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dentificação" sheetId="1" state="visible" r:id="rId2"/>
    <sheet name="Sumário" sheetId="2" state="visible" r:id="rId3"/>
  </sheets>
  <definedNames>
    <definedName function="false" hidden="false" name="CF" vbProcedure="false">Identificação!$G$6:$G$999</definedName>
    <definedName function="false" hidden="false" name="Data" vbProcedure="false">#REF!</definedName>
    <definedName function="false" hidden="false" name="Projeto" vbProcedure="false">#REF!</definedName>
    <definedName function="false" hidden="false" name="Responsável" vbProcedure="false">#REF!</definedName>
    <definedName function="false" hidden="false" name="Revisor" vbProcedure="false">#REF!</definedName>
    <definedName function="false" hidden="false" name="Revisão" vbProcedure="false">#REF!</definedName>
    <definedName function="false" hidden="false" name="UFPB" vbProcedure="false">#REF!</definedName>
    <definedName function="false" hidden="false" name="VAF" vbProcedure="false">#REF!</definedName>
    <definedName function="false" hidden="false" name="VAFA" vbProcedure="false">#REF!</definedName>
    <definedName function="false" hidden="false" name="VAFB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0"/>
            <rFont val="Arial"/>
            <family val="0"/>
            <charset val="1"/>
          </rPr>
          <t xml:space="preserve">======
ID#AAAAYttJK3k
    (2022-05-02 23:11:17)
O processo é a menor unidade de atividade significativa para o usuário?
É auto-contido e deixa o negócio da aplicação em um estado consistente?</t>
        </r>
      </text>
    </comment>
    <comment ref="C42" authorId="0">
      <text>
        <r>
          <rPr>
            <sz val="10"/>
            <rFont val="Arial"/>
            <family val="0"/>
            <charset val="1"/>
          </rPr>
          <t xml:space="preserve">======
ID#AAAAYttJK3I
    (2022-05-02 23:11:17)
O processo é a menor unidade de atividade significativa para o usuário ?
O processo é auto-contido e deixa o negócio da aplicação em um estado consistênte ?</t>
        </r>
      </text>
    </comment>
    <comment ref="C78" authorId="0">
      <text>
        <r>
          <rPr>
            <sz val="10"/>
            <rFont val="Arial"/>
            <family val="0"/>
            <charset val="1"/>
          </rPr>
          <t xml:space="preserve">======
ID#AAAAYttJK2w
    (2022-05-02 23:11:17)
O processo é a menor unidade de atividade significativa para o usuário ?
O processo é auto-contido e deixa o negócio da aplicação em um estado consistênte ?</t>
        </r>
      </text>
    </comment>
    <comment ref="C114" authorId="0">
      <text>
        <r>
          <rPr>
            <sz val="10"/>
            <rFont val="Arial"/>
            <family val="0"/>
            <charset val="1"/>
          </rPr>
          <t xml:space="preserve">======
ID#AAAAYttJK3w
    (2022-05-02 23:11:17)
O processo é a menor unidade de atividade significativa para o usuário ?
O processo é auto-contido e deixa o negócio da aplicação em um estado consistênte ?</t>
        </r>
      </text>
    </comment>
    <comment ref="C150" authorId="0">
      <text>
        <r>
          <rPr>
            <sz val="10"/>
            <rFont val="Arial"/>
            <family val="0"/>
            <charset val="1"/>
          </rPr>
          <t xml:space="preserve">======
ID#AAAAYttJK2o
    (2022-05-02 23:11:17)
O processo é a menor unidade de atividade significativa para o usuário ?
O processo é auto-contido e deixa o negócio da aplicação em um estado consistênte ?</t>
        </r>
      </text>
    </comment>
    <comment ref="C186" authorId="0">
      <text>
        <r>
          <rPr>
            <sz val="10"/>
            <rFont val="Arial"/>
            <family val="0"/>
            <charset val="1"/>
          </rPr>
          <t xml:space="preserve">======
ID#AAAAYttJK30
    (2022-05-02 23:11:17)
O processo é a menor unidade de atividade significativa para o usuário ?
O processo é auto-contido e deixa o negócio da aplicação em um estado consistênte ?</t>
        </r>
      </text>
    </comment>
    <comment ref="C222" authorId="0">
      <text>
        <r>
          <rPr>
            <sz val="10"/>
            <rFont val="Arial"/>
            <family val="0"/>
            <charset val="1"/>
          </rPr>
          <t xml:space="preserve">======
ID#AAAAYttJK3U
    (2022-05-02 23:11:17)
O processo é a menor unidade de atividade significativa para o usuário ?
O processo é auto-contido e deixa o negócio da aplicação em um estado consistênte ?</t>
        </r>
      </text>
    </comment>
    <comment ref="C258" authorId="0">
      <text>
        <r>
          <rPr>
            <sz val="10"/>
            <rFont val="Arial"/>
            <family val="0"/>
            <charset val="1"/>
          </rPr>
          <t xml:space="preserve">======
ID#AAAAYttJK3o
    (2022-05-02 23:11:17)
O processo é a menor unidade de atividade significativa para o usuário ?
O processo é auto-contido e deixa o negócio da aplicação em um estado consistênte ?</t>
        </r>
      </text>
    </comment>
    <comment ref="C294" authorId="0">
      <text>
        <r>
          <rPr>
            <sz val="10"/>
            <rFont val="Arial"/>
            <family val="0"/>
            <charset val="1"/>
          </rPr>
          <t xml:space="preserve">======
ID#AAAAYttJK2g
    (2022-05-02 23:11:17)
O processo é a menor unidade de atividade significativa para o usuário ?
O processo é auto-contido e deixa o negócio da aplicação em um estado consistênte ?</t>
        </r>
      </text>
    </comment>
    <comment ref="D4" authorId="0">
      <text>
        <r>
          <rPr>
            <sz val="10"/>
            <rFont val="Arial"/>
            <family val="0"/>
            <charset val="1"/>
          </rPr>
          <t xml:space="preserve">======
ID#AAAAYttJK20
Tipo de Função    (2022-05-02 23:11:17)
ALI, AIE, EE, SE, CE</t>
        </r>
      </text>
    </comment>
    <comment ref="E5" authorId="0">
      <text>
        <r>
          <rPr>
            <sz val="10"/>
            <rFont val="Arial"/>
            <family val="0"/>
            <charset val="1"/>
          </rPr>
          <t xml:space="preserve">======
ID#AAAAYttJK28
    (2022-05-02 23:11:17)
Tipos de Dados (DETs)</t>
        </r>
      </text>
    </comment>
    <comment ref="F5" authorId="0">
      <text>
        <r>
          <rPr>
            <sz val="10"/>
            <rFont val="Arial"/>
            <family val="0"/>
            <charset val="1"/>
          </rPr>
          <t xml:space="preserve">======
ID#AAAAYttJK3g
    (2022-05-02 23:11:17)
Arquivos Referenciados/Tipos de Registro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6" authorId="0">
      <text>
        <r>
          <rPr>
            <sz val="10"/>
            <rFont val="Arial"/>
            <family val="0"/>
            <charset val="1"/>
          </rPr>
          <t xml:space="preserve">======
ID#AAAAYttJK2s
    (2022-05-02 23:11:17)
Entrada Externa</t>
        </r>
      </text>
    </comment>
    <comment ref="C11" authorId="0">
      <text>
        <r>
          <rPr>
            <sz val="10"/>
            <rFont val="Arial"/>
            <family val="0"/>
            <charset val="1"/>
          </rPr>
          <t xml:space="preserve">======
ID#AAAAYttJK3A
    (2022-05-02 23:11:17)
Saída Externa</t>
        </r>
      </text>
    </comment>
    <comment ref="C16" authorId="0">
      <text>
        <r>
          <rPr>
            <sz val="10"/>
            <rFont val="Arial"/>
            <family val="0"/>
            <charset val="1"/>
          </rPr>
          <t xml:space="preserve">======
ID#AAAAYttJK3s
    (2022-05-02 23:11:17)
Consulta Externa</t>
        </r>
      </text>
    </comment>
    <comment ref="C21" authorId="0">
      <text>
        <r>
          <rPr>
            <sz val="10"/>
            <rFont val="Arial"/>
            <family val="0"/>
            <charset val="1"/>
          </rPr>
          <t xml:space="preserve">======
ID#AAAAYttJK3Y
    (2022-05-02 23:11:17)
Arquivo Lógico Interno</t>
        </r>
      </text>
    </comment>
    <comment ref="C26" authorId="0">
      <text>
        <r>
          <rPr>
            <sz val="10"/>
            <rFont val="Arial"/>
            <family val="0"/>
            <charset val="1"/>
          </rPr>
          <t xml:space="preserve">======
ID#AAAAYttJK3M
    (2022-05-02 23:11:17)
Arquivo de Interface Externa</t>
        </r>
      </text>
    </comment>
    <comment ref="C32" authorId="0">
      <text>
        <r>
          <rPr>
            <sz val="10"/>
            <rFont val="Arial"/>
            <family val="0"/>
            <charset val="1"/>
          </rPr>
          <t xml:space="preserve">======
ID#AAAAYttJK3E
    (2022-05-02 23:11:17)
Técnica de estimativa do tamanho desenvolvida pela NESMA. Assume que os arquivos lógicos são de complexidade baixa e as transações são de complexidade média.</t>
        </r>
      </text>
    </comment>
    <comment ref="C33" authorId="0">
      <text>
        <r>
          <rPr>
            <sz val="10"/>
            <rFont val="Arial"/>
            <family val="0"/>
            <charset val="1"/>
          </rPr>
          <t xml:space="preserve">======
ID#AAAAYttJK24
    (2022-05-02 23:11:17)
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<sst xmlns="http://schemas.openxmlformats.org/spreadsheetml/2006/main" count="300" uniqueCount="72">
  <si>
    <t xml:space="preserve">Identificação, Determinação da Complexidade e Cálculo da Contribuição aos PF não Ajustados</t>
  </si>
  <si>
    <t xml:space="preserve"> Projeto: Exercício 3</t>
  </si>
  <si>
    <t xml:space="preserve">Data :</t>
  </si>
  <si>
    <t xml:space="preserve">Revisor :</t>
  </si>
  <si>
    <t xml:space="preserve"> Responsável: Sandro Matheus Ramos</t>
  </si>
  <si>
    <t xml:space="preserve">Data Revisão :</t>
  </si>
  <si>
    <t xml:space="preserve">#</t>
  </si>
  <si>
    <t xml:space="preserve">Processo Elementar ou Grupo de Dados</t>
  </si>
  <si>
    <t xml:space="preserve">Tipo</t>
  </si>
  <si>
    <t xml:space="preserve">Depois da Melhoria</t>
  </si>
  <si>
    <t xml:space="preserve">Antes da Melhoria</t>
  </si>
  <si>
    <t xml:space="preserve">ADD</t>
  </si>
  <si>
    <t xml:space="preserve">CHGA</t>
  </si>
  <si>
    <t xml:space="preserve">CHGB</t>
  </si>
  <si>
    <t xml:space="preserve">DEL</t>
  </si>
  <si>
    <t xml:space="preserve">TD</t>
  </si>
  <si>
    <t xml:space="preserve">AR/TR</t>
  </si>
  <si>
    <t xml:space="preserve">ctl</t>
  </si>
  <si>
    <t xml:space="preserve">C</t>
  </si>
  <si>
    <t xml:space="preserve">Complex.</t>
  </si>
  <si>
    <t xml:space="preserve">PF</t>
  </si>
  <si>
    <t xml:space="preserve">Arquivo de USUARIO</t>
  </si>
  <si>
    <t xml:space="preserve">ALI</t>
  </si>
  <si>
    <t xml:space="preserve">Arquivo de PROTOCOLO</t>
  </si>
  <si>
    <t xml:space="preserve">Arquivo de PREFEITURA</t>
  </si>
  <si>
    <t xml:space="preserve">Arquivo de TIPOOCORRENCIA</t>
  </si>
  <si>
    <t xml:space="preserve">Cadastrar Usuário</t>
  </si>
  <si>
    <t xml:space="preserve">EE</t>
  </si>
  <si>
    <t xml:space="preserve">Alterar Usuário</t>
  </si>
  <si>
    <t xml:space="preserve">Inativar Usuário</t>
  </si>
  <si>
    <t xml:space="preserve">Cadastrar Prefeitura</t>
  </si>
  <si>
    <t xml:space="preserve">Gerar Protocolo</t>
  </si>
  <si>
    <t xml:space="preserve">Consulta de Protocolos</t>
  </si>
  <si>
    <t xml:space="preserve">CE</t>
  </si>
  <si>
    <t xml:space="preserve">Total</t>
  </si>
  <si>
    <r>
      <rPr>
        <b val="true"/>
        <u val="single"/>
        <sz val="10"/>
        <rFont val="Tahoma"/>
        <family val="2"/>
        <charset val="1"/>
      </rPr>
      <t xml:space="preserve">Apuração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dos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Pontos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de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Função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Não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Ajustados</t>
    </r>
  </si>
  <si>
    <t xml:space="preserve">Tipo de Função</t>
  </si>
  <si>
    <t xml:space="preserve">Complexidade Funcional</t>
  </si>
  <si>
    <t xml:space="preserve">Totais por Complexidade</t>
  </si>
  <si>
    <t xml:space="preserve">Totais por Tipo de Função</t>
  </si>
  <si>
    <t xml:space="preserve">Baixa</t>
  </si>
  <si>
    <t xml:space="preserve">x 3</t>
  </si>
  <si>
    <t xml:space="preserve">Média</t>
  </si>
  <si>
    <t xml:space="preserve">x 4</t>
  </si>
  <si>
    <t xml:space="preserve">Alta</t>
  </si>
  <si>
    <t xml:space="preserve">x 6</t>
  </si>
  <si>
    <t xml:space="preserve">SE</t>
  </si>
  <si>
    <t xml:space="preserve">x 5</t>
  </si>
  <si>
    <t xml:space="preserve">x 7</t>
  </si>
  <si>
    <t xml:space="preserve">x 10</t>
  </si>
  <si>
    <t xml:space="preserve">x 15</t>
  </si>
  <si>
    <t xml:space="preserve">AIE</t>
  </si>
  <si>
    <t xml:space="preserve">Total PF não ajustados (contagem detalhada)</t>
  </si>
  <si>
    <t xml:space="preserve">Total PF não ajustados (contagem estimativa)</t>
  </si>
  <si>
    <t xml:space="preserve">Total PF não ajustados (contagem indicativa)</t>
  </si>
  <si>
    <r>
      <rPr>
        <b val="true"/>
        <u val="single"/>
        <sz val="10"/>
        <rFont val="Tahoma"/>
        <family val="2"/>
        <charset val="1"/>
      </rPr>
      <t xml:space="preserve">Váriáveis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da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Contagem</t>
    </r>
  </si>
  <si>
    <t xml:space="preserve">[UFPB]</t>
  </si>
  <si>
    <t xml:space="preserve">PF não Ajustados antes da manutenção</t>
  </si>
  <si>
    <t xml:space="preserve">[ADD]</t>
  </si>
  <si>
    <t xml:space="preserve">PF não Ajustados das novas funcionalidades </t>
  </si>
  <si>
    <t xml:space="preserve">[CHGA]</t>
  </si>
  <si>
    <t xml:space="preserve">PF não ajustados da func. alteradas - após </t>
  </si>
  <si>
    <t xml:space="preserve">[CHGB]</t>
  </si>
  <si>
    <t xml:space="preserve">PF não ajustados das func. alteradas - antes</t>
  </si>
  <si>
    <t xml:space="preserve">[DEL]</t>
  </si>
  <si>
    <t xml:space="preserve">PF não ajustados das funcionalidades exluídas </t>
  </si>
  <si>
    <t xml:space="preserve">[VAF]</t>
  </si>
  <si>
    <t xml:space="preserve">Valor do Fato de Ajuste </t>
  </si>
  <si>
    <t xml:space="preserve">[VAFA]</t>
  </si>
  <si>
    <t xml:space="preserve">Valor do Fator de Ajuste - Depois </t>
  </si>
  <si>
    <t xml:space="preserve">[VAFB]</t>
  </si>
  <si>
    <t xml:space="preserve">Valor do Fator de Ajuste - Antes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</si>
</sst>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General"/>
    <numFmt numFmtId="167" formatCode="0.00%"/>
    <numFmt numFmtId="168" formatCode="0%"/>
    <numFmt numFmtId="169" formatCode="0.0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b val="true"/>
      <sz val="12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8"/>
      <name val="Tahoma"/>
      <family val="2"/>
      <charset val="1"/>
    </font>
    <font>
      <b val="true"/>
      <u val="single"/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/>
      <bottom style="dashed">
        <color rgb="FF808080"/>
      </bottom>
      <diagonal/>
    </border>
    <border diagonalUp="false" diagonalDown="false">
      <left style="thin">
        <color rgb="FFC0C0C0"/>
      </left>
      <right style="thick"/>
      <top style="thin"/>
      <bottom style="dashed">
        <color rgb="FF808080"/>
      </bottom>
      <diagonal/>
    </border>
    <border diagonalUp="false" diagonalDown="false">
      <left/>
      <right style="thin">
        <color rgb="FFC0C0C0"/>
      </right>
      <top style="thin"/>
      <bottom style="dashed">
        <color rgb="FF808080"/>
      </bottom>
      <diagonal/>
    </border>
    <border diagonalUp="false" diagonalDown="false">
      <left style="thin">
        <color rgb="FFC0C0C0"/>
      </left>
      <right/>
      <top style="thin"/>
      <bottom style="dashed">
        <color rgb="FF808080"/>
      </bottom>
      <diagonal/>
    </border>
    <border diagonalUp="false" diagonalDown="false">
      <left style="thin">
        <color rgb="FFC0C0C0"/>
      </left>
      <right style="thin">
        <color rgb="FFC0C0C0"/>
      </right>
      <top style="dashed">
        <color rgb="FF808080"/>
      </top>
      <bottom style="dashed">
        <color rgb="FF808080"/>
      </bottom>
      <diagonal/>
    </border>
    <border diagonalUp="false" diagonalDown="false">
      <left style="thin">
        <color rgb="FFC0C0C0"/>
      </left>
      <right style="thick"/>
      <top style="dashed">
        <color rgb="FF808080"/>
      </top>
      <bottom style="dashed">
        <color rgb="FF808080"/>
      </bottom>
      <diagonal/>
    </border>
    <border diagonalUp="false" diagonalDown="false">
      <left/>
      <right style="thin">
        <color rgb="FFC0C0C0"/>
      </right>
      <top style="dashed">
        <color rgb="FF808080"/>
      </top>
      <bottom style="dashed">
        <color rgb="FF808080"/>
      </bottom>
      <diagonal/>
    </border>
    <border diagonalUp="false" diagonalDown="false">
      <left style="thin">
        <color rgb="FFC0C0C0"/>
      </left>
      <right/>
      <top style="dashed">
        <color rgb="FF808080"/>
      </top>
      <bottom style="dashed">
        <color rgb="FF808080"/>
      </bottom>
      <diagonal/>
    </border>
    <border diagonalUp="false" diagonalDown="false">
      <left style="thin"/>
      <right style="thin">
        <color rgb="FFC0C0C0"/>
      </right>
      <top style="dashed">
        <color rgb="FF808080"/>
      </top>
      <bottom style="dashed">
        <color rgb="FF808080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>
        <color rgb="FFC0C0C0"/>
      </right>
      <top/>
      <bottom style="thin"/>
      <diagonal/>
    </border>
    <border diagonalUp="false" diagonalDown="false">
      <left style="thin">
        <color rgb="FFC0C0C0"/>
      </left>
      <right style="thin">
        <color rgb="FFC0C0C0"/>
      </right>
      <top/>
      <bottom style="thin"/>
      <diagonal/>
    </border>
    <border diagonalUp="false" diagonalDown="false">
      <left style="thin">
        <color rgb="FFC0C0C0"/>
      </left>
      <right style="thick"/>
      <top/>
      <bottom style="thin"/>
      <diagonal/>
    </border>
    <border diagonalUp="false" diagonalDown="false">
      <left/>
      <right style="thin">
        <color rgb="FFC0C0C0"/>
      </right>
      <top/>
      <bottom style="thin"/>
      <diagonal/>
    </border>
    <border diagonalUp="false" diagonalDown="false">
      <left style="thin">
        <color rgb="FFC0C0C0"/>
      </left>
      <right/>
      <top/>
      <bottom style="thin"/>
      <diagonal/>
    </border>
    <border diagonalUp="false" diagonalDown="false">
      <left style="thin"/>
      <right style="thin">
        <color rgb="FFC0C0C0"/>
      </right>
      <top style="thin"/>
      <bottom style="dashed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17</xdr:col>
      <xdr:colOff>371880</xdr:colOff>
      <xdr:row>35</xdr:row>
      <xdr:rowOff>246600</xdr:rowOff>
    </xdr:to>
    <xdr:sp>
      <xdr:nvSpPr>
        <xdr:cNvPr id="0" name="AutoShape 19"/>
        <xdr:cNvSpPr/>
      </xdr:nvSpPr>
      <xdr:spPr>
        <a:xfrm>
          <a:off x="272520" y="0"/>
          <a:ext cx="9545040" cy="663804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371880</xdr:colOff>
      <xdr:row>36</xdr:row>
      <xdr:rowOff>360</xdr:rowOff>
    </xdr:to>
    <xdr:sp>
      <xdr:nvSpPr>
        <xdr:cNvPr id="1" name="AutoShape 20"/>
        <xdr:cNvSpPr/>
      </xdr:nvSpPr>
      <xdr:spPr>
        <a:xfrm>
          <a:off x="272520" y="6638760"/>
          <a:ext cx="954504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371880</xdr:colOff>
      <xdr:row>36</xdr:row>
      <xdr:rowOff>360</xdr:rowOff>
    </xdr:to>
    <xdr:sp>
      <xdr:nvSpPr>
        <xdr:cNvPr id="2" name="AutoShape 22"/>
        <xdr:cNvSpPr/>
      </xdr:nvSpPr>
      <xdr:spPr>
        <a:xfrm>
          <a:off x="272520" y="6638760"/>
          <a:ext cx="954504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19080</xdr:colOff>
      <xdr:row>36</xdr:row>
      <xdr:rowOff>0</xdr:rowOff>
    </xdr:from>
    <xdr:to>
      <xdr:col>17</xdr:col>
      <xdr:colOff>371880</xdr:colOff>
      <xdr:row>36</xdr:row>
      <xdr:rowOff>360</xdr:rowOff>
    </xdr:to>
    <xdr:sp>
      <xdr:nvSpPr>
        <xdr:cNvPr id="3" name="AutoShape 24"/>
        <xdr:cNvSpPr/>
      </xdr:nvSpPr>
      <xdr:spPr>
        <a:xfrm>
          <a:off x="291600" y="6638760"/>
          <a:ext cx="9525960" cy="360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57240</xdr:colOff>
      <xdr:row>36</xdr:row>
      <xdr:rowOff>0</xdr:rowOff>
    </xdr:from>
    <xdr:to>
      <xdr:col>23</xdr:col>
      <xdr:colOff>37440</xdr:colOff>
      <xdr:row>36</xdr:row>
      <xdr:rowOff>360</xdr:rowOff>
    </xdr:to>
    <xdr:sp>
      <xdr:nvSpPr>
        <xdr:cNvPr id="4" name="AutoShape 26"/>
        <xdr:cNvSpPr/>
      </xdr:nvSpPr>
      <xdr:spPr>
        <a:xfrm>
          <a:off x="329760" y="6638760"/>
          <a:ext cx="952596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209520</xdr:colOff>
      <xdr:row>36</xdr:row>
      <xdr:rowOff>0</xdr:rowOff>
    </xdr:from>
    <xdr:to>
      <xdr:col>23</xdr:col>
      <xdr:colOff>188640</xdr:colOff>
      <xdr:row>36</xdr:row>
      <xdr:rowOff>360</xdr:rowOff>
    </xdr:to>
    <xdr:sp>
      <xdr:nvSpPr>
        <xdr:cNvPr id="5" name="AutoShape 28"/>
        <xdr:cNvSpPr/>
      </xdr:nvSpPr>
      <xdr:spPr>
        <a:xfrm>
          <a:off x="209520" y="6638760"/>
          <a:ext cx="979740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237960</xdr:colOff>
      <xdr:row>36</xdr:row>
      <xdr:rowOff>0</xdr:rowOff>
    </xdr:from>
    <xdr:to>
      <xdr:col>23</xdr:col>
      <xdr:colOff>217080</xdr:colOff>
      <xdr:row>36</xdr:row>
      <xdr:rowOff>360</xdr:rowOff>
    </xdr:to>
    <xdr:sp>
      <xdr:nvSpPr>
        <xdr:cNvPr id="6" name="AutoShape 30"/>
        <xdr:cNvSpPr/>
      </xdr:nvSpPr>
      <xdr:spPr>
        <a:xfrm>
          <a:off x="237960" y="6638760"/>
          <a:ext cx="979740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237960</xdr:colOff>
      <xdr:row>36</xdr:row>
      <xdr:rowOff>0</xdr:rowOff>
    </xdr:from>
    <xdr:to>
      <xdr:col>23</xdr:col>
      <xdr:colOff>217080</xdr:colOff>
      <xdr:row>36</xdr:row>
      <xdr:rowOff>360</xdr:rowOff>
    </xdr:to>
    <xdr:sp>
      <xdr:nvSpPr>
        <xdr:cNvPr id="7" name="AutoShape 32"/>
        <xdr:cNvSpPr/>
      </xdr:nvSpPr>
      <xdr:spPr>
        <a:xfrm>
          <a:off x="237960" y="6638760"/>
          <a:ext cx="979740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219240</xdr:colOff>
      <xdr:row>36</xdr:row>
      <xdr:rowOff>0</xdr:rowOff>
    </xdr:from>
    <xdr:to>
      <xdr:col>23</xdr:col>
      <xdr:colOff>198360</xdr:colOff>
      <xdr:row>36</xdr:row>
      <xdr:rowOff>360</xdr:rowOff>
    </xdr:to>
    <xdr:sp>
      <xdr:nvSpPr>
        <xdr:cNvPr id="8" name="AutoShape 34"/>
        <xdr:cNvSpPr/>
      </xdr:nvSpPr>
      <xdr:spPr>
        <a:xfrm>
          <a:off x="219240" y="6638760"/>
          <a:ext cx="979740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371880</xdr:colOff>
      <xdr:row>36</xdr:row>
      <xdr:rowOff>360</xdr:rowOff>
    </xdr:to>
    <xdr:sp>
      <xdr:nvSpPr>
        <xdr:cNvPr id="9" name="AutoShape 78"/>
        <xdr:cNvSpPr/>
      </xdr:nvSpPr>
      <xdr:spPr>
        <a:xfrm>
          <a:off x="272520" y="6638760"/>
          <a:ext cx="954504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371880</xdr:colOff>
      <xdr:row>36</xdr:row>
      <xdr:rowOff>360</xdr:rowOff>
    </xdr:to>
    <xdr:sp>
      <xdr:nvSpPr>
        <xdr:cNvPr id="10" name="AutoShape 80"/>
        <xdr:cNvSpPr/>
      </xdr:nvSpPr>
      <xdr:spPr>
        <a:xfrm>
          <a:off x="272520" y="6638760"/>
          <a:ext cx="954504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371880</xdr:colOff>
      <xdr:row>36</xdr:row>
      <xdr:rowOff>360</xdr:rowOff>
    </xdr:to>
    <xdr:sp>
      <xdr:nvSpPr>
        <xdr:cNvPr id="11" name="AutoShape 82"/>
        <xdr:cNvSpPr/>
      </xdr:nvSpPr>
      <xdr:spPr>
        <a:xfrm>
          <a:off x="272520" y="6638760"/>
          <a:ext cx="954504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371880</xdr:colOff>
      <xdr:row>36</xdr:row>
      <xdr:rowOff>360</xdr:rowOff>
    </xdr:to>
    <xdr:sp>
      <xdr:nvSpPr>
        <xdr:cNvPr id="12" name="AutoShape 84"/>
        <xdr:cNvSpPr/>
      </xdr:nvSpPr>
      <xdr:spPr>
        <a:xfrm>
          <a:off x="272520" y="6638760"/>
          <a:ext cx="954504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371880</xdr:colOff>
      <xdr:row>36</xdr:row>
      <xdr:rowOff>360</xdr:rowOff>
    </xdr:to>
    <xdr:sp>
      <xdr:nvSpPr>
        <xdr:cNvPr id="13" name="AutoShape 86"/>
        <xdr:cNvSpPr/>
      </xdr:nvSpPr>
      <xdr:spPr>
        <a:xfrm>
          <a:off x="272520" y="6638760"/>
          <a:ext cx="954504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371880</xdr:colOff>
      <xdr:row>36</xdr:row>
      <xdr:rowOff>360</xdr:rowOff>
    </xdr:to>
    <xdr:sp>
      <xdr:nvSpPr>
        <xdr:cNvPr id="14" name="AutoShape 88"/>
        <xdr:cNvSpPr/>
      </xdr:nvSpPr>
      <xdr:spPr>
        <a:xfrm>
          <a:off x="272520" y="6638760"/>
          <a:ext cx="954504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371880</xdr:colOff>
      <xdr:row>36</xdr:row>
      <xdr:rowOff>360</xdr:rowOff>
    </xdr:to>
    <xdr:sp>
      <xdr:nvSpPr>
        <xdr:cNvPr id="15" name="AutoShape 90"/>
        <xdr:cNvSpPr/>
      </xdr:nvSpPr>
      <xdr:spPr>
        <a:xfrm>
          <a:off x="272520" y="6638760"/>
          <a:ext cx="954504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371880</xdr:colOff>
      <xdr:row>36</xdr:row>
      <xdr:rowOff>360</xdr:rowOff>
    </xdr:to>
    <xdr:sp>
      <xdr:nvSpPr>
        <xdr:cNvPr id="16" name="AutoShape 92"/>
        <xdr:cNvSpPr/>
      </xdr:nvSpPr>
      <xdr:spPr>
        <a:xfrm>
          <a:off x="272520" y="6638760"/>
          <a:ext cx="954504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371880</xdr:colOff>
      <xdr:row>71</xdr:row>
      <xdr:rowOff>246960</xdr:rowOff>
    </xdr:to>
    <xdr:sp>
      <xdr:nvSpPr>
        <xdr:cNvPr id="17" name="AutoShape 94"/>
        <xdr:cNvSpPr/>
      </xdr:nvSpPr>
      <xdr:spPr>
        <a:xfrm>
          <a:off x="272520" y="6638760"/>
          <a:ext cx="9545040" cy="663840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72</xdr:row>
      <xdr:rowOff>0</xdr:rowOff>
    </xdr:from>
    <xdr:to>
      <xdr:col>17</xdr:col>
      <xdr:colOff>371880</xdr:colOff>
      <xdr:row>107</xdr:row>
      <xdr:rowOff>246960</xdr:rowOff>
    </xdr:to>
    <xdr:sp>
      <xdr:nvSpPr>
        <xdr:cNvPr id="18" name="AutoShape 96"/>
        <xdr:cNvSpPr/>
      </xdr:nvSpPr>
      <xdr:spPr>
        <a:xfrm>
          <a:off x="272520" y="13277880"/>
          <a:ext cx="9545040" cy="663804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108</xdr:row>
      <xdr:rowOff>0</xdr:rowOff>
    </xdr:from>
    <xdr:to>
      <xdr:col>17</xdr:col>
      <xdr:colOff>371880</xdr:colOff>
      <xdr:row>143</xdr:row>
      <xdr:rowOff>246960</xdr:rowOff>
    </xdr:to>
    <xdr:sp>
      <xdr:nvSpPr>
        <xdr:cNvPr id="19" name="AutoShape 98"/>
        <xdr:cNvSpPr/>
      </xdr:nvSpPr>
      <xdr:spPr>
        <a:xfrm>
          <a:off x="272520" y="19916640"/>
          <a:ext cx="9545040" cy="663840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144</xdr:row>
      <xdr:rowOff>0</xdr:rowOff>
    </xdr:from>
    <xdr:to>
      <xdr:col>17</xdr:col>
      <xdr:colOff>371880</xdr:colOff>
      <xdr:row>179</xdr:row>
      <xdr:rowOff>246960</xdr:rowOff>
    </xdr:to>
    <xdr:sp>
      <xdr:nvSpPr>
        <xdr:cNvPr id="20" name="AutoShape 100"/>
        <xdr:cNvSpPr/>
      </xdr:nvSpPr>
      <xdr:spPr>
        <a:xfrm>
          <a:off x="272520" y="26555760"/>
          <a:ext cx="9545040" cy="663804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180</xdr:row>
      <xdr:rowOff>0</xdr:rowOff>
    </xdr:from>
    <xdr:to>
      <xdr:col>17</xdr:col>
      <xdr:colOff>371880</xdr:colOff>
      <xdr:row>215</xdr:row>
      <xdr:rowOff>246960</xdr:rowOff>
    </xdr:to>
    <xdr:sp>
      <xdr:nvSpPr>
        <xdr:cNvPr id="21" name="AutoShape 102"/>
        <xdr:cNvSpPr/>
      </xdr:nvSpPr>
      <xdr:spPr>
        <a:xfrm>
          <a:off x="272520" y="33194520"/>
          <a:ext cx="9545040" cy="663840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216</xdr:row>
      <xdr:rowOff>0</xdr:rowOff>
    </xdr:from>
    <xdr:to>
      <xdr:col>17</xdr:col>
      <xdr:colOff>371880</xdr:colOff>
      <xdr:row>251</xdr:row>
      <xdr:rowOff>246960</xdr:rowOff>
    </xdr:to>
    <xdr:sp>
      <xdr:nvSpPr>
        <xdr:cNvPr id="22" name="AutoShape 104"/>
        <xdr:cNvSpPr/>
      </xdr:nvSpPr>
      <xdr:spPr>
        <a:xfrm>
          <a:off x="272520" y="39833640"/>
          <a:ext cx="9545040" cy="663804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252</xdr:row>
      <xdr:rowOff>0</xdr:rowOff>
    </xdr:from>
    <xdr:to>
      <xdr:col>17</xdr:col>
      <xdr:colOff>371880</xdr:colOff>
      <xdr:row>287</xdr:row>
      <xdr:rowOff>246960</xdr:rowOff>
    </xdr:to>
    <xdr:sp>
      <xdr:nvSpPr>
        <xdr:cNvPr id="23" name="AutoShape 106"/>
        <xdr:cNvSpPr/>
      </xdr:nvSpPr>
      <xdr:spPr>
        <a:xfrm>
          <a:off x="272520" y="46472400"/>
          <a:ext cx="9545040" cy="663840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288</xdr:row>
      <xdr:rowOff>0</xdr:rowOff>
    </xdr:from>
    <xdr:to>
      <xdr:col>17</xdr:col>
      <xdr:colOff>371880</xdr:colOff>
      <xdr:row>323</xdr:row>
      <xdr:rowOff>246960</xdr:rowOff>
    </xdr:to>
    <xdr:sp>
      <xdr:nvSpPr>
        <xdr:cNvPr id="24" name="AutoShape 108"/>
        <xdr:cNvSpPr/>
      </xdr:nvSpPr>
      <xdr:spPr>
        <a:xfrm>
          <a:off x="272520" y="53111520"/>
          <a:ext cx="9545040" cy="663804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704880</xdr:colOff>
      <xdr:row>36</xdr:row>
      <xdr:rowOff>114480</xdr:rowOff>
    </xdr:from>
    <xdr:to>
      <xdr:col>10</xdr:col>
      <xdr:colOff>654480</xdr:colOff>
      <xdr:row>49</xdr:row>
      <xdr:rowOff>56520</xdr:rowOff>
    </xdr:to>
    <xdr:sp>
      <xdr:nvSpPr>
        <xdr:cNvPr id="25" name="AutoShape 2"/>
        <xdr:cNvSpPr/>
      </xdr:nvSpPr>
      <xdr:spPr>
        <a:xfrm>
          <a:off x="704880" y="5696280"/>
          <a:ext cx="5078520" cy="2075400"/>
        </a:xfrm>
        <a:prstGeom prst="roundRect">
          <a:avLst>
            <a:gd name="adj" fmla="val 7463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114480</xdr:rowOff>
    </xdr:from>
    <xdr:to>
      <xdr:col>10</xdr:col>
      <xdr:colOff>654480</xdr:colOff>
      <xdr:row>36</xdr:row>
      <xdr:rowOff>66240</xdr:rowOff>
    </xdr:to>
    <xdr:sp>
      <xdr:nvSpPr>
        <xdr:cNvPr id="26" name="AutoShape 3"/>
        <xdr:cNvSpPr/>
      </xdr:nvSpPr>
      <xdr:spPr>
        <a:xfrm>
          <a:off x="765720" y="114480"/>
          <a:ext cx="5017680" cy="5533560"/>
        </a:xfrm>
        <a:prstGeom prst="roundRect">
          <a:avLst>
            <a:gd name="adj" fmla="val 3088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24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Y25" activeCellId="0" sqref="Y25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1" width="8.14"/>
    <col collapsed="false" customWidth="true" hidden="false" outlineLevel="0" max="3" min="3" style="1" width="49.29"/>
    <col collapsed="false" customWidth="true" hidden="false" outlineLevel="0" max="4" min="4" style="1" width="6.71"/>
    <col collapsed="false" customWidth="true" hidden="false" outlineLevel="0" max="6" min="5" style="1" width="7.87"/>
    <col collapsed="false" customWidth="true" hidden="true" outlineLevel="0" max="7" min="7" style="1" width="0.13"/>
    <col collapsed="false" customWidth="true" hidden="true" outlineLevel="0" max="8" min="8" style="1" width="8.86"/>
    <col collapsed="false" customWidth="true" hidden="false" outlineLevel="0" max="9" min="9" style="1" width="10.29"/>
    <col collapsed="false" customWidth="true" hidden="false" outlineLevel="0" max="10" min="10" style="1" width="4.57"/>
    <col collapsed="false" customWidth="true" hidden="false" outlineLevel="0" max="12" min="11" style="1" width="7.71"/>
    <col collapsed="false" customWidth="true" hidden="true" outlineLevel="0" max="13" min="13" style="1" width="8.71"/>
    <col collapsed="false" customWidth="true" hidden="true" outlineLevel="0" max="14" min="14" style="1" width="6.15"/>
    <col collapsed="false" customWidth="true" hidden="false" outlineLevel="0" max="15" min="15" style="1" width="10"/>
    <col collapsed="false" customWidth="true" hidden="false" outlineLevel="0" max="16" min="16" style="1" width="4.57"/>
    <col collapsed="false" customWidth="true" hidden="false" outlineLevel="0" max="18" min="17" style="1" width="5.28"/>
    <col collapsed="false" customWidth="true" hidden="true" outlineLevel="0" max="22" min="19" style="1" width="8.86"/>
    <col collapsed="false" customWidth="true" hidden="true" outlineLevel="0" max="23" min="23" style="1" width="11.52"/>
    <col collapsed="false" customWidth="false" hidden="false" outlineLevel="0" max="1024" min="24" style="1" width="9.13"/>
  </cols>
  <sheetData>
    <row r="1" customFormat="false" ht="17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="3" customFormat="true" ht="17.25" hidden="false" customHeight="true" outlineLevel="0" collapsed="false">
      <c r="B2" s="4" t="s">
        <v>1</v>
      </c>
      <c r="C2" s="4"/>
      <c r="D2" s="5" t="s">
        <v>2</v>
      </c>
      <c r="E2" s="6" t="n">
        <f aca="true">TODAY()</f>
        <v>44690</v>
      </c>
      <c r="F2" s="6"/>
      <c r="G2" s="5"/>
      <c r="H2" s="5"/>
      <c r="I2" s="7" t="s">
        <v>3</v>
      </c>
      <c r="J2" s="7"/>
      <c r="K2" s="7"/>
      <c r="L2" s="7"/>
      <c r="M2" s="7"/>
      <c r="N2" s="7"/>
      <c r="O2" s="7"/>
      <c r="P2" s="7"/>
      <c r="Q2" s="8"/>
      <c r="R2" s="8"/>
      <c r="S2" s="9"/>
    </row>
    <row r="3" s="3" customFormat="true" ht="17.25" hidden="false" customHeight="true" outlineLevel="0" collapsed="false">
      <c r="B3" s="10" t="s">
        <v>4</v>
      </c>
      <c r="C3" s="10"/>
      <c r="D3" s="9"/>
      <c r="E3" s="11"/>
      <c r="F3" s="11"/>
      <c r="G3" s="11"/>
      <c r="H3" s="11"/>
      <c r="I3" s="7" t="s">
        <v>5</v>
      </c>
      <c r="J3" s="11"/>
      <c r="K3" s="6" t="n">
        <f aca="true">TODAY()</f>
        <v>44690</v>
      </c>
      <c r="L3" s="6"/>
      <c r="M3" s="11"/>
      <c r="N3" s="11"/>
      <c r="O3" s="11"/>
      <c r="P3" s="11"/>
      <c r="Q3" s="11"/>
      <c r="R3" s="11"/>
      <c r="S3" s="9"/>
      <c r="T3" s="9"/>
    </row>
    <row r="4" s="3" customFormat="true" ht="12" hidden="false" customHeight="true" outlineLevel="0" collapsed="false">
      <c r="B4" s="12" t="s">
        <v>6</v>
      </c>
      <c r="C4" s="13" t="s">
        <v>7</v>
      </c>
      <c r="D4" s="14" t="s">
        <v>8</v>
      </c>
      <c r="E4" s="15" t="s">
        <v>9</v>
      </c>
      <c r="F4" s="15"/>
      <c r="G4" s="15"/>
      <c r="H4" s="15"/>
      <c r="I4" s="15"/>
      <c r="J4" s="15"/>
      <c r="K4" s="16" t="s">
        <v>10</v>
      </c>
      <c r="L4" s="16"/>
      <c r="M4" s="16"/>
      <c r="N4" s="16"/>
      <c r="O4" s="16"/>
      <c r="P4" s="16"/>
      <c r="Q4" s="17"/>
      <c r="R4" s="18"/>
      <c r="S4" s="3" t="s">
        <v>11</v>
      </c>
      <c r="T4" s="3" t="s">
        <v>12</v>
      </c>
      <c r="U4" s="3" t="s">
        <v>13</v>
      </c>
      <c r="V4" s="3" t="s">
        <v>14</v>
      </c>
    </row>
    <row r="5" customFormat="false" ht="12" hidden="false" customHeight="true" outlineLevel="0" collapsed="false">
      <c r="B5" s="12"/>
      <c r="C5" s="13"/>
      <c r="D5" s="14"/>
      <c r="E5" s="19" t="s">
        <v>15</v>
      </c>
      <c r="F5" s="20" t="s">
        <v>16</v>
      </c>
      <c r="G5" s="20" t="s">
        <v>17</v>
      </c>
      <c r="H5" s="20" t="s">
        <v>18</v>
      </c>
      <c r="I5" s="21" t="s">
        <v>19</v>
      </c>
      <c r="J5" s="22" t="s">
        <v>20</v>
      </c>
      <c r="K5" s="23" t="s">
        <v>15</v>
      </c>
      <c r="L5" s="20" t="s">
        <v>16</v>
      </c>
      <c r="M5" s="20" t="s">
        <v>17</v>
      </c>
      <c r="N5" s="20" t="s">
        <v>18</v>
      </c>
      <c r="O5" s="21" t="s">
        <v>19</v>
      </c>
      <c r="P5" s="22" t="s">
        <v>20</v>
      </c>
      <c r="Q5" s="24"/>
      <c r="R5" s="25"/>
    </row>
    <row r="6" customFormat="false" ht="14.25" hidden="false" customHeight="true" outlineLevel="0" collapsed="false">
      <c r="B6" s="26" t="n">
        <v>1</v>
      </c>
      <c r="C6" s="27" t="s">
        <v>21</v>
      </c>
      <c r="D6" s="28" t="s">
        <v>22</v>
      </c>
      <c r="E6" s="28" t="n">
        <v>5</v>
      </c>
      <c r="F6" s="28" t="n">
        <v>1</v>
      </c>
      <c r="G6" s="29" t="str">
        <f aca="false">CONCATENATE(D6,H6)</f>
        <v>ALIL</v>
      </c>
      <c r="H6" s="30" t="str">
        <f aca="false">IF(ISBLANK(F6),"",
IF(D6="EE",IF(F6&gt;=3,IF(E6&gt;=5,"H","A"),
IF(F6&gt;=2,IF(E6&gt;=16,"H",IF(E6&lt;=4,"L","A")),
IF(E6&lt;=15,"L","A"))),
IF(OR(D6="SE",D6="CE"),IF(F6&gt;=4,IF(E6&gt;=6,"H","A"),
IF(F6&gt;=2,IF(E6&gt;=20,"H",IF(E6&lt;=5,"L","A")),
IF(E6&lt;=19,"L","A"))),
IF(OR(D6="ALI",D6="AIE"),IF(F6&gt;=6,IF(E6&gt;=20,"H","A"),
IF(F6&gt;=2,IF(E6&gt;=51,"H",IF(E6&lt;=19,"L","A")),
IF(E6&lt;=50,"L","A")))))))</f>
        <v>L</v>
      </c>
      <c r="I6" s="30" t="str">
        <f aca="false">IF(H6="L","Baixa",IF(H6="A","Média",IF(H6="","","Alta")))</f>
        <v>Baixa</v>
      </c>
      <c r="J6" s="31" t="n">
        <f aca="false">IF(ISBLANK(F6),"",
 IF(D6="ALI",IF(H6="L",7, IF(H6="A",10,15)),
 IF(D6="AIE",IF(H6="L",5, IF(H6="A",7,10)),
 IF(D6="SE",IF(H6="L",4, IF(H6="A",5,7 )),
 IF(OR(D6="EE",D6="CE"),IF(H6="L",3,IF(H6="A",4,6)))))))</f>
        <v>7</v>
      </c>
      <c r="K6" s="32"/>
      <c r="L6" s="29"/>
      <c r="M6" s="29" t="str">
        <f aca="false">CONCATENATE(D6,N6)</f>
        <v>ALI</v>
      </c>
      <c r="N6" s="30" t="str">
        <f aca="false">IF(ISBLANK(L6),"",
IF(D6="EE",IF(L6&gt;=3,IF(K6&gt;=5,"H","A"),
IF(L6&gt;=2,IF(K6&gt;=16,"H",IF(K6&lt;=4,"L","A")),
IF(K6&lt;=15,"L","A"))),
IF(OR(D6="SE",D6="CE"),IF(L6&gt;=4,IF(K6&gt;=6,"H","A"),
IF(L6&gt;=2,IF(K6&gt;=20,"H",IF(K6&lt;=5,"L","A")),
IF(K6&lt;=19,"L","A"))),
IF(OR(D6="ALI",D6="AIE"),IF(L6&gt;=6,IF(K6&gt;=20,"H","A"),
IF(L6&gt;=2,IF(K6&gt;=51,"H",IF(K6&lt;=19,"L","A")),
IF(K6&lt;=50,"L","A")))))))</f>
        <v/>
      </c>
      <c r="O6" s="30" t="str">
        <f aca="false">IF(N6="L","Baixa",IF(N6="A","Média",IF(N6="","","Alta")))</f>
        <v/>
      </c>
      <c r="P6" s="33" t="str">
        <f aca="false">IF(ISBLANK(L6),"",
 IF(D6="ALI",IF(N6="L",7, IF(N6="A",10,15)),
 IF(D6="AIE",IF(N6="L",5, IF(N6="A",7,10)),
 IF(D6="SE",IF(N6="L",4, IF(N6="A",5,7 )),
 IF(OR(D6="EE",D6="CE"),IF(N6="L",3,IF(N6="A",4,6)))))))</f>
        <v/>
      </c>
      <c r="Q6" s="32"/>
      <c r="R6" s="34"/>
      <c r="S6" s="1" t="n">
        <f aca="false">IF(AND($P6="",$J6&lt;&gt;""),$J6,0)</f>
        <v>7</v>
      </c>
      <c r="T6" s="1" t="n">
        <f aca="false">IF(OR($P6="",$J6=""),0,$J6)</f>
        <v>0</v>
      </c>
      <c r="U6" s="1" t="n">
        <f aca="false">IF(OR($P6="",$J6=""),0,$P6)</f>
        <v>0</v>
      </c>
      <c r="V6" s="1" t="n">
        <f aca="false">IF(AND($J6="",$P6&lt;&gt;""),$P6,0)</f>
        <v>0</v>
      </c>
    </row>
    <row r="7" customFormat="false" ht="14.25" hidden="false" customHeight="true" outlineLevel="0" collapsed="false">
      <c r="B7" s="26" t="n">
        <v>2</v>
      </c>
      <c r="C7" s="27" t="s">
        <v>23</v>
      </c>
      <c r="D7" s="28" t="s">
        <v>22</v>
      </c>
      <c r="E7" s="28" t="n">
        <v>9</v>
      </c>
      <c r="F7" s="28" t="n">
        <v>1</v>
      </c>
      <c r="G7" s="35" t="str">
        <f aca="false">CONCATENATE(D7,H7)</f>
        <v>ALIL</v>
      </c>
      <c r="H7" s="36" t="str">
        <f aca="false">IF(ISBLANK(F7),"",
IF(D7="EE",IF(F7&gt;=3,IF(E7&gt;=5,"H","A"),
IF(F7&gt;=2,IF(E7&gt;=16,"H",IF(E7&lt;=4,"L","A")),
IF(E7&lt;=15,"L","A"))),
IF(OR(D7="SE",D7="CE"),IF(F7&gt;=4,IF(E7&gt;=6,"H","A"),
IF(F7&gt;=2,IF(E7&gt;=20,"H",IF(E7&lt;=5,"L","A")),
IF(E7&lt;=19,"L","A"))),
IF(OR(D7="ALI",D7="AIE"),IF(F7&gt;=6,IF(E7&gt;=20,"H","A"),
IF(F7&gt;=2,IF(E7&gt;=51,"H",IF(E7&lt;=19,"L","A")),
IF(E7&lt;=50,"L","A")))))))</f>
        <v>L</v>
      </c>
      <c r="I7" s="36" t="str">
        <f aca="false">IF(H7="L","Baixa",IF(H7="A","Média",IF(H7="","","Alta")))</f>
        <v>Baixa</v>
      </c>
      <c r="J7" s="37" t="n">
        <f aca="false">IF(ISBLANK(F7),"",
 IF(D7="ALI",IF(H7="L",7, IF(H7="A",10,15)),
 IF(D7="AIE",IF(H7="L",5, IF(H7="A",7,10)),
 IF(D7="SE",IF(H7="L",4, IF(H7="A",5,7 )),
 IF(OR(D7="EE",D7="CE"),IF(H7="L",3,IF(H7="A",4,6)))))))</f>
        <v>7</v>
      </c>
      <c r="K7" s="38"/>
      <c r="L7" s="35"/>
      <c r="M7" s="35" t="str">
        <f aca="false">CONCATENATE(D7,N7)</f>
        <v>ALI</v>
      </c>
      <c r="N7" s="36" t="str">
        <f aca="false">IF(ISBLANK(L7),"",
IF(D7="EE",IF(L7&gt;=3,IF(K7&gt;=5,"H","A"),
IF(L7&gt;=2,IF(K7&gt;=16,"H",IF(K7&lt;=4,"L","A")),
IF(K7&lt;=15,"L","A"))),
IF(OR(D7="SE",D7="CE"),IF(L7&gt;=4,IF(K7&gt;=6,"H","A"),
IF(L7&gt;=2,IF(K7&gt;=20,"H",IF(K7&lt;=5,"L","A")),
IF(K7&lt;=19,"L","A"))),
IF(OR(D7="ALI",D7="AIE"),IF(L7&gt;=6,IF(K7&gt;=20,"H","A"),
IF(L7&gt;=2,IF(K7&gt;=51,"H",IF(K7&lt;=19,"L","A")),
IF(K7&lt;=50,"L","A")))))))</f>
        <v/>
      </c>
      <c r="O7" s="36" t="str">
        <f aca="false">IF(N7="L","Baixa",IF(N7="A","Média",IF(N7="","","Alta")))</f>
        <v/>
      </c>
      <c r="P7" s="37" t="str">
        <f aca="false">IF(ISBLANK(L7),"",
 IF(D7="ALI",IF(N7="L",7, IF(N7="A",10,15)),
 IF(D7="AIE",IF(N7="L",5, IF(N7="A",7,10)),
 IF(D7="SE",IF(N7="L",4, IF(N7="A",5,7 )),
 IF(OR(D7="EE",D7="CE"),IF(N7="L",3,IF(N7="A",4,6)))))))</f>
        <v/>
      </c>
      <c r="Q7" s="38"/>
      <c r="R7" s="39"/>
      <c r="S7" s="1" t="n">
        <f aca="false">IF(AND($P7="",$J7&lt;&gt;""),$J7,0)</f>
        <v>7</v>
      </c>
      <c r="T7" s="1" t="n">
        <f aca="false">IF(OR($P7="",$J7=""),0,$J7)</f>
        <v>0</v>
      </c>
      <c r="U7" s="1" t="n">
        <f aca="false">IF(OR($P7="",$J7=""),0,$P7)</f>
        <v>0</v>
      </c>
      <c r="V7" s="1" t="n">
        <f aca="false">IF(AND($J7="",$P7&lt;&gt;""),$P7,0)</f>
        <v>0</v>
      </c>
    </row>
    <row r="8" customFormat="false" ht="14.25" hidden="false" customHeight="true" outlineLevel="0" collapsed="false">
      <c r="B8" s="26" t="n">
        <v>3</v>
      </c>
      <c r="C8" s="27" t="s">
        <v>24</v>
      </c>
      <c r="D8" s="28" t="s">
        <v>22</v>
      </c>
      <c r="E8" s="28" t="n">
        <v>2</v>
      </c>
      <c r="F8" s="28" t="n">
        <v>1</v>
      </c>
      <c r="G8" s="35" t="str">
        <f aca="false">CONCATENATE(D8,H8)</f>
        <v>ALIL</v>
      </c>
      <c r="H8" s="36" t="str">
        <f aca="false">IF(ISBLANK(F8),"",
IF(D8="EE",IF(F8&gt;=3,IF(E8&gt;=5,"H","A"),
IF(F8&gt;=2,IF(E8&gt;=16,"H",IF(E8&lt;=4,"L","A")),
IF(E8&lt;=15,"L","A"))),
IF(OR(D8="SE",D8="CE"),IF(F8&gt;=4,IF(E8&gt;=6,"H","A"),
IF(F8&gt;=2,IF(E8&gt;=20,"H",IF(E8&lt;=5,"L","A")),
IF(E8&lt;=19,"L","A"))),
IF(OR(D8="ALI",D8="AIE"),IF(F8&gt;=6,IF(E8&gt;=20,"H","A"),
IF(F8&gt;=2,IF(E8&gt;=51,"H",IF(E8&lt;=19,"L","A")),
IF(E8&lt;=50,"L","A")))))))</f>
        <v>L</v>
      </c>
      <c r="I8" s="36" t="str">
        <f aca="false">IF(H8="L","Baixa",IF(H8="A","Média",IF(H8="","","Alta")))</f>
        <v>Baixa</v>
      </c>
      <c r="J8" s="37" t="n">
        <f aca="false">IF(ISBLANK(F8),"",
 IF(D8="ALI",IF(H8="L",7, IF(H8="A",10,15)),
 IF(D8="AIE",IF(H8="L",5, IF(H8="A",7,10)),
 IF(D8="SE",IF(H8="L",4, IF(H8="A",5,7 )),
 IF(OR(D8="EE",D8="CE"),IF(H8="L",3,IF(H8="A",4,6)))))))</f>
        <v>7</v>
      </c>
      <c r="K8" s="38"/>
      <c r="L8" s="35"/>
      <c r="M8" s="35" t="str">
        <f aca="false">CONCATENATE(D8,N8)</f>
        <v>ALI</v>
      </c>
      <c r="N8" s="36" t="str">
        <f aca="false">IF(ISBLANK(L8),"",
IF(D8="EE",IF(L8&gt;=3,IF(K8&gt;=5,"H","A"),
IF(L8&gt;=2,IF(K8&gt;=16,"H",IF(K8&lt;=4,"L","A")),
IF(K8&lt;=15,"L","A"))),
IF(OR(D8="SE",D8="CE"),IF(L8&gt;=4,IF(K8&gt;=6,"H","A"),
IF(L8&gt;=2,IF(K8&gt;=20,"H",IF(K8&lt;=5,"L","A")),
IF(K8&lt;=19,"L","A"))),
IF(OR(D8="ALI",D8="AIE"),IF(L8&gt;=6,IF(K8&gt;=20,"H","A"),
IF(L8&gt;=2,IF(K8&gt;=51,"H",IF(K8&lt;=19,"L","A")),
IF(K8&lt;=50,"L","A")))))))</f>
        <v/>
      </c>
      <c r="O8" s="36" t="str">
        <f aca="false">IF(N8="L","Baixa",IF(N8="A","Média",IF(N8="","","Alta")))</f>
        <v/>
      </c>
      <c r="P8" s="37" t="str">
        <f aca="false">IF(ISBLANK(L8),"",
 IF(D8="ALI",IF(N8="L",7, IF(N8="A",10,15)),
 IF(D8="AIE",IF(N8="L",5, IF(N8="A",7,10)),
 IF(D8="SE",IF(N8="L",4, IF(N8="A",5,7 )),
 IF(OR(D8="EE",D8="CE"),IF(N8="L",3,IF(N8="A",4,6)))))))</f>
        <v/>
      </c>
      <c r="Q8" s="38"/>
      <c r="R8" s="39"/>
      <c r="S8" s="1" t="n">
        <f aca="false">IF(AND($P8="",$J8&lt;&gt;""),$J8,0)</f>
        <v>7</v>
      </c>
      <c r="T8" s="1" t="n">
        <f aca="false">IF(OR($P8="",$J8=""),0,$J8)</f>
        <v>0</v>
      </c>
      <c r="U8" s="1" t="n">
        <f aca="false">IF(OR($P8="",$J8=""),0,$P8)</f>
        <v>0</v>
      </c>
      <c r="V8" s="1" t="n">
        <f aca="false">IF(AND($J8="",$P8&lt;&gt;""),$P8,0)</f>
        <v>0</v>
      </c>
    </row>
    <row r="9" customFormat="false" ht="14.25" hidden="false" customHeight="true" outlineLevel="0" collapsed="false">
      <c r="B9" s="26" t="n">
        <v>4</v>
      </c>
      <c r="C9" s="27" t="s">
        <v>25</v>
      </c>
      <c r="D9" s="28" t="s">
        <v>22</v>
      </c>
      <c r="E9" s="28" t="n">
        <v>2</v>
      </c>
      <c r="F9" s="28" t="n">
        <v>1</v>
      </c>
      <c r="G9" s="35" t="str">
        <f aca="false">CONCATENATE(D9,H9)</f>
        <v>ALIL</v>
      </c>
      <c r="H9" s="36" t="str">
        <f aca="false">IF(ISBLANK(F9),"",
IF(D9="EE",IF(F9&gt;=3,IF(E9&gt;=5,"H","A"),
IF(F9&gt;=2,IF(E9&gt;=16,"H",IF(E9&lt;=4,"L","A")),
IF(E9&lt;=15,"L","A"))),
IF(OR(D9="SE",D9="CE"),IF(F9&gt;=4,IF(E9&gt;=6,"H","A"),
IF(F9&gt;=2,IF(E9&gt;=20,"H",IF(E9&lt;=5,"L","A")),
IF(E9&lt;=19,"L","A"))),
IF(OR(D9="ALI",D9="AIE"),IF(F9&gt;=6,IF(E9&gt;=20,"H","A"),
IF(F9&gt;=2,IF(E9&gt;=51,"H",IF(E9&lt;=19,"L","A")),
IF(E9&lt;=50,"L","A")))))))</f>
        <v>L</v>
      </c>
      <c r="I9" s="36" t="str">
        <f aca="false">IF(H9="L","Baixa",IF(H9="A","Média",IF(H9="","","Alta")))</f>
        <v>Baixa</v>
      </c>
      <c r="J9" s="37" t="n">
        <f aca="false">IF(ISBLANK(F9),"",
 IF(D9="ALI",IF(H9="L",7, IF(H9="A",10,15)),
 IF(D9="AIE",IF(H9="L",5, IF(H9="A",7,10)),
 IF(D9="SE",IF(H9="L",4, IF(H9="A",5,7 )),
 IF(OR(D9="EE",D9="CE"),IF(H9="L",3,IF(H9="A",4,6)))))))</f>
        <v>7</v>
      </c>
      <c r="K9" s="38"/>
      <c r="L9" s="35"/>
      <c r="M9" s="35" t="str">
        <f aca="false">CONCATENATE(D9,N9)</f>
        <v>ALI</v>
      </c>
      <c r="N9" s="36" t="str">
        <f aca="false">IF(ISBLANK(L9),"",
IF(D9="EE",IF(L9&gt;=3,IF(K9&gt;=5,"H","A"),
IF(L9&gt;=2,IF(K9&gt;=16,"H",IF(K9&lt;=4,"L","A")),
IF(K9&lt;=15,"L","A"))),
IF(OR(D9="SE",D9="CE"),IF(L9&gt;=4,IF(K9&gt;=6,"H","A"),
IF(L9&gt;=2,IF(K9&gt;=20,"H",IF(K9&lt;=5,"L","A")),
IF(K9&lt;=19,"L","A"))),
IF(OR(D9="ALI",D9="AIE"),IF(L9&gt;=6,IF(K9&gt;=20,"H","A"),
IF(L9&gt;=2,IF(K9&gt;=51,"H",IF(K9&lt;=19,"L","A")),
IF(K9&lt;=50,"L","A")))))))</f>
        <v/>
      </c>
      <c r="O9" s="36" t="str">
        <f aca="false">IF(N9="L","Baixa",IF(N9="A","Média",IF(N9="","","Alta")))</f>
        <v/>
      </c>
      <c r="P9" s="37" t="str">
        <f aca="false">IF(ISBLANK(L9),"",
 IF(D9="ALI",IF(N9="L",7, IF(N9="A",10,15)),
 IF(D9="AIE",IF(N9="L",5, IF(N9="A",7,10)),
 IF(D9="SE",IF(N9="L",4, IF(N9="A",5,7 )),
 IF(OR(D9="EE",D9="CE"),IF(N9="L",3,IF(N9="A",4,6)))))))</f>
        <v/>
      </c>
      <c r="Q9" s="38"/>
      <c r="R9" s="39"/>
      <c r="S9" s="1" t="n">
        <f aca="false">IF(AND($P9="",$J9&lt;&gt;""),$J9,0)</f>
        <v>7</v>
      </c>
      <c r="T9" s="1" t="n">
        <f aca="false">IF(OR($P9="",$J9=""),0,$J9)</f>
        <v>0</v>
      </c>
      <c r="U9" s="1" t="n">
        <f aca="false">IF(OR($P9="",$J9=""),0,$P9)</f>
        <v>0</v>
      </c>
      <c r="V9" s="1" t="n">
        <f aca="false">IF(AND($J9="",$P9&lt;&gt;""),$P9,0)</f>
        <v>0</v>
      </c>
    </row>
    <row r="10" customFormat="false" ht="14.25" hidden="false" customHeight="true" outlineLevel="0" collapsed="false">
      <c r="B10" s="26" t="n">
        <v>5</v>
      </c>
      <c r="C10" s="27" t="s">
        <v>26</v>
      </c>
      <c r="D10" s="28" t="s">
        <v>27</v>
      </c>
      <c r="E10" s="28" t="n">
        <v>4</v>
      </c>
      <c r="F10" s="28" t="n">
        <v>1</v>
      </c>
      <c r="G10" s="35" t="str">
        <f aca="false">CONCATENATE(D10,H10)</f>
        <v>EEL</v>
      </c>
      <c r="H10" s="36" t="str">
        <f aca="false">IF(ISBLANK(F10),"",
IF(D10="EE",IF(F10&gt;=3,IF(E10&gt;=5,"H","A"),
IF(F10&gt;=2,IF(E10&gt;=16,"H",IF(E10&lt;=4,"L","A")),
IF(E10&lt;=15,"L","A"))),
IF(OR(D10="SE",D10="CE"),IF(F10&gt;=4,IF(E10&gt;=6,"H","A"),
IF(F10&gt;=2,IF(E10&gt;=20,"H",IF(E10&lt;=5,"L","A")),
IF(E10&lt;=19,"L","A"))),
IF(OR(D10="ALI",D10="AIE"),IF(F10&gt;=6,IF(E10&gt;=20,"H","A"),
IF(F10&gt;=2,IF(E10&gt;=51,"H",IF(E10&lt;=19,"L","A")),
IF(E10&lt;=50,"L","A")))))))</f>
        <v>L</v>
      </c>
      <c r="I10" s="36" t="str">
        <f aca="false">IF(H10="L","Baixa",IF(H10="A","Média",IF(H10="","","Alta")))</f>
        <v>Baixa</v>
      </c>
      <c r="J10" s="37" t="n">
        <f aca="false">IF(ISBLANK(F10),"",
 IF(D10="ALI",IF(H10="L",7, IF(H10="A",10,15)),
 IF(D10="AIE",IF(H10="L",5, IF(H10="A",7,10)),
 IF(D10="SE",IF(H10="L",4, IF(H10="A",5,7 )),
 IF(OR(D10="EE",D10="CE"),IF(H10="L",3,IF(H10="A",4,6)))))))</f>
        <v>3</v>
      </c>
      <c r="K10" s="38"/>
      <c r="L10" s="35"/>
      <c r="M10" s="35" t="str">
        <f aca="false">CONCATENATE(D10,N10)</f>
        <v>EE</v>
      </c>
      <c r="N10" s="36" t="str">
        <f aca="false">IF(ISBLANK(L10),"",
IF(D10="EE",IF(L10&gt;=3,IF(K10&gt;=5,"H","A"),
IF(L10&gt;=2,IF(K10&gt;=16,"H",IF(K10&lt;=4,"L","A")),
IF(K10&lt;=15,"L","A"))),
IF(OR(D10="SE",D10="CE"),IF(L10&gt;=4,IF(K10&gt;=6,"H","A"),
IF(L10&gt;=2,IF(K10&gt;=20,"H",IF(K10&lt;=5,"L","A")),
IF(K10&lt;=19,"L","A"))),
IF(OR(D10="ALI",D10="AIE"),IF(L10&gt;=6,IF(K10&gt;=20,"H","A"),
IF(L10&gt;=2,IF(K10&gt;=51,"H",IF(K10&lt;=19,"L","A")),
IF(K10&lt;=50,"L","A")))))))</f>
        <v/>
      </c>
      <c r="O10" s="36" t="str">
        <f aca="false">IF(N10="L","Baixa",IF(N10="A","Média",IF(N10="","","Alta")))</f>
        <v/>
      </c>
      <c r="P10" s="37" t="str">
        <f aca="false">IF(ISBLANK(L10),"",
 IF(D10="ALI",IF(N10="L",7, IF(N10="A",10,15)),
 IF(D10="AIE",IF(N10="L",5, IF(N10="A",7,10)),
 IF(D10="SE",IF(N10="L",4, IF(N10="A",5,7 )),
 IF(OR(D10="EE",D10="CE"),IF(N10="L",3,IF(N10="A",4,6)))))))</f>
        <v/>
      </c>
      <c r="Q10" s="38"/>
      <c r="R10" s="39"/>
      <c r="S10" s="1" t="n">
        <f aca="false">IF(AND($P10="",$J10&lt;&gt;""),$J10,0)</f>
        <v>3</v>
      </c>
      <c r="T10" s="1" t="n">
        <f aca="false">IF(OR($P10="",$J10=""),0,$J10)</f>
        <v>0</v>
      </c>
      <c r="U10" s="1" t="n">
        <f aca="false">IF(OR($P10="",$J10=""),0,$P10)</f>
        <v>0</v>
      </c>
      <c r="V10" s="1" t="n">
        <f aca="false">IF(AND($J10="",$P10&lt;&gt;""),$P10,0)</f>
        <v>0</v>
      </c>
    </row>
    <row r="11" customFormat="false" ht="14.25" hidden="false" customHeight="true" outlineLevel="0" collapsed="false">
      <c r="B11" s="26" t="n">
        <v>6</v>
      </c>
      <c r="C11" s="27" t="s">
        <v>28</v>
      </c>
      <c r="D11" s="28" t="s">
        <v>27</v>
      </c>
      <c r="E11" s="28" t="n">
        <v>4</v>
      </c>
      <c r="F11" s="28" t="n">
        <v>1</v>
      </c>
      <c r="G11" s="35" t="str">
        <f aca="false">CONCATENATE(D11,H11)</f>
        <v>EEL</v>
      </c>
      <c r="H11" s="36" t="str">
        <f aca="false">IF(ISBLANK(F11),"",
IF(D11="EE",IF(F11&gt;=3,IF(E11&gt;=5,"H","A"),
IF(F11&gt;=2,IF(E11&gt;=16,"H",IF(E11&lt;=4,"L","A")),
IF(E11&lt;=15,"L","A"))),
IF(OR(D11="SE",D11="CE"),IF(F11&gt;=4,IF(E11&gt;=6,"H","A"),
IF(F11&gt;=2,IF(E11&gt;=20,"H",IF(E11&lt;=5,"L","A")),
IF(E11&lt;=19,"L","A"))),
IF(OR(D11="ALI",D11="AIE"),IF(F11&gt;=6,IF(E11&gt;=20,"H","A"),
IF(F11&gt;=2,IF(E11&gt;=51,"H",IF(E11&lt;=19,"L","A")),
IF(E11&lt;=50,"L","A")))))))</f>
        <v>L</v>
      </c>
      <c r="I11" s="36" t="str">
        <f aca="false">IF(H11="L","Baixa",IF(H11="A","Média",IF(H11="","","Alta")))</f>
        <v>Baixa</v>
      </c>
      <c r="J11" s="37" t="n">
        <f aca="false">IF(ISBLANK(F11),"",
 IF(D11="ALI",IF(H11="L",7, IF(H11="A",10,15)),
 IF(D11="AIE",IF(H11="L",5, IF(H11="A",7,10)),
 IF(D11="SE",IF(H11="L",4, IF(H11="A",5,7 )),
 IF(OR(D11="EE",D11="CE"),IF(H11="L",3,IF(H11="A",4,6)))))))</f>
        <v>3</v>
      </c>
      <c r="K11" s="38"/>
      <c r="L11" s="35"/>
      <c r="M11" s="35" t="str">
        <f aca="false">CONCATENATE(D11,N11)</f>
        <v>EE</v>
      </c>
      <c r="N11" s="36" t="str">
        <f aca="false">IF(ISBLANK(L11),"",
IF(D11="EE",IF(L11&gt;=3,IF(K11&gt;=5,"H","A"),
IF(L11&gt;=2,IF(K11&gt;=16,"H",IF(K11&lt;=4,"L","A")),
IF(K11&lt;=15,"L","A"))),
IF(OR(D11="SE",D11="CE"),IF(L11&gt;=4,IF(K11&gt;=6,"H","A"),
IF(L11&gt;=2,IF(K11&gt;=20,"H",IF(K11&lt;=5,"L","A")),
IF(K11&lt;=19,"L","A"))),
IF(OR(D11="ALI",D11="AIE"),IF(L11&gt;=6,IF(K11&gt;=20,"H","A"),
IF(L11&gt;=2,IF(K11&gt;=51,"H",IF(K11&lt;=19,"L","A")),
IF(K11&lt;=50,"L","A")))))))</f>
        <v/>
      </c>
      <c r="O11" s="36" t="str">
        <f aca="false">IF(N11="L","Baixa",IF(N11="A","Média",IF(N11="","","Alta")))</f>
        <v/>
      </c>
      <c r="P11" s="37" t="str">
        <f aca="false">IF(ISBLANK(L11),"",
 IF(D11="ALI",IF(N11="L",7, IF(N11="A",10,15)),
 IF(D11="AIE",IF(N11="L",5, IF(N11="A",7,10)),
 IF(D11="SE",IF(N11="L",4, IF(N11="A",5,7 )),
 IF(OR(D11="EE",D11="CE"),IF(N11="L",3,IF(N11="A",4,6)))))))</f>
        <v/>
      </c>
      <c r="Q11" s="38"/>
      <c r="R11" s="39"/>
      <c r="S11" s="1" t="n">
        <f aca="false">IF(AND($P11="",$J11&lt;&gt;""),$J11,0)</f>
        <v>3</v>
      </c>
      <c r="T11" s="1" t="n">
        <f aca="false">IF(OR($P11="",$J11=""),0,$J11)</f>
        <v>0</v>
      </c>
      <c r="U11" s="1" t="n">
        <f aca="false">IF(OR($P11="",$J11=""),0,$P11)</f>
        <v>0</v>
      </c>
      <c r="V11" s="1" t="n">
        <f aca="false">IF(AND($J11="",$P11&lt;&gt;""),$P11,0)</f>
        <v>0</v>
      </c>
    </row>
    <row r="12" customFormat="false" ht="14.25" hidden="false" customHeight="true" outlineLevel="0" collapsed="false">
      <c r="B12" s="26" t="n">
        <v>7</v>
      </c>
      <c r="C12" s="27" t="s">
        <v>29</v>
      </c>
      <c r="D12" s="28" t="s">
        <v>27</v>
      </c>
      <c r="E12" s="28" t="n">
        <v>1</v>
      </c>
      <c r="F12" s="28" t="n">
        <v>1</v>
      </c>
      <c r="G12" s="35" t="str">
        <f aca="false">CONCATENATE(D12,H12)</f>
        <v>EEL</v>
      </c>
      <c r="H12" s="36" t="str">
        <f aca="false">IF(ISBLANK(F12),"",
IF(D12="EE",IF(F12&gt;=3,IF(E12&gt;=5,"H","A"),
IF(F12&gt;=2,IF(E12&gt;=16,"H",IF(E12&lt;=4,"L","A")),
IF(E12&lt;=15,"L","A"))),
IF(OR(D12="SE",D12="CE"),IF(F12&gt;=4,IF(E12&gt;=6,"H","A"),
IF(F12&gt;=2,IF(E12&gt;=20,"H",IF(E12&lt;=5,"L","A")),
IF(E12&lt;=19,"L","A"))),
IF(OR(D12="ALI",D12="AIE"),IF(F12&gt;=6,IF(E12&gt;=20,"H","A"),
IF(F12&gt;=2,IF(E12&gt;=51,"H",IF(E12&lt;=19,"L","A")),
IF(E12&lt;=50,"L","A")))))))</f>
        <v>L</v>
      </c>
      <c r="I12" s="36" t="str">
        <f aca="false">IF(H12="L","Baixa",IF(H12="A","Média",IF(H12="","","Alta")))</f>
        <v>Baixa</v>
      </c>
      <c r="J12" s="37" t="n">
        <f aca="false">IF(ISBLANK(F12),"",
 IF(D12="ALI",IF(H12="L",7, IF(H12="A",10,15)),
 IF(D12="AIE",IF(H12="L",5, IF(H12="A",7,10)),
 IF(D12="SE",IF(H12="L",4, IF(H12="A",5,7 )),
 IF(OR(D12="EE",D12="CE"),IF(H12="L",3,IF(H12="A",4,6)))))))</f>
        <v>3</v>
      </c>
      <c r="K12" s="38"/>
      <c r="L12" s="35"/>
      <c r="M12" s="35" t="str">
        <f aca="false">CONCATENATE(D12,N12)</f>
        <v>EE</v>
      </c>
      <c r="N12" s="36" t="str">
        <f aca="false">IF(ISBLANK(L12),"",
IF(D12="EE",IF(L12&gt;=3,IF(K12&gt;=5,"H","A"),
IF(L12&gt;=2,IF(K12&gt;=16,"H",IF(K12&lt;=4,"L","A")),
IF(K12&lt;=15,"L","A"))),
IF(OR(D12="SE",D12="CE"),IF(L12&gt;=4,IF(K12&gt;=6,"H","A"),
IF(L12&gt;=2,IF(K12&gt;=20,"H",IF(K12&lt;=5,"L","A")),
IF(K12&lt;=19,"L","A"))),
IF(OR(D12="ALI",D12="AIE"),IF(L12&gt;=6,IF(K12&gt;=20,"H","A"),
IF(L12&gt;=2,IF(K12&gt;=51,"H",IF(K12&lt;=19,"L","A")),
IF(K12&lt;=50,"L","A")))))))</f>
        <v/>
      </c>
      <c r="O12" s="36" t="str">
        <f aca="false">IF(N12="L","Baixa",IF(N12="A","Média",IF(N12="","","Alta")))</f>
        <v/>
      </c>
      <c r="P12" s="37" t="str">
        <f aca="false">IF(ISBLANK(L12),"",
 IF(D12="ALI",IF(N12="L",7, IF(N12="A",10,15)),
 IF(D12="AIE",IF(N12="L",5, IF(N12="A",7,10)),
 IF(D12="SE",IF(N12="L",4, IF(N12="A",5,7 )),
 IF(OR(D12="EE",D12="CE"),IF(N12="L",3,IF(N12="A",4,6)))))))</f>
        <v/>
      </c>
      <c r="Q12" s="38"/>
      <c r="R12" s="39"/>
      <c r="S12" s="1" t="n">
        <f aca="false">IF(AND($P12="",$J12&lt;&gt;""),$J12,0)</f>
        <v>3</v>
      </c>
      <c r="T12" s="1" t="n">
        <f aca="false">IF(OR($P12="",$J12=""),0,$J12)</f>
        <v>0</v>
      </c>
      <c r="U12" s="1" t="n">
        <f aca="false">IF(OR($P12="",$J12=""),0,$P12)</f>
        <v>0</v>
      </c>
      <c r="V12" s="1" t="n">
        <f aca="false">IF(AND($J12="",$P12&lt;&gt;""),$P12,0)</f>
        <v>0</v>
      </c>
    </row>
    <row r="13" customFormat="false" ht="14.25" hidden="false" customHeight="true" outlineLevel="0" collapsed="false">
      <c r="B13" s="26" t="n">
        <v>8</v>
      </c>
      <c r="C13" s="27" t="s">
        <v>30</v>
      </c>
      <c r="D13" s="28" t="s">
        <v>27</v>
      </c>
      <c r="E13" s="28" t="n">
        <v>2</v>
      </c>
      <c r="F13" s="28" t="n">
        <v>1</v>
      </c>
      <c r="G13" s="35" t="str">
        <f aca="false">CONCATENATE(D13,H13)</f>
        <v>EEL</v>
      </c>
      <c r="H13" s="36" t="str">
        <f aca="false">IF(ISBLANK(F13),"",
IF(D13="EE",IF(F13&gt;=3,IF(E13&gt;=5,"H","A"),
IF(F13&gt;=2,IF(E13&gt;=16,"H",IF(E13&lt;=4,"L","A")),
IF(E13&lt;=15,"L","A"))),
IF(OR(D13="SE",D13="CE"),IF(F13&gt;=4,IF(E13&gt;=6,"H","A"),
IF(F13&gt;=2,IF(E13&gt;=20,"H",IF(E13&lt;=5,"L","A")),
IF(E13&lt;=19,"L","A"))),
IF(OR(D13="ALI",D13="AIE"),IF(F13&gt;=6,IF(E13&gt;=20,"H","A"),
IF(F13&gt;=2,IF(E13&gt;=51,"H",IF(E13&lt;=19,"L","A")),
IF(E13&lt;=50,"L","A")))))))</f>
        <v>L</v>
      </c>
      <c r="I13" s="36" t="str">
        <f aca="false">IF(H13="L","Baixa",IF(H13="A","Média",IF(H13="","","Alta")))</f>
        <v>Baixa</v>
      </c>
      <c r="J13" s="37" t="n">
        <f aca="false">IF(ISBLANK(F13),"",
 IF(D13="ALI",IF(H13="L",7, IF(H13="A",10,15)),
 IF(D13="AIE",IF(H13="L",5, IF(H13="A",7,10)),
 IF(D13="SE",IF(H13="L",4, IF(H13="A",5,7 )),
 IF(OR(D13="EE",D13="CE"),IF(H13="L",3,IF(H13="A",4,6)))))))</f>
        <v>3</v>
      </c>
      <c r="K13" s="38"/>
      <c r="L13" s="35"/>
      <c r="M13" s="35" t="str">
        <f aca="false">CONCATENATE(D13,N13)</f>
        <v>EE</v>
      </c>
      <c r="N13" s="36" t="str">
        <f aca="false">IF(ISBLANK(L13),"",
IF(D13="EE",IF(L13&gt;=3,IF(K13&gt;=5,"H","A"),
IF(L13&gt;=2,IF(K13&gt;=16,"H",IF(K13&lt;=4,"L","A")),
IF(K13&lt;=15,"L","A"))),
IF(OR(D13="SE",D13="CE"),IF(L13&gt;=4,IF(K13&gt;=6,"H","A"),
IF(L13&gt;=2,IF(K13&gt;=20,"H",IF(K13&lt;=5,"L","A")),
IF(K13&lt;=19,"L","A"))),
IF(OR(D13="ALI",D13="AIE"),IF(L13&gt;=6,IF(K13&gt;=20,"H","A"),
IF(L13&gt;=2,IF(K13&gt;=51,"H",IF(K13&lt;=19,"L","A")),
IF(K13&lt;=50,"L","A")))))))</f>
        <v/>
      </c>
      <c r="O13" s="36" t="str">
        <f aca="false">IF(N13="L","Baixa",IF(N13="A","Média",IF(N13="","","Alta")))</f>
        <v/>
      </c>
      <c r="P13" s="37" t="str">
        <f aca="false">IF(ISBLANK(L13),"",
 IF(D13="ALI",IF(N13="L",7, IF(N13="A",10,15)),
 IF(D13="AIE",IF(N13="L",5, IF(N13="A",7,10)),
 IF(D13="SE",IF(N13="L",4, IF(N13="A",5,7 )),
 IF(OR(D13="EE",D13="CE"),IF(N13="L",3,IF(N13="A",4,6)))))))</f>
        <v/>
      </c>
      <c r="Q13" s="38"/>
      <c r="R13" s="39"/>
      <c r="S13" s="1" t="n">
        <f aca="false">IF(AND($P13="",$J13&lt;&gt;""),$J13,0)</f>
        <v>3</v>
      </c>
      <c r="T13" s="1" t="n">
        <f aca="false">IF(OR($P13="",$J13=""),0,$J13)</f>
        <v>0</v>
      </c>
      <c r="U13" s="1" t="n">
        <f aca="false">IF(OR($P13="",$J13=""),0,$P13)</f>
        <v>0</v>
      </c>
      <c r="V13" s="1" t="n">
        <f aca="false">IF(AND($J13="",$P13&lt;&gt;""),$P13,0)</f>
        <v>0</v>
      </c>
    </row>
    <row r="14" customFormat="false" ht="14.25" hidden="false" customHeight="true" outlineLevel="0" collapsed="false">
      <c r="B14" s="26" t="n">
        <v>9</v>
      </c>
      <c r="C14" s="27" t="s">
        <v>31</v>
      </c>
      <c r="D14" s="28" t="s">
        <v>27</v>
      </c>
      <c r="E14" s="28" t="n">
        <v>9</v>
      </c>
      <c r="F14" s="28" t="n">
        <v>4</v>
      </c>
      <c r="G14" s="35" t="str">
        <f aca="false">CONCATENATE(D14,H14)</f>
        <v>EEH</v>
      </c>
      <c r="H14" s="36" t="str">
        <f aca="false">IF(ISBLANK(F14),"",
IF(D14="EE",IF(F14&gt;=3,IF(E14&gt;=5,"H","A"),
IF(F14&gt;=2,IF(E14&gt;=16,"H",IF(E14&lt;=4,"L","A")),
IF(E14&lt;=15,"L","A"))),
IF(OR(D14="SE",D14="CE"),IF(F14&gt;=4,IF(E14&gt;=6,"H","A"),
IF(F14&gt;=2,IF(E14&gt;=20,"H",IF(E14&lt;=5,"L","A")),
IF(E14&lt;=19,"L","A"))),
IF(OR(D14="ALI",D14="AIE"),IF(F14&gt;=6,IF(E14&gt;=20,"H","A"),
IF(F14&gt;=2,IF(E14&gt;=51,"H",IF(E14&lt;=19,"L","A")),
IF(E14&lt;=50,"L","A")))))))</f>
        <v>H</v>
      </c>
      <c r="I14" s="36" t="str">
        <f aca="false">IF(H14="L","Baixa",IF(H14="A","Média",IF(H14="","","Alta")))</f>
        <v>Alta</v>
      </c>
      <c r="J14" s="37" t="n">
        <f aca="false">IF(ISBLANK(F14),"",
 IF(D14="ALI",IF(H14="L",7, IF(H14="A",10,15)),
 IF(D14="AIE",IF(H14="L",5, IF(H14="A",7,10)),
 IF(D14="SE",IF(H14="L",4, IF(H14="A",5,7 )),
 IF(OR(D14="EE",D14="CE"),IF(H14="L",3,IF(H14="A",4,6)))))))</f>
        <v>6</v>
      </c>
      <c r="K14" s="38"/>
      <c r="L14" s="35"/>
      <c r="M14" s="35" t="str">
        <f aca="false">CONCATENATE(D14,N14)</f>
        <v>EE</v>
      </c>
      <c r="N14" s="36" t="str">
        <f aca="false">IF(ISBLANK(L14),"",
IF(D14="EE",IF(L14&gt;=3,IF(K14&gt;=5,"H","A"),
IF(L14&gt;=2,IF(K14&gt;=16,"H",IF(K14&lt;=4,"L","A")),
IF(K14&lt;=15,"L","A"))),
IF(OR(D14="SE",D14="CE"),IF(L14&gt;=4,IF(K14&gt;=6,"H","A"),
IF(L14&gt;=2,IF(K14&gt;=20,"H",IF(K14&lt;=5,"L","A")),
IF(K14&lt;=19,"L","A"))),
IF(OR(D14="ALI",D14="AIE"),IF(L14&gt;=6,IF(K14&gt;=20,"H","A"),
IF(L14&gt;=2,IF(K14&gt;=51,"H",IF(K14&lt;=19,"L","A")),
IF(K14&lt;=50,"L","A")))))))</f>
        <v/>
      </c>
      <c r="O14" s="36" t="str">
        <f aca="false">IF(N14="L","Baixa",IF(N14="A","Média",IF(N14="","","Alta")))</f>
        <v/>
      </c>
      <c r="P14" s="37" t="str">
        <f aca="false">IF(ISBLANK(L14),"",
 IF(D14="ALI",IF(N14="L",7, IF(N14="A",10,15)),
 IF(D14="AIE",IF(N14="L",5, IF(N14="A",7,10)),
 IF(D14="SE",IF(N14="L",4, IF(N14="A",5,7 )),
 IF(OR(D14="EE",D14="CE"),IF(N14="L",3,IF(N14="A",4,6)))))))</f>
        <v/>
      </c>
      <c r="Q14" s="38"/>
      <c r="R14" s="39"/>
      <c r="S14" s="1" t="n">
        <f aca="false">IF(AND($P14="",$J14&lt;&gt;""),$J14,0)</f>
        <v>6</v>
      </c>
      <c r="T14" s="1" t="n">
        <f aca="false">IF(OR($P14="",$J14=""),0,$J14)</f>
        <v>0</v>
      </c>
      <c r="U14" s="1" t="n">
        <f aca="false">IF(OR($P14="",$J14=""),0,$P14)</f>
        <v>0</v>
      </c>
      <c r="V14" s="1" t="n">
        <f aca="false">IF(AND($J14="",$P14&lt;&gt;""),$P14,0)</f>
        <v>0</v>
      </c>
    </row>
    <row r="15" customFormat="false" ht="14.25" hidden="false" customHeight="true" outlineLevel="0" collapsed="false">
      <c r="B15" s="26" t="n">
        <v>10</v>
      </c>
      <c r="C15" s="27" t="s">
        <v>32</v>
      </c>
      <c r="D15" s="28" t="s">
        <v>33</v>
      </c>
      <c r="E15" s="28" t="n">
        <v>6</v>
      </c>
      <c r="F15" s="28" t="n">
        <v>3</v>
      </c>
      <c r="G15" s="35" t="str">
        <f aca="false">CONCATENATE(D15,H15)</f>
        <v>CEA</v>
      </c>
      <c r="H15" s="36" t="str">
        <f aca="false">IF(ISBLANK(F15),"",
IF(D15="EE",IF(F15&gt;=3,IF(E15&gt;=5,"H","A"),
IF(F15&gt;=2,IF(E15&gt;=16,"H",IF(E15&lt;=4,"L","A")),
IF(E15&lt;=15,"L","A"))),
IF(OR(D15="SE",D15="CE"),IF(F15&gt;=4,IF(E15&gt;=6,"H","A"),
IF(F15&gt;=2,IF(E15&gt;=20,"H",IF(E15&lt;=5,"L","A")),
IF(E15&lt;=19,"L","A"))),
IF(OR(D15="ALI",D15="AIE"),IF(F15&gt;=6,IF(E15&gt;=20,"H","A"),
IF(F15&gt;=2,IF(E15&gt;=51,"H",IF(E15&lt;=19,"L","A")),
IF(E15&lt;=50,"L","A")))))))</f>
        <v>A</v>
      </c>
      <c r="I15" s="36" t="str">
        <f aca="false">IF(H15="L","Baixa",IF(H15="A","Média",IF(H15="","","Alta")))</f>
        <v>Média</v>
      </c>
      <c r="J15" s="37" t="n">
        <f aca="false">IF(ISBLANK(F15),"",
 IF(D15="ALI",IF(H15="L",7, IF(H15="A",10,15)),
 IF(D15="AIE",IF(H15="L",5, IF(H15="A",7,10)),
 IF(D15="SE",IF(H15="L",4, IF(H15="A",5,7 )),
 IF(OR(D15="EE",D15="CE"),IF(H15="L",3,IF(H15="A",4,6)))))))</f>
        <v>4</v>
      </c>
      <c r="K15" s="38"/>
      <c r="L15" s="35"/>
      <c r="M15" s="35" t="str">
        <f aca="false">CONCATENATE(D15,N15)</f>
        <v>CE</v>
      </c>
      <c r="N15" s="36" t="str">
        <f aca="false">IF(ISBLANK(L15),"",
IF(D15="EE",IF(L15&gt;=3,IF(K15&gt;=5,"H","A"),
IF(L15&gt;=2,IF(K15&gt;=16,"H",IF(K15&lt;=4,"L","A")),
IF(K15&lt;=15,"L","A"))),
IF(OR(D15="SE",D15="CE"),IF(L15&gt;=4,IF(K15&gt;=6,"H","A"),
IF(L15&gt;=2,IF(K15&gt;=20,"H",IF(K15&lt;=5,"L","A")),
IF(K15&lt;=19,"L","A"))),
IF(OR(D15="ALI",D15="AIE"),IF(L15&gt;=6,IF(K15&gt;=20,"H","A"),
IF(L15&gt;=2,IF(K15&gt;=51,"H",IF(K15&lt;=19,"L","A")),
IF(K15&lt;=50,"L","A")))))))</f>
        <v/>
      </c>
      <c r="O15" s="36" t="str">
        <f aca="false">IF(N15="L","Baixa",IF(N15="A","Média",IF(N15="","","Alta")))</f>
        <v/>
      </c>
      <c r="P15" s="37" t="str">
        <f aca="false">IF(ISBLANK(L15),"",
 IF(D15="ALI",IF(N15="L",7, IF(N15="A",10,15)),
 IF(D15="AIE",IF(N15="L",5, IF(N15="A",7,10)),
 IF(D15="SE",IF(N15="L",4, IF(N15="A",5,7 )),
 IF(OR(D15="EE",D15="CE"),IF(N15="L",3,IF(N15="A",4,6)))))))</f>
        <v/>
      </c>
      <c r="Q15" s="38"/>
      <c r="R15" s="39"/>
      <c r="S15" s="1" t="n">
        <f aca="false">IF(AND($P15="",$J15&lt;&gt;""),$J15,0)</f>
        <v>4</v>
      </c>
      <c r="T15" s="1" t="n">
        <f aca="false">IF(OR($P15="",$J15=""),0,$J15)</f>
        <v>0</v>
      </c>
      <c r="U15" s="1" t="n">
        <f aca="false">IF(OR($P15="",$J15=""),0,$P15)</f>
        <v>0</v>
      </c>
      <c r="V15" s="1" t="n">
        <f aca="false">IF(AND($J15="",$P15&lt;&gt;""),$P15,0)</f>
        <v>0</v>
      </c>
    </row>
    <row r="16" customFormat="false" ht="14.25" hidden="false" customHeight="true" outlineLevel="0" collapsed="false">
      <c r="B16" s="26" t="n">
        <v>11</v>
      </c>
      <c r="C16" s="40"/>
      <c r="D16" s="35"/>
      <c r="E16" s="35"/>
      <c r="F16" s="35"/>
      <c r="G16" s="35" t="str">
        <f aca="false">CONCATENATE(D16,H16)</f>
        <v/>
      </c>
      <c r="H16" s="36" t="str">
        <f aca="false">IF(ISBLANK(F16),"",
IF(D16="EE",IF(F16&gt;=3,IF(E16&gt;=5,"H","A"),
IF(F16&gt;=2,IF(E16&gt;=16,"H",IF(E16&lt;=4,"L","A")),
IF(E16&lt;=15,"L","A"))),
IF(OR(D16="SE",D16="CE"),IF(F16&gt;=4,IF(E16&gt;=6,"H","A"),
IF(F16&gt;=2,IF(E16&gt;=20,"H",IF(E16&lt;=5,"L","A")),
IF(E16&lt;=19,"L","A"))),
IF(OR(D16="ALI",D16="AIE"),IF(F16&gt;=6,IF(E16&gt;=20,"H","A"),
IF(F16&gt;=2,IF(E16&gt;=51,"H",IF(E16&lt;=19,"L","A")),
IF(E16&lt;=50,"L","A")))))))</f>
        <v/>
      </c>
      <c r="I16" s="36" t="str">
        <f aca="false">IF(H16="L","Baixa",IF(H16="A","Média",IF(H16="","","Alta")))</f>
        <v/>
      </c>
      <c r="J16" s="37" t="str">
        <f aca="false">IF(ISBLANK(F16),"",
 IF(D16="ALI",IF(H16="L",7, IF(H16="A",10,15)),
 IF(D16="AIE",IF(H16="L",5, IF(H16="A",7,10)),
 IF(D16="SE",IF(H16="L",4, IF(H16="A",5,7 )),
 IF(OR(D16="EE",D16="CE"),IF(H16="L",3,IF(H16="A",4,6)))))))</f>
        <v/>
      </c>
      <c r="K16" s="38"/>
      <c r="L16" s="35"/>
      <c r="M16" s="35" t="str">
        <f aca="false">CONCATENATE(D16,N16)</f>
        <v/>
      </c>
      <c r="N16" s="36" t="str">
        <f aca="false">IF(ISBLANK(L16),"",
IF(D16="EE",IF(L16&gt;=3,IF(K16&gt;=5,"H","A"),
IF(L16&gt;=2,IF(K16&gt;=16,"H",IF(K16&lt;=4,"L","A")),
IF(K16&lt;=15,"L","A"))),
IF(OR(D16="SE",D16="CE"),IF(L16&gt;=4,IF(K16&gt;=6,"H","A"),
IF(L16&gt;=2,IF(K16&gt;=20,"H",IF(K16&lt;=5,"L","A")),
IF(K16&lt;=19,"L","A"))),
IF(OR(D16="ALI",D16="AIE"),IF(L16&gt;=6,IF(K16&gt;=20,"H","A"),
IF(L16&gt;=2,IF(K16&gt;=51,"H",IF(K16&lt;=19,"L","A")),
IF(K16&lt;=50,"L","A")))))))</f>
        <v/>
      </c>
      <c r="O16" s="36" t="str">
        <f aca="false">IF(N16="L","Baixa",IF(N16="A","Média",IF(N16="","","Alta")))</f>
        <v/>
      </c>
      <c r="P16" s="37" t="str">
        <f aca="false">IF(ISBLANK(L16),"",
 IF(D16="ALI",IF(N16="L",7, IF(N16="A",10,15)),
 IF(D16="AIE",IF(N16="L",5, IF(N16="A",7,10)),
 IF(D16="SE",IF(N16="L",4, IF(N16="A",5,7 )),
 IF(OR(D16="EE",D16="CE"),IF(N16="L",3,IF(N16="A",4,6)))))))</f>
        <v/>
      </c>
      <c r="Q16" s="38"/>
      <c r="R16" s="39"/>
      <c r="S16" s="1" t="n">
        <f aca="false">IF(AND($P16="",$J16&lt;&gt;""),$J16,0)</f>
        <v>0</v>
      </c>
      <c r="T16" s="1" t="n">
        <f aca="false">IF(OR($P16="",$J16=""),0,$J16)</f>
        <v>0</v>
      </c>
      <c r="U16" s="1" t="n">
        <f aca="false">IF(OR($P16="",$J16=""),0,$P16)</f>
        <v>0</v>
      </c>
      <c r="V16" s="1" t="n">
        <f aca="false">IF(AND($J16="",$P16&lt;&gt;""),$P16,0)</f>
        <v>0</v>
      </c>
    </row>
    <row r="17" customFormat="false" ht="14.25" hidden="false" customHeight="true" outlineLevel="0" collapsed="false">
      <c r="B17" s="26" t="n">
        <v>12</v>
      </c>
      <c r="C17" s="40"/>
      <c r="D17" s="35"/>
      <c r="E17" s="35"/>
      <c r="F17" s="35"/>
      <c r="G17" s="35" t="str">
        <f aca="false">CONCATENATE(D17,H17)</f>
        <v/>
      </c>
      <c r="H17" s="36" t="str">
        <f aca="false">IF(ISBLANK(F17),"",
IF(D17="EE",IF(F17&gt;=3,IF(E17&gt;=5,"H","A"),
IF(F17&gt;=2,IF(E17&gt;=16,"H",IF(E17&lt;=4,"L","A")),
IF(E17&lt;=15,"L","A"))),
IF(OR(D17="SE",D17="CE"),IF(F17&gt;=4,IF(E17&gt;=6,"H","A"),
IF(F17&gt;=2,IF(E17&gt;=20,"H",IF(E17&lt;=5,"L","A")),
IF(E17&lt;=19,"L","A"))),
IF(OR(D17="ALI",D17="AIE"),IF(F17&gt;=6,IF(E17&gt;=20,"H","A"),
IF(F17&gt;=2,IF(E17&gt;=51,"H",IF(E17&lt;=19,"L","A")),
IF(E17&lt;=50,"L","A")))))))</f>
        <v/>
      </c>
      <c r="I17" s="36" t="s">
        <v>34</v>
      </c>
      <c r="J17" s="37" t="n">
        <f aca="false">SUM(J6:J15)</f>
        <v>50</v>
      </c>
      <c r="K17" s="38"/>
      <c r="L17" s="35"/>
      <c r="M17" s="35" t="str">
        <f aca="false">CONCATENATE(D17,N17)</f>
        <v/>
      </c>
      <c r="N17" s="36" t="str">
        <f aca="false">IF(ISBLANK(L17),"",
IF(D17="EE",IF(L17&gt;=3,IF(K17&gt;=5,"H","A"),
IF(L17&gt;=2,IF(K17&gt;=16,"H",IF(K17&lt;=4,"L","A")),
IF(K17&lt;=15,"L","A"))),
IF(OR(D17="SE",D17="CE"),IF(L17&gt;=4,IF(K17&gt;=6,"H","A"),
IF(L17&gt;=2,IF(K17&gt;=20,"H",IF(K17&lt;=5,"L","A")),
IF(K17&lt;=19,"L","A"))),
IF(OR(D17="ALI",D17="AIE"),IF(L17&gt;=6,IF(K17&gt;=20,"H","A"),
IF(L17&gt;=2,IF(K17&gt;=51,"H",IF(K17&lt;=19,"L","A")),
IF(K17&lt;=50,"L","A")))))))</f>
        <v/>
      </c>
      <c r="O17" s="36" t="str">
        <f aca="false">IF(N17="L","Baixa",IF(N17="A","Média",IF(N17="","","Alta")))</f>
        <v/>
      </c>
      <c r="P17" s="37" t="str">
        <f aca="false">IF(ISBLANK(L17),"",
 IF(D17="ALI",IF(N17="L",7, IF(N17="A",10,15)),
 IF(D17="AIE",IF(N17="L",5, IF(N17="A",7,10)),
 IF(D17="SE",IF(N17="L",4, IF(N17="A",5,7 )),
 IF(OR(D17="EE",D17="CE"),IF(N17="L",3,IF(N17="A",4,6)))))))</f>
        <v/>
      </c>
      <c r="Q17" s="38"/>
      <c r="R17" s="39"/>
      <c r="S17" s="1" t="n">
        <f aca="false">IF(AND($P17="",$J17&lt;&gt;""),$J17,0)</f>
        <v>50</v>
      </c>
      <c r="T17" s="1" t="n">
        <f aca="false">IF(OR($P17="",$J17=""),0,$J17)</f>
        <v>0</v>
      </c>
      <c r="U17" s="1" t="n">
        <f aca="false">IF(OR($P17="",$J17=""),0,$P17)</f>
        <v>0</v>
      </c>
      <c r="V17" s="1" t="n">
        <f aca="false">IF(AND($J17="",$P17&lt;&gt;""),$P17,0)</f>
        <v>0</v>
      </c>
    </row>
    <row r="18" customFormat="false" ht="14.25" hidden="false" customHeight="true" outlineLevel="0" collapsed="false">
      <c r="B18" s="26" t="n">
        <v>13</v>
      </c>
      <c r="C18" s="40"/>
      <c r="D18" s="35"/>
      <c r="E18" s="35"/>
      <c r="F18" s="35"/>
      <c r="G18" s="35" t="str">
        <f aca="false">CONCATENATE(D18,H18)</f>
        <v/>
      </c>
      <c r="H18" s="36" t="str">
        <f aca="false">IF(ISBLANK(F18),"",
IF(D18="EE",IF(F18&gt;=3,IF(E18&gt;=5,"H","A"),
IF(F18&gt;=2,IF(E18&gt;=16,"H",IF(E18&lt;=4,"L","A")),
IF(E18&lt;=15,"L","A"))),
IF(OR(D18="SE",D18="CE"),IF(F18&gt;=4,IF(E18&gt;=6,"H","A"),
IF(F18&gt;=2,IF(E18&gt;=20,"H",IF(E18&lt;=5,"L","A")),
IF(E18&lt;=19,"L","A"))),
IF(OR(D18="ALI",D18="AIE"),IF(F18&gt;=6,IF(E18&gt;=20,"H","A"),
IF(F18&gt;=2,IF(E18&gt;=51,"H",IF(E18&lt;=19,"L","A")),
IF(E18&lt;=50,"L","A")))))))</f>
        <v/>
      </c>
      <c r="I18" s="36" t="str">
        <f aca="false">IF(H18="L","Baixa",IF(H18="A","Média",IF(H18="","","Alta")))</f>
        <v/>
      </c>
      <c r="J18" s="37" t="str">
        <f aca="false">IF(ISBLANK(F18),"",
 IF(D18="ALI",IF(H18="L",7, IF(H18="A",10,15)),
 IF(D18="AIE",IF(H18="L",5, IF(H18="A",7,10)),
 IF(D18="SE",IF(H18="L",4, IF(H18="A",5,7 )),
 IF(OR(D18="EE",D18="CE"),IF(H18="L",3,IF(H18="A",4,6)))))))</f>
        <v/>
      </c>
      <c r="K18" s="38"/>
      <c r="L18" s="35"/>
      <c r="M18" s="35" t="str">
        <f aca="false">CONCATENATE(D18,N18)</f>
        <v/>
      </c>
      <c r="N18" s="36" t="str">
        <f aca="false">IF(ISBLANK(L18),"",
IF(D18="EE",IF(L18&gt;=3,IF(K18&gt;=5,"H","A"),
IF(L18&gt;=2,IF(K18&gt;=16,"H",IF(K18&lt;=4,"L","A")),
IF(K18&lt;=15,"L","A"))),
IF(OR(D18="SE",D18="CE"),IF(L18&gt;=4,IF(K18&gt;=6,"H","A"),
IF(L18&gt;=2,IF(K18&gt;=20,"H",IF(K18&lt;=5,"L","A")),
IF(K18&lt;=19,"L","A"))),
IF(OR(D18="ALI",D18="AIE"),IF(L18&gt;=6,IF(K18&gt;=20,"H","A"),
IF(L18&gt;=2,IF(K18&gt;=51,"H",IF(K18&lt;=19,"L","A")),
IF(K18&lt;=50,"L","A")))))))</f>
        <v/>
      </c>
      <c r="O18" s="36" t="str">
        <f aca="false">IF(N18="L","Baixa",IF(N18="A","Média",IF(N18="","","Alta")))</f>
        <v/>
      </c>
      <c r="P18" s="37" t="str">
        <f aca="false">IF(ISBLANK(L18),"",
 IF(D18="ALI",IF(N18="L",7, IF(N18="A",10,15)),
 IF(D18="AIE",IF(N18="L",5, IF(N18="A",7,10)),
 IF(D18="SE",IF(N18="L",4, IF(N18="A",5,7 )),
 IF(OR(D18="EE",D18="CE"),IF(N18="L",3,IF(N18="A",4,6)))))))</f>
        <v/>
      </c>
      <c r="Q18" s="38"/>
      <c r="R18" s="39"/>
      <c r="S18" s="1" t="n">
        <f aca="false">IF(AND($P18="",$J18&lt;&gt;""),$J18,0)</f>
        <v>0</v>
      </c>
      <c r="T18" s="1" t="n">
        <f aca="false">IF(OR($P18="",$J18=""),0,$J18)</f>
        <v>0</v>
      </c>
      <c r="U18" s="1" t="n">
        <f aca="false">IF(OR($P18="",$J18=""),0,$P18)</f>
        <v>0</v>
      </c>
      <c r="V18" s="1" t="n">
        <f aca="false">IF(AND($J18="",$P18&lt;&gt;""),$P18,0)</f>
        <v>0</v>
      </c>
    </row>
    <row r="19" customFormat="false" ht="14.25" hidden="false" customHeight="true" outlineLevel="0" collapsed="false">
      <c r="B19" s="26" t="n">
        <v>14</v>
      </c>
      <c r="C19" s="40"/>
      <c r="D19" s="35"/>
      <c r="E19" s="35"/>
      <c r="F19" s="35"/>
      <c r="G19" s="35" t="str">
        <f aca="false">CONCATENATE(D19,H19)</f>
        <v/>
      </c>
      <c r="H19" s="36" t="str">
        <f aca="false">IF(ISBLANK(F19),"",
IF(D19="EE",IF(F19&gt;=3,IF(E19&gt;=5,"H","A"),
IF(F19&gt;=2,IF(E19&gt;=16,"H",IF(E19&lt;=4,"L","A")),
IF(E19&lt;=15,"L","A"))),
IF(OR(D19="SE",D19="CE"),IF(F19&gt;=4,IF(E19&gt;=6,"H","A"),
IF(F19&gt;=2,IF(E19&gt;=20,"H",IF(E19&lt;=5,"L","A")),
IF(E19&lt;=19,"L","A"))),
IF(OR(D19="ALI",D19="AIE"),IF(F19&gt;=6,IF(E19&gt;=20,"H","A"),
IF(F19&gt;=2,IF(E19&gt;=51,"H",IF(E19&lt;=19,"L","A")),
IF(E19&lt;=50,"L","A")))))))</f>
        <v/>
      </c>
      <c r="I19" s="36" t="str">
        <f aca="false">IF(H19="L","Baixa",IF(H19="A","Média",IF(H19="","","Alta")))</f>
        <v/>
      </c>
      <c r="J19" s="37" t="str">
        <f aca="false">IF(ISBLANK(F19),"",
 IF(D19="ALI",IF(H19="L",7, IF(H19="A",10,15)),
 IF(D19="AIE",IF(H19="L",5, IF(H19="A",7,10)),
 IF(D19="SE",IF(H19="L",4, IF(H19="A",5,7 )),
 IF(OR(D19="EE",D19="CE"),IF(H19="L",3,IF(H19="A",4,6)))))))</f>
        <v/>
      </c>
      <c r="K19" s="38"/>
      <c r="L19" s="35"/>
      <c r="M19" s="35" t="str">
        <f aca="false">CONCATENATE(D19,N19)</f>
        <v/>
      </c>
      <c r="N19" s="36" t="str">
        <f aca="false">IF(ISBLANK(L19),"",
IF(D19="EE",IF(L19&gt;=3,IF(K19&gt;=5,"H","A"),
IF(L19&gt;=2,IF(K19&gt;=16,"H",IF(K19&lt;=4,"L","A")),
IF(K19&lt;=15,"L","A"))),
IF(OR(D19="SE",D19="CE"),IF(L19&gt;=4,IF(K19&gt;=6,"H","A"),
IF(L19&gt;=2,IF(K19&gt;=20,"H",IF(K19&lt;=5,"L","A")),
IF(K19&lt;=19,"L","A"))),
IF(OR(D19="ALI",D19="AIE"),IF(L19&gt;=6,IF(K19&gt;=20,"H","A"),
IF(L19&gt;=2,IF(K19&gt;=51,"H",IF(K19&lt;=19,"L","A")),
IF(K19&lt;=50,"L","A")))))))</f>
        <v/>
      </c>
      <c r="O19" s="36" t="str">
        <f aca="false">IF(N19="L","Baixa",IF(N19="A","Média",IF(N19="","","Alta")))</f>
        <v/>
      </c>
      <c r="P19" s="37" t="str">
        <f aca="false">IF(ISBLANK(L19),"",
 IF(D19="ALI",IF(N19="L",7, IF(N19="A",10,15)),
 IF(D19="AIE",IF(N19="L",5, IF(N19="A",7,10)),
 IF(D19="SE",IF(N19="L",4, IF(N19="A",5,7 )),
 IF(OR(D19="EE",D19="CE"),IF(N19="L",3,IF(N19="A",4,6)))))))</f>
        <v/>
      </c>
      <c r="Q19" s="38"/>
      <c r="R19" s="39"/>
      <c r="S19" s="1" t="n">
        <f aca="false">IF(AND($P19="",$J19&lt;&gt;""),$J19,0)</f>
        <v>0</v>
      </c>
      <c r="T19" s="1" t="n">
        <f aca="false">IF(OR($P19="",$J19=""),0,$J19)</f>
        <v>0</v>
      </c>
      <c r="U19" s="1" t="n">
        <f aca="false">IF(OR($P19="",$J19=""),0,$P19)</f>
        <v>0</v>
      </c>
      <c r="V19" s="1" t="n">
        <f aca="false">IF(AND($J19="",$P19&lt;&gt;""),$P19,0)</f>
        <v>0</v>
      </c>
    </row>
    <row r="20" customFormat="false" ht="14.25" hidden="false" customHeight="true" outlineLevel="0" collapsed="false">
      <c r="B20" s="26" t="n">
        <v>15</v>
      </c>
      <c r="C20" s="40"/>
      <c r="D20" s="35"/>
      <c r="E20" s="35"/>
      <c r="F20" s="35"/>
      <c r="G20" s="35" t="str">
        <f aca="false">CONCATENATE(D20,H20)</f>
        <v/>
      </c>
      <c r="H20" s="36" t="str">
        <f aca="false">IF(ISBLANK(F20),"",
IF(D20="EE",IF(F20&gt;=3,IF(E20&gt;=5,"H","A"),
IF(F20&gt;=2,IF(E20&gt;=16,"H",IF(E20&lt;=4,"L","A")),
IF(E20&lt;=15,"L","A"))),
IF(OR(D20="SE",D20="CE"),IF(F20&gt;=4,IF(E20&gt;=6,"H","A"),
IF(F20&gt;=2,IF(E20&gt;=20,"H",IF(E20&lt;=5,"L","A")),
IF(E20&lt;=19,"L","A"))),
IF(OR(D20="ALI",D20="AIE"),IF(F20&gt;=6,IF(E20&gt;=20,"H","A"),
IF(F20&gt;=2,IF(E20&gt;=51,"H",IF(E20&lt;=19,"L","A")),
IF(E20&lt;=50,"L","A")))))))</f>
        <v/>
      </c>
      <c r="I20" s="36" t="str">
        <f aca="false">IF(H20="L","Baixa",IF(H20="A","Média",IF(H20="","","Alta")))</f>
        <v/>
      </c>
      <c r="J20" s="37" t="str">
        <f aca="false">IF(ISBLANK(F20),"",
 IF(D20="ALI",IF(H20="L",7, IF(H20="A",10,15)),
 IF(D20="AIE",IF(H20="L",5, IF(H20="A",7,10)),
 IF(D20="SE",IF(H20="L",4, IF(H20="A",5,7 )),
 IF(OR(D20="EE",D20="CE"),IF(H20="L",3,IF(H20="A",4,6)))))))</f>
        <v/>
      </c>
      <c r="K20" s="38"/>
      <c r="L20" s="35"/>
      <c r="M20" s="35" t="str">
        <f aca="false">CONCATENATE(D20,N20)</f>
        <v/>
      </c>
      <c r="N20" s="36" t="str">
        <f aca="false">IF(ISBLANK(L20),"",
IF(D20="EE",IF(L20&gt;=3,IF(K20&gt;=5,"H","A"),
IF(L20&gt;=2,IF(K20&gt;=16,"H",IF(K20&lt;=4,"L","A")),
IF(K20&lt;=15,"L","A"))),
IF(OR(D20="SE",D20="CE"),IF(L20&gt;=4,IF(K20&gt;=6,"H","A"),
IF(L20&gt;=2,IF(K20&gt;=20,"H",IF(K20&lt;=5,"L","A")),
IF(K20&lt;=19,"L","A"))),
IF(OR(D20="ALI",D20="AIE"),IF(L20&gt;=6,IF(K20&gt;=20,"H","A"),
IF(L20&gt;=2,IF(K20&gt;=51,"H",IF(K20&lt;=19,"L","A")),
IF(K20&lt;=50,"L","A")))))))</f>
        <v/>
      </c>
      <c r="O20" s="36" t="str">
        <f aca="false">IF(N20="L","Baixa",IF(N20="A","Média",IF(N20="","","Alta")))</f>
        <v/>
      </c>
      <c r="P20" s="37" t="str">
        <f aca="false">IF(ISBLANK(L20),"",
 IF(D20="ALI",IF(N20="L",7, IF(N20="A",10,15)),
 IF(D20="AIE",IF(N20="L",5, IF(N20="A",7,10)),
 IF(D20="SE",IF(N20="L",4, IF(N20="A",5,7 )),
 IF(OR(D20="EE",D20="CE"),IF(N20="L",3,IF(N20="A",4,6)))))))</f>
        <v/>
      </c>
      <c r="Q20" s="38"/>
      <c r="R20" s="39"/>
      <c r="S20" s="1" t="n">
        <f aca="false">IF(AND($P20="",$J20&lt;&gt;""),$J20,0)</f>
        <v>0</v>
      </c>
      <c r="T20" s="1" t="n">
        <f aca="false">IF(OR($P20="",$J20=""),0,$J20)</f>
        <v>0</v>
      </c>
      <c r="U20" s="1" t="n">
        <f aca="false">IF(OR($P20="",$J20=""),0,$P20)</f>
        <v>0</v>
      </c>
      <c r="V20" s="1" t="n">
        <f aca="false">IF(AND($J20="",$P20&lt;&gt;""),$P20,0)</f>
        <v>0</v>
      </c>
    </row>
    <row r="21" customFormat="false" ht="14.25" hidden="false" customHeight="true" outlineLevel="0" collapsed="false">
      <c r="B21" s="26" t="n">
        <v>16</v>
      </c>
      <c r="C21" s="40"/>
      <c r="D21" s="35"/>
      <c r="E21" s="35"/>
      <c r="F21" s="35"/>
      <c r="G21" s="35" t="str">
        <f aca="false">CONCATENATE(D21,H21)</f>
        <v/>
      </c>
      <c r="H21" s="36" t="str">
        <f aca="false">IF(ISBLANK(F21),"",
IF(D21="EE",IF(F21&gt;=3,IF(E21&gt;=5,"H","A"),
IF(F21&gt;=2,IF(E21&gt;=16,"H",IF(E21&lt;=4,"L","A")),
IF(E21&lt;=15,"L","A"))),
IF(OR(D21="SE",D21="CE"),IF(F21&gt;=4,IF(E21&gt;=6,"H","A"),
IF(F21&gt;=2,IF(E21&gt;=20,"H",IF(E21&lt;=5,"L","A")),
IF(E21&lt;=19,"L","A"))),
IF(OR(D21="ALI",D21="AIE"),IF(F21&gt;=6,IF(E21&gt;=20,"H","A"),
IF(F21&gt;=2,IF(E21&gt;=51,"H",IF(E21&lt;=19,"L","A")),
IF(E21&lt;=50,"L","A")))))))</f>
        <v/>
      </c>
      <c r="I21" s="36" t="str">
        <f aca="false">IF(H21="L","Baixa",IF(H21="A","Média",IF(H21="","","Alta")))</f>
        <v/>
      </c>
      <c r="J21" s="37" t="str">
        <f aca="false">IF(ISBLANK(F21),"",
 IF(D21="ALI",IF(H21="L",7, IF(H21="A",10,15)),
 IF(D21="AIE",IF(H21="L",5, IF(H21="A",7,10)),
 IF(D21="SE",IF(H21="L",4, IF(H21="A",5,7 )),
 IF(OR(D21="EE",D21="CE"),IF(H21="L",3,IF(H21="A",4,6)))))))</f>
        <v/>
      </c>
      <c r="K21" s="38"/>
      <c r="L21" s="35"/>
      <c r="M21" s="35" t="str">
        <f aca="false">CONCATENATE(D21,N21)</f>
        <v/>
      </c>
      <c r="N21" s="36" t="str">
        <f aca="false">IF(ISBLANK(L21),"",
IF(D21="EE",IF(L21&gt;=3,IF(K21&gt;=5,"H","A"),
IF(L21&gt;=2,IF(K21&gt;=16,"H",IF(K21&lt;=4,"L","A")),
IF(K21&lt;=15,"L","A"))),
IF(OR(D21="SE",D21="CE"),IF(L21&gt;=4,IF(K21&gt;=6,"H","A"),
IF(L21&gt;=2,IF(K21&gt;=20,"H",IF(K21&lt;=5,"L","A")),
IF(K21&lt;=19,"L","A"))),
IF(OR(D21="ALI",D21="AIE"),IF(L21&gt;=6,IF(K21&gt;=20,"H","A"),
IF(L21&gt;=2,IF(K21&gt;=51,"H",IF(K21&lt;=19,"L","A")),
IF(K21&lt;=50,"L","A")))))))</f>
        <v/>
      </c>
      <c r="O21" s="36" t="str">
        <f aca="false">IF(N21="L","Baixa",IF(N21="A","Média",IF(N21="","","Alta")))</f>
        <v/>
      </c>
      <c r="P21" s="37" t="str">
        <f aca="false">IF(ISBLANK(L21),"",
 IF(D21="ALI",IF(N21="L",7, IF(N21="A",10,15)),
 IF(D21="AIE",IF(N21="L",5, IF(N21="A",7,10)),
 IF(D21="SE",IF(N21="L",4, IF(N21="A",5,7 )),
 IF(OR(D21="EE",D21="CE"),IF(N21="L",3,IF(N21="A",4,6)))))))</f>
        <v/>
      </c>
      <c r="Q21" s="38"/>
      <c r="R21" s="39"/>
      <c r="S21" s="1" t="n">
        <f aca="false">IF(AND($P21="",$J21&lt;&gt;""),$J21,0)</f>
        <v>0</v>
      </c>
      <c r="T21" s="1" t="n">
        <f aca="false">IF(OR($P21="",$J21=""),0,$J21)</f>
        <v>0</v>
      </c>
      <c r="U21" s="1" t="n">
        <f aca="false">IF(OR($P21="",$J21=""),0,$P21)</f>
        <v>0</v>
      </c>
      <c r="V21" s="1" t="n">
        <f aca="false">IF(AND($J21="",$P21&lt;&gt;""),$P21,0)</f>
        <v>0</v>
      </c>
    </row>
    <row r="22" customFormat="false" ht="14.25" hidden="false" customHeight="true" outlineLevel="0" collapsed="false">
      <c r="B22" s="26" t="n">
        <v>17</v>
      </c>
      <c r="C22" s="40"/>
      <c r="D22" s="35"/>
      <c r="E22" s="35"/>
      <c r="F22" s="35"/>
      <c r="G22" s="35" t="str">
        <f aca="false">CONCATENATE(D22,H22)</f>
        <v/>
      </c>
      <c r="H22" s="36" t="str">
        <f aca="false">IF(ISBLANK(F22),"",
IF(D22="EE",IF(F22&gt;=3,IF(E22&gt;=5,"H","A"),
IF(F22&gt;=2,IF(E22&gt;=16,"H",IF(E22&lt;=4,"L","A")),
IF(E22&lt;=15,"L","A"))),
IF(OR(D22="SE",D22="CE"),IF(F22&gt;=4,IF(E22&gt;=6,"H","A"),
IF(F22&gt;=2,IF(E22&gt;=20,"H",IF(E22&lt;=5,"L","A")),
IF(E22&lt;=19,"L","A"))),
IF(OR(D22="ALI",D22="AIE"),IF(F22&gt;=6,IF(E22&gt;=20,"H","A"),
IF(F22&gt;=2,IF(E22&gt;=51,"H",IF(E22&lt;=19,"L","A")),
IF(E22&lt;=50,"L","A")))))))</f>
        <v/>
      </c>
      <c r="I22" s="36" t="str">
        <f aca="false">IF(H22="L","Baixa",IF(H22="A","Média",IF(H22="","","Alta")))</f>
        <v/>
      </c>
      <c r="J22" s="37" t="str">
        <f aca="false">IF(ISBLANK(F22),"",
 IF(D22="ALI",IF(H22="L",7, IF(H22="A",10,15)),
 IF(D22="AIE",IF(H22="L",5, IF(H22="A",7,10)),
 IF(D22="SE",IF(H22="L",4, IF(H22="A",5,7 )),
 IF(OR(D22="EE",D22="CE"),IF(H22="L",3,IF(H22="A",4,6)))))))</f>
        <v/>
      </c>
      <c r="K22" s="38"/>
      <c r="L22" s="35"/>
      <c r="M22" s="35" t="str">
        <f aca="false">CONCATENATE(D22,N22)</f>
        <v/>
      </c>
      <c r="N22" s="36" t="str">
        <f aca="false">IF(ISBLANK(L22),"",
IF(D22="EE",IF(L22&gt;=3,IF(K22&gt;=5,"H","A"),
IF(L22&gt;=2,IF(K22&gt;=16,"H",IF(K22&lt;=4,"L","A")),
IF(K22&lt;=15,"L","A"))),
IF(OR(D22="SE",D22="CE"),IF(L22&gt;=4,IF(K22&gt;=6,"H","A"),
IF(L22&gt;=2,IF(K22&gt;=20,"H",IF(K22&lt;=5,"L","A")),
IF(K22&lt;=19,"L","A"))),
IF(OR(D22="ALI",D22="AIE"),IF(L22&gt;=6,IF(K22&gt;=20,"H","A"),
IF(L22&gt;=2,IF(K22&gt;=51,"H",IF(K22&lt;=19,"L","A")),
IF(K22&lt;=50,"L","A")))))))</f>
        <v/>
      </c>
      <c r="O22" s="36" t="str">
        <f aca="false">IF(N22="L","Baixa",IF(N22="A","Média",IF(N22="","","Alta")))</f>
        <v/>
      </c>
      <c r="P22" s="37" t="str">
        <f aca="false">IF(ISBLANK(L22),"",
 IF(D22="ALI",IF(N22="L",7, IF(N22="A",10,15)),
 IF(D22="AIE",IF(N22="L",5, IF(N22="A",7,10)),
 IF(D22="SE",IF(N22="L",4, IF(N22="A",5,7 )),
 IF(OR(D22="EE",D22="CE"),IF(N22="L",3,IF(N22="A",4,6)))))))</f>
        <v/>
      </c>
      <c r="Q22" s="38"/>
      <c r="R22" s="39"/>
      <c r="S22" s="1" t="n">
        <f aca="false">IF(AND($P22="",$J22&lt;&gt;""),$J22,0)</f>
        <v>0</v>
      </c>
      <c r="T22" s="1" t="n">
        <f aca="false">IF(OR($P22="",$J22=""),0,$J22)</f>
        <v>0</v>
      </c>
      <c r="U22" s="1" t="n">
        <f aca="false">IF(OR($P22="",$J22=""),0,$P22)</f>
        <v>0</v>
      </c>
      <c r="V22" s="1" t="n">
        <f aca="false">IF(AND($J22="",$P22&lt;&gt;""),$P22,0)</f>
        <v>0</v>
      </c>
    </row>
    <row r="23" customFormat="false" ht="14.25" hidden="false" customHeight="true" outlineLevel="0" collapsed="false">
      <c r="B23" s="26" t="n">
        <v>18</v>
      </c>
      <c r="C23" s="40"/>
      <c r="D23" s="35"/>
      <c r="E23" s="35"/>
      <c r="F23" s="35"/>
      <c r="G23" s="35" t="str">
        <f aca="false">CONCATENATE(D23,H23)</f>
        <v/>
      </c>
      <c r="H23" s="36" t="str">
        <f aca="false">IF(ISBLANK(F23),"",
IF(D23="EE",IF(F23&gt;=3,IF(E23&gt;=5,"H","A"),
IF(F23&gt;=2,IF(E23&gt;=16,"H",IF(E23&lt;=4,"L","A")),
IF(E23&lt;=15,"L","A"))),
IF(OR(D23="SE",D23="CE"),IF(F23&gt;=4,IF(E23&gt;=6,"H","A"),
IF(F23&gt;=2,IF(E23&gt;=20,"H",IF(E23&lt;=5,"L","A")),
IF(E23&lt;=19,"L","A"))),
IF(OR(D23="ALI",D23="AIE"),IF(F23&gt;=6,IF(E23&gt;=20,"H","A"),
IF(F23&gt;=2,IF(E23&gt;=51,"H",IF(E23&lt;=19,"L","A")),
IF(E23&lt;=50,"L","A")))))))</f>
        <v/>
      </c>
      <c r="I23" s="36" t="str">
        <f aca="false">IF(H23="L","Baixa",IF(H23="A","Média",IF(H23="","","Alta")))</f>
        <v/>
      </c>
      <c r="J23" s="37" t="str">
        <f aca="false">IF(ISBLANK(F23),"",
 IF(D23="ALI",IF(H23="L",7, IF(H23="A",10,15)),
 IF(D23="AIE",IF(H23="L",5, IF(H23="A",7,10)),
 IF(D23="SE",IF(H23="L",4, IF(H23="A",5,7 )),
 IF(OR(D23="EE",D23="CE"),IF(H23="L",3,IF(H23="A",4,6)))))))</f>
        <v/>
      </c>
      <c r="K23" s="38"/>
      <c r="L23" s="35"/>
      <c r="M23" s="35" t="str">
        <f aca="false">CONCATENATE(D23,N23)</f>
        <v/>
      </c>
      <c r="N23" s="36" t="str">
        <f aca="false">IF(ISBLANK(L23),"",
IF(D23="EE",IF(L23&gt;=3,IF(K23&gt;=5,"H","A"),
IF(L23&gt;=2,IF(K23&gt;=16,"H",IF(K23&lt;=4,"L","A")),
IF(K23&lt;=15,"L","A"))),
IF(OR(D23="SE",D23="CE"),IF(L23&gt;=4,IF(K23&gt;=6,"H","A"),
IF(L23&gt;=2,IF(K23&gt;=20,"H",IF(K23&lt;=5,"L","A")),
IF(K23&lt;=19,"L","A"))),
IF(OR(D23="ALI",D23="AIE"),IF(L23&gt;=6,IF(K23&gt;=20,"H","A"),
IF(L23&gt;=2,IF(K23&gt;=51,"H",IF(K23&lt;=19,"L","A")),
IF(K23&lt;=50,"L","A")))))))</f>
        <v/>
      </c>
      <c r="O23" s="36" t="str">
        <f aca="false">IF(N23="L","Baixa",IF(N23="A","Média",IF(N23="","","Alta")))</f>
        <v/>
      </c>
      <c r="P23" s="37" t="str">
        <f aca="false">IF(ISBLANK(L23),"",
 IF(D23="ALI",IF(N23="L",7, IF(N23="A",10,15)),
 IF(D23="AIE",IF(N23="L",5, IF(N23="A",7,10)),
 IF(D23="SE",IF(N23="L",4, IF(N23="A",5,7 )),
 IF(OR(D23="EE",D23="CE"),IF(N23="L",3,IF(N23="A",4,6)))))))</f>
        <v/>
      </c>
      <c r="Q23" s="38"/>
      <c r="R23" s="39"/>
      <c r="S23" s="1" t="n">
        <f aca="false">IF(AND($P23="",$J23&lt;&gt;""),$J23,0)</f>
        <v>0</v>
      </c>
      <c r="T23" s="1" t="n">
        <f aca="false">IF(OR($P23="",$J23=""),0,$J23)</f>
        <v>0</v>
      </c>
      <c r="U23" s="1" t="n">
        <f aca="false">IF(OR($P23="",$J23=""),0,$P23)</f>
        <v>0</v>
      </c>
      <c r="V23" s="1" t="n">
        <f aca="false">IF(AND($J23="",$P23&lt;&gt;""),$P23,0)</f>
        <v>0</v>
      </c>
    </row>
    <row r="24" customFormat="false" ht="14.25" hidden="false" customHeight="true" outlineLevel="0" collapsed="false">
      <c r="B24" s="26" t="n">
        <v>19</v>
      </c>
      <c r="C24" s="40"/>
      <c r="D24" s="35"/>
      <c r="E24" s="35"/>
      <c r="F24" s="35"/>
      <c r="G24" s="35" t="str">
        <f aca="false">CONCATENATE(D24,H24)</f>
        <v/>
      </c>
      <c r="H24" s="36" t="str">
        <f aca="false">IF(ISBLANK(F24),"",
IF(D24="EE",IF(F24&gt;=3,IF(E24&gt;=5,"H","A"),
IF(F24&gt;=2,IF(E24&gt;=16,"H",IF(E24&lt;=4,"L","A")),
IF(E24&lt;=15,"L","A"))),
IF(OR(D24="SE",D24="CE"),IF(F24&gt;=4,IF(E24&gt;=6,"H","A"),
IF(F24&gt;=2,IF(E24&gt;=20,"H",IF(E24&lt;=5,"L","A")),
IF(E24&lt;=19,"L","A"))),
IF(OR(D24="ALI",D24="AIE"),IF(F24&gt;=6,IF(E24&gt;=20,"H","A"),
IF(F24&gt;=2,IF(E24&gt;=51,"H",IF(E24&lt;=19,"L","A")),
IF(E24&lt;=50,"L","A")))))))</f>
        <v/>
      </c>
      <c r="I24" s="36" t="str">
        <f aca="false">IF(H24="L","Baixa",IF(H24="A","Média",IF(H24="","","Alta")))</f>
        <v/>
      </c>
      <c r="J24" s="37" t="str">
        <f aca="false">IF(ISBLANK(F24),"",
 IF(D24="ALI",IF(H24="L",7, IF(H24="A",10,15)),
 IF(D24="AIE",IF(H24="L",5, IF(H24="A",7,10)),
 IF(D24="SE",IF(H24="L",4, IF(H24="A",5,7 )),
 IF(OR(D24="EE",D24="CE"),IF(H24="L",3,IF(H24="A",4,6)))))))</f>
        <v/>
      </c>
      <c r="K24" s="38"/>
      <c r="L24" s="35"/>
      <c r="M24" s="35" t="str">
        <f aca="false">CONCATENATE(D24,N24)</f>
        <v/>
      </c>
      <c r="N24" s="36" t="str">
        <f aca="false">IF(ISBLANK(L24),"",
IF(D24="EE",IF(L24&gt;=3,IF(K24&gt;=5,"H","A"),
IF(L24&gt;=2,IF(K24&gt;=16,"H",IF(K24&lt;=4,"L","A")),
IF(K24&lt;=15,"L","A"))),
IF(OR(D24="SE",D24="CE"),IF(L24&gt;=4,IF(K24&gt;=6,"H","A"),
IF(L24&gt;=2,IF(K24&gt;=20,"H",IF(K24&lt;=5,"L","A")),
IF(K24&lt;=19,"L","A"))),
IF(OR(D24="ALI",D24="AIE"),IF(L24&gt;=6,IF(K24&gt;=20,"H","A"),
IF(L24&gt;=2,IF(K24&gt;=51,"H",IF(K24&lt;=19,"L","A")),
IF(K24&lt;=50,"L","A")))))))</f>
        <v/>
      </c>
      <c r="O24" s="36" t="str">
        <f aca="false">IF(N24="L","Baixa",IF(N24="A","Média",IF(N24="","","Alta")))</f>
        <v/>
      </c>
      <c r="P24" s="37" t="str">
        <f aca="false">IF(ISBLANK(L24),"",
 IF(D24="ALI",IF(N24="L",7, IF(N24="A",10,15)),
 IF(D24="AIE",IF(N24="L",5, IF(N24="A",7,10)),
 IF(D24="SE",IF(N24="L",4, IF(N24="A",5,7 )),
 IF(OR(D24="EE",D24="CE"),IF(N24="L",3,IF(N24="A",4,6)))))))</f>
        <v/>
      </c>
      <c r="Q24" s="38"/>
      <c r="R24" s="39"/>
      <c r="S24" s="1" t="n">
        <f aca="false">IF(AND($P24="",$J24&lt;&gt;""),$J24,0)</f>
        <v>0</v>
      </c>
      <c r="T24" s="1" t="n">
        <f aca="false">IF(OR($P24="",$J24=""),0,$J24)</f>
        <v>0</v>
      </c>
      <c r="U24" s="1" t="n">
        <f aca="false">IF(OR($P24="",$J24=""),0,$P24)</f>
        <v>0</v>
      </c>
      <c r="V24" s="1" t="n">
        <f aca="false">IF(AND($J24="",$P24&lt;&gt;""),$P24,0)</f>
        <v>0</v>
      </c>
    </row>
    <row r="25" customFormat="false" ht="14.25" hidden="false" customHeight="true" outlineLevel="0" collapsed="false">
      <c r="B25" s="26" t="n">
        <v>20</v>
      </c>
      <c r="C25" s="40"/>
      <c r="D25" s="35"/>
      <c r="E25" s="35"/>
      <c r="F25" s="35"/>
      <c r="G25" s="35" t="str">
        <f aca="false">CONCATENATE(D25,H25)</f>
        <v/>
      </c>
      <c r="H25" s="36" t="str">
        <f aca="false">IF(ISBLANK(F25),"",
IF(D25="EE",IF(F25&gt;=3,IF(E25&gt;=5,"H","A"),
IF(F25&gt;=2,IF(E25&gt;=16,"H",IF(E25&lt;=4,"L","A")),
IF(E25&lt;=15,"L","A"))),
IF(OR(D25="SE",D25="CE"),IF(F25&gt;=4,IF(E25&gt;=6,"H","A"),
IF(F25&gt;=2,IF(E25&gt;=20,"H",IF(E25&lt;=5,"L","A")),
IF(E25&lt;=19,"L","A"))),
IF(OR(D25="ALI",D25="AIE"),IF(F25&gt;=6,IF(E25&gt;=20,"H","A"),
IF(F25&gt;=2,IF(E25&gt;=51,"H",IF(E25&lt;=19,"L","A")),
IF(E25&lt;=50,"L","A")))))))</f>
        <v/>
      </c>
      <c r="I25" s="36" t="str">
        <f aca="false">IF(H25="L","Baixa",IF(H25="A","Média",IF(H25="","","Alta")))</f>
        <v/>
      </c>
      <c r="J25" s="37" t="str">
        <f aca="false">IF(ISBLANK(F25),"",
 IF(D25="ALI",IF(H25="L",7, IF(H25="A",10,15)),
 IF(D25="AIE",IF(H25="L",5, IF(H25="A",7,10)),
 IF(D25="SE",IF(H25="L",4, IF(H25="A",5,7 )),
 IF(OR(D25="EE",D25="CE"),IF(H25="L",3,IF(H25="A",4,6)))))))</f>
        <v/>
      </c>
      <c r="K25" s="38"/>
      <c r="L25" s="35"/>
      <c r="M25" s="35" t="str">
        <f aca="false">CONCATENATE(D25,N25)</f>
        <v/>
      </c>
      <c r="N25" s="36" t="str">
        <f aca="false">IF(ISBLANK(L25),"",
IF(D25="EE",IF(L25&gt;=3,IF(K25&gt;=5,"H","A"),
IF(L25&gt;=2,IF(K25&gt;=16,"H",IF(K25&lt;=4,"L","A")),
IF(K25&lt;=15,"L","A"))),
IF(OR(D25="SE",D25="CE"),IF(L25&gt;=4,IF(K25&gt;=6,"H","A"),
IF(L25&gt;=2,IF(K25&gt;=20,"H",IF(K25&lt;=5,"L","A")),
IF(K25&lt;=19,"L","A"))),
IF(OR(D25="ALI",D25="AIE"),IF(L25&gt;=6,IF(K25&gt;=20,"H","A"),
IF(L25&gt;=2,IF(K25&gt;=51,"H",IF(K25&lt;=19,"L","A")),
IF(K25&lt;=50,"L","A")))))))</f>
        <v/>
      </c>
      <c r="O25" s="36" t="str">
        <f aca="false">IF(N25="L","Baixa",IF(N25="A","Média",IF(N25="","","Alta")))</f>
        <v/>
      </c>
      <c r="P25" s="37" t="str">
        <f aca="false">IF(ISBLANK(L25),"",
 IF(D25="ALI",IF(N25="L",7, IF(N25="A",10,15)),
 IF(D25="AIE",IF(N25="L",5, IF(N25="A",7,10)),
 IF(D25="SE",IF(N25="L",4, IF(N25="A",5,7 )),
 IF(OR(D25="EE",D25="CE"),IF(N25="L",3,IF(N25="A",4,6)))))))</f>
        <v/>
      </c>
      <c r="Q25" s="38"/>
      <c r="R25" s="39"/>
      <c r="S25" s="1" t="n">
        <f aca="false">IF(AND($P25="",$J25&lt;&gt;""),$J25,0)</f>
        <v>0</v>
      </c>
      <c r="T25" s="1" t="n">
        <f aca="false">IF(OR($P25="",$J25=""),0,$J25)</f>
        <v>0</v>
      </c>
      <c r="U25" s="1" t="n">
        <f aca="false">IF(OR($P25="",$J25=""),0,$P25)</f>
        <v>0</v>
      </c>
      <c r="V25" s="1" t="n">
        <f aca="false">IF(AND($J25="",$P25&lt;&gt;""),$P25,0)</f>
        <v>0</v>
      </c>
    </row>
    <row r="26" customFormat="false" ht="14.25" hidden="false" customHeight="true" outlineLevel="0" collapsed="false">
      <c r="B26" s="26" t="n">
        <v>21</v>
      </c>
      <c r="C26" s="40"/>
      <c r="D26" s="35"/>
      <c r="E26" s="35"/>
      <c r="F26" s="35"/>
      <c r="G26" s="35" t="str">
        <f aca="false">CONCATENATE(D26,H26)</f>
        <v/>
      </c>
      <c r="H26" s="36" t="str">
        <f aca="false">IF(ISBLANK(F26),"",
IF(D26="EE",IF(F26&gt;=3,IF(E26&gt;=5,"H","A"),
IF(F26&gt;=2,IF(E26&gt;=16,"H",IF(E26&lt;=4,"L","A")),
IF(E26&lt;=15,"L","A"))),
IF(OR(D26="SE",D26="CE"),IF(F26&gt;=4,IF(E26&gt;=6,"H","A"),
IF(F26&gt;=2,IF(E26&gt;=20,"H",IF(E26&lt;=5,"L","A")),
IF(E26&lt;=19,"L","A"))),
IF(OR(D26="ALI",D26="AIE"),IF(F26&gt;=6,IF(E26&gt;=20,"H","A"),
IF(F26&gt;=2,IF(E26&gt;=51,"H",IF(E26&lt;=19,"L","A")),
IF(E26&lt;=50,"L","A")))))))</f>
        <v/>
      </c>
      <c r="I26" s="36" t="str">
        <f aca="false">IF(H26="L","Baixa",IF(H26="A","Média",IF(H26="","","Alta")))</f>
        <v/>
      </c>
      <c r="J26" s="37" t="str">
        <f aca="false">IF(ISBLANK(F26),"",
 IF(D26="ALI",IF(H26="L",7, IF(H26="A",10,15)),
 IF(D26="AIE",IF(H26="L",5, IF(H26="A",7,10)),
 IF(D26="SE",IF(H26="L",4, IF(H26="A",5,7 )),
 IF(OR(D26="EE",D26="CE"),IF(H26="L",3,IF(H26="A",4,6)))))))</f>
        <v/>
      </c>
      <c r="K26" s="38"/>
      <c r="L26" s="35"/>
      <c r="M26" s="35" t="str">
        <f aca="false">CONCATENATE(D26,N26)</f>
        <v/>
      </c>
      <c r="N26" s="36" t="str">
        <f aca="false">IF(ISBLANK(L26),"",
IF(D26="EE",IF(L26&gt;=3,IF(K26&gt;=5,"H","A"),
IF(L26&gt;=2,IF(K26&gt;=16,"H",IF(K26&lt;=4,"L","A")),
IF(K26&lt;=15,"L","A"))),
IF(OR(D26="SE",D26="CE"),IF(L26&gt;=4,IF(K26&gt;=6,"H","A"),
IF(L26&gt;=2,IF(K26&gt;=20,"H",IF(K26&lt;=5,"L","A")),
IF(K26&lt;=19,"L","A"))),
IF(OR(D26="ALI",D26="AIE"),IF(L26&gt;=6,IF(K26&gt;=20,"H","A"),
IF(L26&gt;=2,IF(K26&gt;=51,"H",IF(K26&lt;=19,"L","A")),
IF(K26&lt;=50,"L","A")))))))</f>
        <v/>
      </c>
      <c r="O26" s="36" t="str">
        <f aca="false">IF(N26="L","Baixa",IF(N26="A","Média",IF(N26="","","Alta")))</f>
        <v/>
      </c>
      <c r="P26" s="37" t="str">
        <f aca="false">IF(ISBLANK(L26),"",
 IF(D26="ALI",IF(N26="L",7, IF(N26="A",10,15)),
 IF(D26="AIE",IF(N26="L",5, IF(N26="A",7,10)),
 IF(D26="SE",IF(N26="L",4, IF(N26="A",5,7 )),
 IF(OR(D26="EE",D26="CE"),IF(N26="L",3,IF(N26="A",4,6)))))))</f>
        <v/>
      </c>
      <c r="Q26" s="38"/>
      <c r="R26" s="39"/>
      <c r="S26" s="1" t="n">
        <f aca="false">IF(AND($P26="",$J26&lt;&gt;""),$J26,0)</f>
        <v>0</v>
      </c>
      <c r="T26" s="1" t="n">
        <f aca="false">IF(OR($P26="",$J26=""),0,$J26)</f>
        <v>0</v>
      </c>
      <c r="U26" s="1" t="n">
        <f aca="false">IF(OR($P26="",$J26=""),0,$P26)</f>
        <v>0</v>
      </c>
      <c r="V26" s="1" t="n">
        <f aca="false">IF(AND($J26="",$P26&lt;&gt;""),$P26,0)</f>
        <v>0</v>
      </c>
    </row>
    <row r="27" customFormat="false" ht="14.25" hidden="false" customHeight="true" outlineLevel="0" collapsed="false">
      <c r="B27" s="26" t="n">
        <v>22</v>
      </c>
      <c r="C27" s="40"/>
      <c r="D27" s="35"/>
      <c r="E27" s="35"/>
      <c r="F27" s="35"/>
      <c r="G27" s="35" t="str">
        <f aca="false">CONCATENATE(D27,H27)</f>
        <v/>
      </c>
      <c r="H27" s="36" t="str">
        <f aca="false">IF(ISBLANK(F27),"",
IF(D27="EE",IF(F27&gt;=3,IF(E27&gt;=5,"H","A"),
IF(F27&gt;=2,IF(E27&gt;=16,"H",IF(E27&lt;=4,"L","A")),
IF(E27&lt;=15,"L","A"))),
IF(OR(D27="SE",D27="CE"),IF(F27&gt;=4,IF(E27&gt;=6,"H","A"),
IF(F27&gt;=2,IF(E27&gt;=20,"H",IF(E27&lt;=5,"L","A")),
IF(E27&lt;=19,"L","A"))),
IF(OR(D27="ALI",D27="AIE"),IF(F27&gt;=6,IF(E27&gt;=20,"H","A"),
IF(F27&gt;=2,IF(E27&gt;=51,"H",IF(E27&lt;=19,"L","A")),
IF(E27&lt;=50,"L","A")))))))</f>
        <v/>
      </c>
      <c r="I27" s="36" t="str">
        <f aca="false">IF(H27="L","Baixa",IF(H27="A","Média",IF(H27="","","Alta")))</f>
        <v/>
      </c>
      <c r="J27" s="37" t="str">
        <f aca="false">IF(ISBLANK(F27),"",
 IF(D27="ALI",IF(H27="L",7, IF(H27="A",10,15)),
 IF(D27="AIE",IF(H27="L",5, IF(H27="A",7,10)),
 IF(D27="SE",IF(H27="L",4, IF(H27="A",5,7 )),
 IF(OR(D27="EE",D27="CE"),IF(H27="L",3,IF(H27="A",4,6)))))))</f>
        <v/>
      </c>
      <c r="K27" s="38"/>
      <c r="L27" s="35"/>
      <c r="M27" s="35" t="str">
        <f aca="false">CONCATENATE(D27,N27)</f>
        <v/>
      </c>
      <c r="N27" s="36" t="str">
        <f aca="false">IF(ISBLANK(L27),"",
IF(D27="EE",IF(L27&gt;=3,IF(K27&gt;=5,"H","A"),
IF(L27&gt;=2,IF(K27&gt;=16,"H",IF(K27&lt;=4,"L","A")),
IF(K27&lt;=15,"L","A"))),
IF(OR(D27="SE",D27="CE"),IF(L27&gt;=4,IF(K27&gt;=6,"H","A"),
IF(L27&gt;=2,IF(K27&gt;=20,"H",IF(K27&lt;=5,"L","A")),
IF(K27&lt;=19,"L","A"))),
IF(OR(D27="ALI",D27="AIE"),IF(L27&gt;=6,IF(K27&gt;=20,"H","A"),
IF(L27&gt;=2,IF(K27&gt;=51,"H",IF(K27&lt;=19,"L","A")),
IF(K27&lt;=50,"L","A")))))))</f>
        <v/>
      </c>
      <c r="O27" s="36" t="str">
        <f aca="false">IF(N27="L","Baixa",IF(N27="A","Média",IF(N27="","","Alta")))</f>
        <v/>
      </c>
      <c r="P27" s="37" t="str">
        <f aca="false">IF(ISBLANK(L27),"",
 IF(D27="ALI",IF(N27="L",7, IF(N27="A",10,15)),
 IF(D27="AIE",IF(N27="L",5, IF(N27="A",7,10)),
 IF(D27="SE",IF(N27="L",4, IF(N27="A",5,7 )),
 IF(OR(D27="EE",D27="CE"),IF(N27="L",3,IF(N27="A",4,6)))))))</f>
        <v/>
      </c>
      <c r="Q27" s="38"/>
      <c r="R27" s="39"/>
      <c r="S27" s="1" t="n">
        <f aca="false">IF(AND($P27="",$J27&lt;&gt;""),$J27,0)</f>
        <v>0</v>
      </c>
      <c r="T27" s="1" t="n">
        <f aca="false">IF(OR($P27="",$J27=""),0,$J27)</f>
        <v>0</v>
      </c>
      <c r="U27" s="1" t="n">
        <f aca="false">IF(OR($P27="",$J27=""),0,$P27)</f>
        <v>0</v>
      </c>
      <c r="V27" s="1" t="n">
        <f aca="false">IF(AND($J27="",$P27&lt;&gt;""),$P27,0)</f>
        <v>0</v>
      </c>
    </row>
    <row r="28" customFormat="false" ht="14.25" hidden="false" customHeight="true" outlineLevel="0" collapsed="false">
      <c r="B28" s="26" t="n">
        <v>23</v>
      </c>
      <c r="C28" s="40"/>
      <c r="D28" s="35"/>
      <c r="E28" s="35"/>
      <c r="F28" s="35"/>
      <c r="G28" s="35" t="str">
        <f aca="false">CONCATENATE(D28,H28)</f>
        <v/>
      </c>
      <c r="H28" s="36" t="str">
        <f aca="false">IF(ISBLANK(F28),"",
IF(D28="EE",IF(F28&gt;=3,IF(E28&gt;=5,"H","A"),
IF(F28&gt;=2,IF(E28&gt;=16,"H",IF(E28&lt;=4,"L","A")),
IF(E28&lt;=15,"L","A"))),
IF(OR(D28="SE",D28="CE"),IF(F28&gt;=4,IF(E28&gt;=6,"H","A"),
IF(F28&gt;=2,IF(E28&gt;=20,"H",IF(E28&lt;=5,"L","A")),
IF(E28&lt;=19,"L","A"))),
IF(OR(D28="ALI",D28="AIE"),IF(F28&gt;=6,IF(E28&gt;=20,"H","A"),
IF(F28&gt;=2,IF(E28&gt;=51,"H",IF(E28&lt;=19,"L","A")),
IF(E28&lt;=50,"L","A")))))))</f>
        <v/>
      </c>
      <c r="I28" s="36" t="str">
        <f aca="false">IF(H28="L","Baixa",IF(H28="A","Média",IF(H28="","","Alta")))</f>
        <v/>
      </c>
      <c r="J28" s="37" t="str">
        <f aca="false">IF(ISBLANK(F28),"",
 IF(D28="ALI",IF(H28="L",7, IF(H28="A",10,15)),
 IF(D28="AIE",IF(H28="L",5, IF(H28="A",7,10)),
 IF(D28="SE",IF(H28="L",4, IF(H28="A",5,7 )),
 IF(OR(D28="EE",D28="CE"),IF(H28="L",3,IF(H28="A",4,6)))))))</f>
        <v/>
      </c>
      <c r="K28" s="38"/>
      <c r="L28" s="35"/>
      <c r="M28" s="35" t="str">
        <f aca="false">CONCATENATE(D28,N28)</f>
        <v/>
      </c>
      <c r="N28" s="36" t="str">
        <f aca="false">IF(ISBLANK(L28),"",
IF(D28="EE",IF(L28&gt;=3,IF(K28&gt;=5,"H","A"),
IF(L28&gt;=2,IF(K28&gt;=16,"H",IF(K28&lt;=4,"L","A")),
IF(K28&lt;=15,"L","A"))),
IF(OR(D28="SE",D28="CE"),IF(L28&gt;=4,IF(K28&gt;=6,"H","A"),
IF(L28&gt;=2,IF(K28&gt;=20,"H",IF(K28&lt;=5,"L","A")),
IF(K28&lt;=19,"L","A"))),
IF(OR(D28="ALI",D28="AIE"),IF(L28&gt;=6,IF(K28&gt;=20,"H","A"),
IF(L28&gt;=2,IF(K28&gt;=51,"H",IF(K28&lt;=19,"L","A")),
IF(K28&lt;=50,"L","A")))))))</f>
        <v/>
      </c>
      <c r="O28" s="36" t="str">
        <f aca="false">IF(N28="L","Baixa",IF(N28="A","Média",IF(N28="","","Alta")))</f>
        <v/>
      </c>
      <c r="P28" s="37" t="str">
        <f aca="false">IF(ISBLANK(L28),"",
 IF(D28="ALI",IF(N28="L",7, IF(N28="A",10,15)),
 IF(D28="AIE",IF(N28="L",5, IF(N28="A",7,10)),
 IF(D28="SE",IF(N28="L",4, IF(N28="A",5,7 )),
 IF(OR(D28="EE",D28="CE"),IF(N28="L",3,IF(N28="A",4,6)))))))</f>
        <v/>
      </c>
      <c r="Q28" s="38"/>
      <c r="R28" s="39"/>
      <c r="S28" s="1" t="n">
        <f aca="false">IF(AND($P28="",$J28&lt;&gt;""),$J28,0)</f>
        <v>0</v>
      </c>
      <c r="T28" s="1" t="n">
        <f aca="false">IF(OR($P28="",$J28=""),0,$J28)</f>
        <v>0</v>
      </c>
      <c r="U28" s="1" t="n">
        <f aca="false">IF(OR($P28="",$J28=""),0,$P28)</f>
        <v>0</v>
      </c>
      <c r="V28" s="1" t="n">
        <f aca="false">IF(AND($J28="",$P28&lt;&gt;""),$P28,0)</f>
        <v>0</v>
      </c>
    </row>
    <row r="29" customFormat="false" ht="14.25" hidden="false" customHeight="true" outlineLevel="0" collapsed="false">
      <c r="B29" s="26" t="n">
        <v>24</v>
      </c>
      <c r="C29" s="40"/>
      <c r="D29" s="35"/>
      <c r="E29" s="35"/>
      <c r="F29" s="35"/>
      <c r="G29" s="35" t="str">
        <f aca="false">CONCATENATE(D29,H29)</f>
        <v/>
      </c>
      <c r="H29" s="36" t="str">
        <f aca="false">IF(ISBLANK(F29),"",
IF(D29="EE",IF(F29&gt;=3,IF(E29&gt;=5,"H","A"),
IF(F29&gt;=2,IF(E29&gt;=16,"H",IF(E29&lt;=4,"L","A")),
IF(E29&lt;=15,"L","A"))),
IF(OR(D29="SE",D29="CE"),IF(F29&gt;=4,IF(E29&gt;=6,"H","A"),
IF(F29&gt;=2,IF(E29&gt;=20,"H",IF(E29&lt;=5,"L","A")),
IF(E29&lt;=19,"L","A"))),
IF(OR(D29="ALI",D29="AIE"),IF(F29&gt;=6,IF(E29&gt;=20,"H","A"),
IF(F29&gt;=2,IF(E29&gt;=51,"H",IF(E29&lt;=19,"L","A")),
IF(E29&lt;=50,"L","A")))))))</f>
        <v/>
      </c>
      <c r="I29" s="36" t="str">
        <f aca="false">IF(H29="L","Baixa",IF(H29="A","Média",IF(H29="","","Alta")))</f>
        <v/>
      </c>
      <c r="J29" s="37" t="str">
        <f aca="false">IF(ISBLANK(F29),"",
 IF(D29="ALI",IF(H29="L",7, IF(H29="A",10,15)),
 IF(D29="AIE",IF(H29="L",5, IF(H29="A",7,10)),
 IF(D29="SE",IF(H29="L",4, IF(H29="A",5,7 )),
 IF(OR(D29="EE",D29="CE"),IF(H29="L",3,IF(H29="A",4,6)))))))</f>
        <v/>
      </c>
      <c r="K29" s="38"/>
      <c r="L29" s="35"/>
      <c r="M29" s="35" t="str">
        <f aca="false">CONCATENATE(D29,N29)</f>
        <v/>
      </c>
      <c r="N29" s="36" t="str">
        <f aca="false">IF(ISBLANK(L29),"",
IF(D29="EE",IF(L29&gt;=3,IF(K29&gt;=5,"H","A"),
IF(L29&gt;=2,IF(K29&gt;=16,"H",IF(K29&lt;=4,"L","A")),
IF(K29&lt;=15,"L","A"))),
IF(OR(D29="SE",D29="CE"),IF(L29&gt;=4,IF(K29&gt;=6,"H","A"),
IF(L29&gt;=2,IF(K29&gt;=20,"H",IF(K29&lt;=5,"L","A")),
IF(K29&lt;=19,"L","A"))),
IF(OR(D29="ALI",D29="AIE"),IF(L29&gt;=6,IF(K29&gt;=20,"H","A"),
IF(L29&gt;=2,IF(K29&gt;=51,"H",IF(K29&lt;=19,"L","A")),
IF(K29&lt;=50,"L","A")))))))</f>
        <v/>
      </c>
      <c r="O29" s="36" t="str">
        <f aca="false">IF(N29="L","Baixa",IF(N29="A","Média",IF(N29="","","Alta")))</f>
        <v/>
      </c>
      <c r="P29" s="37" t="str">
        <f aca="false">IF(ISBLANK(L29),"",
 IF(D29="ALI",IF(N29="L",7, IF(N29="A",10,15)),
 IF(D29="AIE",IF(N29="L",5, IF(N29="A",7,10)),
 IF(D29="SE",IF(N29="L",4, IF(N29="A",5,7 )),
 IF(OR(D29="EE",D29="CE"),IF(N29="L",3,IF(N29="A",4,6)))))))</f>
        <v/>
      </c>
      <c r="Q29" s="38"/>
      <c r="R29" s="39"/>
      <c r="S29" s="1" t="n">
        <f aca="false">IF(AND($P29="",$J29&lt;&gt;""),$J29,0)</f>
        <v>0</v>
      </c>
      <c r="T29" s="1" t="n">
        <f aca="false">IF(OR($P29="",$J29=""),0,$J29)</f>
        <v>0</v>
      </c>
      <c r="U29" s="1" t="n">
        <f aca="false">IF(OR($P29="",$J29=""),0,$P29)</f>
        <v>0</v>
      </c>
      <c r="V29" s="1" t="n">
        <f aca="false">IF(AND($J29="",$P29&lt;&gt;""),$P29,0)</f>
        <v>0</v>
      </c>
    </row>
    <row r="30" customFormat="false" ht="14.25" hidden="false" customHeight="true" outlineLevel="0" collapsed="false">
      <c r="B30" s="26" t="n">
        <v>25</v>
      </c>
      <c r="C30" s="40"/>
      <c r="D30" s="35"/>
      <c r="E30" s="35"/>
      <c r="F30" s="35"/>
      <c r="G30" s="35" t="str">
        <f aca="false">CONCATENATE(D30,H30)</f>
        <v/>
      </c>
      <c r="H30" s="36" t="str">
        <f aca="false">IF(ISBLANK(F30),"",
IF(D30="EE",IF(F30&gt;=3,IF(E30&gt;=5,"H","A"),
IF(F30&gt;=2,IF(E30&gt;=16,"H",IF(E30&lt;=4,"L","A")),
IF(E30&lt;=15,"L","A"))),
IF(OR(D30="SE",D30="CE"),IF(F30&gt;=4,IF(E30&gt;=6,"H","A"),
IF(F30&gt;=2,IF(E30&gt;=20,"H",IF(E30&lt;=5,"L","A")),
IF(E30&lt;=19,"L","A"))),
IF(OR(D30="ALI",D30="AIE"),IF(F30&gt;=6,IF(E30&gt;=20,"H","A"),
IF(F30&gt;=2,IF(E30&gt;=51,"H",IF(E30&lt;=19,"L","A")),
IF(E30&lt;=50,"L","A")))))))</f>
        <v/>
      </c>
      <c r="I30" s="36" t="str">
        <f aca="false">IF(H30="L","Baixa",IF(H30="A","Média",IF(H30="","","Alta")))</f>
        <v/>
      </c>
      <c r="J30" s="37" t="str">
        <f aca="false">IF(ISBLANK(F30),"",
 IF(D30="ALI",IF(H30="L",7, IF(H30="A",10,15)),
 IF(D30="AIE",IF(H30="L",5, IF(H30="A",7,10)),
 IF(D30="SE",IF(H30="L",4, IF(H30="A",5,7 )),
 IF(OR(D30="EE",D30="CE"),IF(H30="L",3,IF(H30="A",4,6)))))))</f>
        <v/>
      </c>
      <c r="K30" s="38"/>
      <c r="L30" s="35"/>
      <c r="M30" s="35" t="str">
        <f aca="false">CONCATENATE(D30,N30)</f>
        <v/>
      </c>
      <c r="N30" s="36" t="str">
        <f aca="false">IF(ISBLANK(L30),"",
IF(D30="EE",IF(L30&gt;=3,IF(K30&gt;=5,"H","A"),
IF(L30&gt;=2,IF(K30&gt;=16,"H",IF(K30&lt;=4,"L","A")),
IF(K30&lt;=15,"L","A"))),
IF(OR(D30="SE",D30="CE"),IF(L30&gt;=4,IF(K30&gt;=6,"H","A"),
IF(L30&gt;=2,IF(K30&gt;=20,"H",IF(K30&lt;=5,"L","A")),
IF(K30&lt;=19,"L","A"))),
IF(OR(D30="ALI",D30="AIE"),IF(L30&gt;=6,IF(K30&gt;=20,"H","A"),
IF(L30&gt;=2,IF(K30&gt;=51,"H",IF(K30&lt;=19,"L","A")),
IF(K30&lt;=50,"L","A")))))))</f>
        <v/>
      </c>
      <c r="O30" s="36" t="str">
        <f aca="false">IF(N30="L","Baixa",IF(N30="A","Média",IF(N30="","","Alta")))</f>
        <v/>
      </c>
      <c r="P30" s="37" t="str">
        <f aca="false">IF(ISBLANK(L30),"",
 IF(D30="ALI",IF(N30="L",7, IF(N30="A",10,15)),
 IF(D30="AIE",IF(N30="L",5, IF(N30="A",7,10)),
 IF(D30="SE",IF(N30="L",4, IF(N30="A",5,7 )),
 IF(OR(D30="EE",D30="CE"),IF(N30="L",3,IF(N30="A",4,6)))))))</f>
        <v/>
      </c>
      <c r="Q30" s="38"/>
      <c r="R30" s="39"/>
      <c r="S30" s="1" t="n">
        <f aca="false">IF(AND($P30="",$J30&lt;&gt;""),$J30,0)</f>
        <v>0</v>
      </c>
      <c r="T30" s="1" t="n">
        <f aca="false">IF(OR($P30="",$J30=""),0,$J30)</f>
        <v>0</v>
      </c>
      <c r="U30" s="1" t="n">
        <f aca="false">IF(OR($P30="",$J30=""),0,$P30)</f>
        <v>0</v>
      </c>
      <c r="V30" s="1" t="n">
        <f aca="false">IF(AND($J30="",$P30&lt;&gt;""),$P30,0)</f>
        <v>0</v>
      </c>
    </row>
    <row r="31" customFormat="false" ht="14.25" hidden="false" customHeight="true" outlineLevel="0" collapsed="false">
      <c r="B31" s="26" t="n">
        <v>26</v>
      </c>
      <c r="C31" s="40"/>
      <c r="D31" s="35"/>
      <c r="E31" s="35"/>
      <c r="F31" s="35"/>
      <c r="G31" s="35" t="str">
        <f aca="false">CONCATENATE(D31,H31)</f>
        <v/>
      </c>
      <c r="H31" s="36" t="str">
        <f aca="false">IF(ISBLANK(F31),"",
IF(D31="EE",IF(F31&gt;=3,IF(E31&gt;=5,"H","A"),
IF(F31&gt;=2,IF(E31&gt;=16,"H",IF(E31&lt;=4,"L","A")),
IF(E31&lt;=15,"L","A"))),
IF(OR(D31="SE",D31="CE"),IF(F31&gt;=4,IF(E31&gt;=6,"H","A"),
IF(F31&gt;=2,IF(E31&gt;=20,"H",IF(E31&lt;=5,"L","A")),
IF(E31&lt;=19,"L","A"))),
IF(OR(D31="ALI",D31="AIE"),IF(F31&gt;=6,IF(E31&gt;=20,"H","A"),
IF(F31&gt;=2,IF(E31&gt;=51,"H",IF(E31&lt;=19,"L","A")),
IF(E31&lt;=50,"L","A")))))))</f>
        <v/>
      </c>
      <c r="I31" s="36" t="str">
        <f aca="false">IF(H31="L","Baixa",IF(H31="A","Média",IF(H31="","","Alta")))</f>
        <v/>
      </c>
      <c r="J31" s="37" t="str">
        <f aca="false">IF(ISBLANK(F31),"",
 IF(D31="ALI",IF(H31="L",7, IF(H31="A",10,15)),
 IF(D31="AIE",IF(H31="L",5, IF(H31="A",7,10)),
 IF(D31="SE",IF(H31="L",4, IF(H31="A",5,7 )),
 IF(OR(D31="EE",D31="CE"),IF(H31="L",3,IF(H31="A",4,6)))))))</f>
        <v/>
      </c>
      <c r="K31" s="38"/>
      <c r="L31" s="35"/>
      <c r="M31" s="35" t="str">
        <f aca="false">CONCATENATE(D31,N31)</f>
        <v/>
      </c>
      <c r="N31" s="36" t="str">
        <f aca="false">IF(ISBLANK(L31),"",
IF(D31="EE",IF(L31&gt;=3,IF(K31&gt;=5,"H","A"),
IF(L31&gt;=2,IF(K31&gt;=16,"H",IF(K31&lt;=4,"L","A")),
IF(K31&lt;=15,"L","A"))),
IF(OR(D31="SE",D31="CE"),IF(L31&gt;=4,IF(K31&gt;=6,"H","A"),
IF(L31&gt;=2,IF(K31&gt;=20,"H",IF(K31&lt;=5,"L","A")),
IF(K31&lt;=19,"L","A"))),
IF(OR(D31="ALI",D31="AIE"),IF(L31&gt;=6,IF(K31&gt;=20,"H","A"),
IF(L31&gt;=2,IF(K31&gt;=51,"H",IF(K31&lt;=19,"L","A")),
IF(K31&lt;=50,"L","A")))))))</f>
        <v/>
      </c>
      <c r="O31" s="36" t="str">
        <f aca="false">IF(N31="L","Baixa",IF(N31="A","Média",IF(N31="","","Alta")))</f>
        <v/>
      </c>
      <c r="P31" s="37" t="str">
        <f aca="false">IF(ISBLANK(L31),"",
 IF(D31="ALI",IF(N31="L",7, IF(N31="A",10,15)),
 IF(D31="AIE",IF(N31="L",5, IF(N31="A",7,10)),
 IF(D31="SE",IF(N31="L",4, IF(N31="A",5,7 )),
 IF(OR(D31="EE",D31="CE"),IF(N31="L",3,IF(N31="A",4,6)))))))</f>
        <v/>
      </c>
      <c r="Q31" s="38"/>
      <c r="R31" s="39"/>
      <c r="S31" s="1" t="n">
        <f aca="false">IF(AND($P31="",$J31&lt;&gt;""),$J31,0)</f>
        <v>0</v>
      </c>
      <c r="T31" s="1" t="n">
        <f aca="false">IF(OR($P31="",$J31=""),0,$J31)</f>
        <v>0</v>
      </c>
      <c r="U31" s="1" t="n">
        <f aca="false">IF(OR($P31="",$J31=""),0,$P31)</f>
        <v>0</v>
      </c>
      <c r="V31" s="1" t="n">
        <f aca="false">IF(AND($J31="",$P31&lt;&gt;""),$P31,0)</f>
        <v>0</v>
      </c>
    </row>
    <row r="32" customFormat="false" ht="14.25" hidden="false" customHeight="true" outlineLevel="0" collapsed="false">
      <c r="B32" s="26" t="n">
        <v>27</v>
      </c>
      <c r="C32" s="40"/>
      <c r="D32" s="35"/>
      <c r="E32" s="35"/>
      <c r="F32" s="35"/>
      <c r="G32" s="35" t="str">
        <f aca="false">CONCATENATE(D32,H32)</f>
        <v/>
      </c>
      <c r="H32" s="36" t="str">
        <f aca="false">IF(ISBLANK(F32),"",
IF(D32="EE",IF(F32&gt;=3,IF(E32&gt;=5,"H","A"),
IF(F32&gt;=2,IF(E32&gt;=16,"H",IF(E32&lt;=4,"L","A")),
IF(E32&lt;=15,"L","A"))),
IF(OR(D32="SE",D32="CE"),IF(F32&gt;=4,IF(E32&gt;=6,"H","A"),
IF(F32&gt;=2,IF(E32&gt;=20,"H",IF(E32&lt;=5,"L","A")),
IF(E32&lt;=19,"L","A"))),
IF(OR(D32="ALI",D32="AIE"),IF(F32&gt;=6,IF(E32&gt;=20,"H","A"),
IF(F32&gt;=2,IF(E32&gt;=51,"H",IF(E32&lt;=19,"L","A")),
IF(E32&lt;=50,"L","A")))))))</f>
        <v/>
      </c>
      <c r="I32" s="36" t="str">
        <f aca="false">IF(H32="L","Baixa",IF(H32="A","Média",IF(H32="","","Alta")))</f>
        <v/>
      </c>
      <c r="J32" s="37" t="str">
        <f aca="false">IF(ISBLANK(F32),"",
 IF(D32="ALI",IF(H32="L",7, IF(H32="A",10,15)),
 IF(D32="AIE",IF(H32="L",5, IF(H32="A",7,10)),
 IF(D32="SE",IF(H32="L",4, IF(H32="A",5,7 )),
 IF(OR(D32="EE",D32="CE"),IF(H32="L",3,IF(H32="A",4,6)))))))</f>
        <v/>
      </c>
      <c r="K32" s="38"/>
      <c r="L32" s="35"/>
      <c r="M32" s="35" t="str">
        <f aca="false">CONCATENATE(D32,N32)</f>
        <v/>
      </c>
      <c r="N32" s="36" t="str">
        <f aca="false">IF(ISBLANK(L32),"",
IF(D32="EE",IF(L32&gt;=3,IF(K32&gt;=5,"H","A"),
IF(L32&gt;=2,IF(K32&gt;=16,"H",IF(K32&lt;=4,"L","A")),
IF(K32&lt;=15,"L","A"))),
IF(OR(D32="SE",D32="CE"),IF(L32&gt;=4,IF(K32&gt;=6,"H","A"),
IF(L32&gt;=2,IF(K32&gt;=20,"H",IF(K32&lt;=5,"L","A")),
IF(K32&lt;=19,"L","A"))),
IF(OR(D32="ALI",D32="AIE"),IF(L32&gt;=6,IF(K32&gt;=20,"H","A"),
IF(L32&gt;=2,IF(K32&gt;=51,"H",IF(K32&lt;=19,"L","A")),
IF(K32&lt;=50,"L","A")))))))</f>
        <v/>
      </c>
      <c r="O32" s="36" t="str">
        <f aca="false">IF(N32="L","Baixa",IF(N32="A","Média",IF(N32="","","Alta")))</f>
        <v/>
      </c>
      <c r="P32" s="37" t="str">
        <f aca="false">IF(ISBLANK(L32),"",
 IF(D32="ALI",IF(N32="L",7, IF(N32="A",10,15)),
 IF(D32="AIE",IF(N32="L",5, IF(N32="A",7,10)),
 IF(D32="SE",IF(N32="L",4, IF(N32="A",5,7 )),
 IF(OR(D32="EE",D32="CE"),IF(N32="L",3,IF(N32="A",4,6)))))))</f>
        <v/>
      </c>
      <c r="Q32" s="38"/>
      <c r="R32" s="39"/>
      <c r="S32" s="1" t="n">
        <f aca="false">IF(AND($P32="",$J32&lt;&gt;""),$J32,0)</f>
        <v>0</v>
      </c>
      <c r="T32" s="1" t="n">
        <f aca="false">IF(OR($P32="",$J32=""),0,$J32)</f>
        <v>0</v>
      </c>
      <c r="U32" s="1" t="n">
        <f aca="false">IF(OR($P32="",$J32=""),0,$P32)</f>
        <v>0</v>
      </c>
      <c r="V32" s="1" t="n">
        <f aca="false">IF(AND($J32="",$P32&lt;&gt;""),$P32,0)</f>
        <v>0</v>
      </c>
    </row>
    <row r="33" customFormat="false" ht="14.25" hidden="false" customHeight="true" outlineLevel="0" collapsed="false">
      <c r="B33" s="26" t="n">
        <v>28</v>
      </c>
      <c r="C33" s="40"/>
      <c r="D33" s="35"/>
      <c r="E33" s="35"/>
      <c r="F33" s="35"/>
      <c r="G33" s="35" t="str">
        <f aca="false">CONCATENATE(D33,H33)</f>
        <v/>
      </c>
      <c r="H33" s="36" t="str">
        <f aca="false">IF(ISBLANK(F33),"",
IF(D33="EE",IF(F33&gt;=3,IF(E33&gt;=5,"H","A"),
IF(F33&gt;=2,IF(E33&gt;=16,"H",IF(E33&lt;=4,"L","A")),
IF(E33&lt;=15,"L","A"))),
IF(OR(D33="SE",D33="CE"),IF(F33&gt;=4,IF(E33&gt;=6,"H","A"),
IF(F33&gt;=2,IF(E33&gt;=20,"H",IF(E33&lt;=5,"L","A")),
IF(E33&lt;=19,"L","A"))),
IF(OR(D33="ALI",D33="AIE"),IF(F33&gt;=6,IF(E33&gt;=20,"H","A"),
IF(F33&gt;=2,IF(E33&gt;=51,"H",IF(E33&lt;=19,"L","A")),
IF(E33&lt;=50,"L","A")))))))</f>
        <v/>
      </c>
      <c r="I33" s="36" t="str">
        <f aca="false">IF(H33="L","Baixa",IF(H33="A","Média",IF(H33="","","Alta")))</f>
        <v/>
      </c>
      <c r="J33" s="37" t="str">
        <f aca="false">IF(ISBLANK(F33),"",
 IF(D33="ALI",IF(H33="L",7, IF(H33="A",10,15)),
 IF(D33="AIE",IF(H33="L",5, IF(H33="A",7,10)),
 IF(D33="SE",IF(H33="L",4, IF(H33="A",5,7 )),
 IF(OR(D33="EE",D33="CE"),IF(H33="L",3,IF(H33="A",4,6)))))))</f>
        <v/>
      </c>
      <c r="K33" s="38"/>
      <c r="L33" s="35"/>
      <c r="M33" s="35" t="str">
        <f aca="false">CONCATENATE(D33,N33)</f>
        <v/>
      </c>
      <c r="N33" s="36" t="str">
        <f aca="false">IF(ISBLANK(L33),"",
IF(D33="EE",IF(L33&gt;=3,IF(K33&gt;=5,"H","A"),
IF(L33&gt;=2,IF(K33&gt;=16,"H",IF(K33&lt;=4,"L","A")),
IF(K33&lt;=15,"L","A"))),
IF(OR(D33="SE",D33="CE"),IF(L33&gt;=4,IF(K33&gt;=6,"H","A"),
IF(L33&gt;=2,IF(K33&gt;=20,"H",IF(K33&lt;=5,"L","A")),
IF(K33&lt;=19,"L","A"))),
IF(OR(D33="ALI",D33="AIE"),IF(L33&gt;=6,IF(K33&gt;=20,"H","A"),
IF(L33&gt;=2,IF(K33&gt;=51,"H",IF(K33&lt;=19,"L","A")),
IF(K33&lt;=50,"L","A")))))))</f>
        <v/>
      </c>
      <c r="O33" s="36" t="str">
        <f aca="false">IF(N33="L","Baixa",IF(N33="A","Média",IF(N33="","","Alta")))</f>
        <v/>
      </c>
      <c r="P33" s="37" t="str">
        <f aca="false">IF(ISBLANK(L33),"",
 IF(D33="ALI",IF(N33="L",7, IF(N33="A",10,15)),
 IF(D33="AIE",IF(N33="L",5, IF(N33="A",7,10)),
 IF(D33="SE",IF(N33="L",4, IF(N33="A",5,7 )),
 IF(OR(D33="EE",D33="CE"),IF(N33="L",3,IF(N33="A",4,6)))))))</f>
        <v/>
      </c>
      <c r="Q33" s="38"/>
      <c r="R33" s="39"/>
      <c r="S33" s="1" t="n">
        <f aca="false">IF(AND($P33="",$J33&lt;&gt;""),$J33,0)</f>
        <v>0</v>
      </c>
      <c r="T33" s="1" t="n">
        <f aca="false">IF(OR($P33="",$J33=""),0,$J33)</f>
        <v>0</v>
      </c>
      <c r="U33" s="1" t="n">
        <f aca="false">IF(OR($P33="",$J33=""),0,$P33)</f>
        <v>0</v>
      </c>
      <c r="V33" s="1" t="n">
        <f aca="false">IF(AND($J33="",$P33&lt;&gt;""),$P33,0)</f>
        <v>0</v>
      </c>
    </row>
    <row r="34" customFormat="false" ht="14.25" hidden="false" customHeight="true" outlineLevel="0" collapsed="false">
      <c r="B34" s="26" t="n">
        <v>29</v>
      </c>
      <c r="C34" s="40"/>
      <c r="D34" s="35"/>
      <c r="E34" s="35"/>
      <c r="F34" s="35"/>
      <c r="G34" s="35" t="str">
        <f aca="false">CONCATENATE(D34,H34)</f>
        <v/>
      </c>
      <c r="H34" s="36" t="str">
        <f aca="false">IF(ISBLANK(F34),"",
IF(D34="EE",IF(F34&gt;=3,IF(E34&gt;=5,"H","A"),
IF(F34&gt;=2,IF(E34&gt;=16,"H",IF(E34&lt;=4,"L","A")),
IF(E34&lt;=15,"L","A"))),
IF(OR(D34="SE",D34="CE"),IF(F34&gt;=4,IF(E34&gt;=6,"H","A"),
IF(F34&gt;=2,IF(E34&gt;=20,"H",IF(E34&lt;=5,"L","A")),
IF(E34&lt;=19,"L","A"))),
IF(OR(D34="ALI",D34="AIE"),IF(F34&gt;=6,IF(E34&gt;=20,"H","A"),
IF(F34&gt;=2,IF(E34&gt;=51,"H",IF(E34&lt;=19,"L","A")),
IF(E34&lt;=50,"L","A")))))))</f>
        <v/>
      </c>
      <c r="I34" s="36" t="str">
        <f aca="false">IF(H34="L","Baixa",IF(H34="A","Média",IF(H34="","","Alta")))</f>
        <v/>
      </c>
      <c r="J34" s="37" t="str">
        <f aca="false">IF(ISBLANK(F34),"",
 IF(D34="ALI",IF(H34="L",7, IF(H34="A",10,15)),
 IF(D34="AIE",IF(H34="L",5, IF(H34="A",7,10)),
 IF(D34="SE",IF(H34="L",4, IF(H34="A",5,7 )),
 IF(OR(D34="EE",D34="CE"),IF(H34="L",3,IF(H34="A",4,6)))))))</f>
        <v/>
      </c>
      <c r="K34" s="38"/>
      <c r="L34" s="35"/>
      <c r="M34" s="35" t="str">
        <f aca="false">CONCATENATE(D34,N34)</f>
        <v/>
      </c>
      <c r="N34" s="36" t="str">
        <f aca="false">IF(ISBLANK(L34),"",
IF(D34="EE",IF(L34&gt;=3,IF(K34&gt;=5,"H","A"),
IF(L34&gt;=2,IF(K34&gt;=16,"H",IF(K34&lt;=4,"L","A")),
IF(K34&lt;=15,"L","A"))),
IF(OR(D34="SE",D34="CE"),IF(L34&gt;=4,IF(K34&gt;=6,"H","A"),
IF(L34&gt;=2,IF(K34&gt;=20,"H",IF(K34&lt;=5,"L","A")),
IF(K34&lt;=19,"L","A"))),
IF(OR(D34="ALI",D34="AIE"),IF(L34&gt;=6,IF(K34&gt;=20,"H","A"),
IF(L34&gt;=2,IF(K34&gt;=51,"H",IF(K34&lt;=19,"L","A")),
IF(K34&lt;=50,"L","A")))))))</f>
        <v/>
      </c>
      <c r="O34" s="36" t="str">
        <f aca="false">IF(N34="L","Baixa",IF(N34="A","Média",IF(N34="","","Alta")))</f>
        <v/>
      </c>
      <c r="P34" s="37" t="str">
        <f aca="false">IF(ISBLANK(L34),"",
 IF(D34="ALI",IF(N34="L",7, IF(N34="A",10,15)),
 IF(D34="AIE",IF(N34="L",5, IF(N34="A",7,10)),
 IF(D34="SE",IF(N34="L",4, IF(N34="A",5,7 )),
 IF(OR(D34="EE",D34="CE"),IF(N34="L",3,IF(N34="A",4,6)))))))</f>
        <v/>
      </c>
      <c r="Q34" s="38"/>
      <c r="R34" s="39"/>
      <c r="S34" s="1" t="n">
        <f aca="false">IF(AND($P34="",$J34&lt;&gt;""),$J34,0)</f>
        <v>0</v>
      </c>
      <c r="T34" s="1" t="n">
        <f aca="false">IF(OR($P34="",$J34=""),0,$J34)</f>
        <v>0</v>
      </c>
      <c r="U34" s="1" t="n">
        <f aca="false">IF(OR($P34="",$J34=""),0,$P34)</f>
        <v>0</v>
      </c>
      <c r="V34" s="1" t="n">
        <f aca="false">IF(AND($J34="",$P34&lt;&gt;""),$P34,0)</f>
        <v>0</v>
      </c>
    </row>
    <row r="35" customFormat="false" ht="14.25" hidden="false" customHeight="true" outlineLevel="0" collapsed="false">
      <c r="B35" s="41" t="n">
        <v>30</v>
      </c>
      <c r="C35" s="42"/>
      <c r="D35" s="43"/>
      <c r="E35" s="43"/>
      <c r="F35" s="43"/>
      <c r="G35" s="43" t="str">
        <f aca="false">CONCATENATE(D35,H35)</f>
        <v/>
      </c>
      <c r="H35" s="44" t="str">
        <f aca="false">IF(ISBLANK(F35),"",
IF(D35="EE",IF(F35&gt;=3,IF(E35&gt;=5,"H","A"),
IF(F35&gt;=2,IF(E35&gt;=16,"H",IF(E35&lt;=4,"L","A")),
IF(E35&lt;=15,"L","A"))),
IF(OR(D35="SE",D35="CE"),IF(F35&gt;=4,IF(E35&gt;=6,"H","A"),
IF(F35&gt;=2,IF(E35&gt;=20,"H",IF(E35&lt;=5,"L","A")),
IF(E35&lt;=19,"L","A"))),
IF(OR(D35="ALI",D35="AIE"),IF(F35&gt;=6,IF(E35&gt;=20,"H","A"),
IF(F35&gt;=2,IF(E35&gt;=51,"H",IF(E35&lt;=19,"L","A")),
IF(E35&lt;=50,"L","A")))))))</f>
        <v/>
      </c>
      <c r="I35" s="44" t="str">
        <f aca="false">IF(H35="L","Baixa",IF(H35="A","Média",IF(H35="","","Alta")))</f>
        <v/>
      </c>
      <c r="J35" s="45" t="str">
        <f aca="false">IF(ISBLANK(F35),"",
 IF(D35="ALI",IF(H35="L",7, IF(H35="A",10,15)),
 IF(D35="AIE",IF(H35="L",5, IF(H35="A",7,10)),
 IF(D35="SE",IF(H35="L",4, IF(H35="A",5,7 )),
 IF(OR(D35="EE",D35="CE"),IF(H35="L",3,IF(H35="A",4,6)))))))</f>
        <v/>
      </c>
      <c r="K35" s="46"/>
      <c r="L35" s="43"/>
      <c r="M35" s="43" t="str">
        <f aca="false">CONCATENATE(D35,N35)</f>
        <v/>
      </c>
      <c r="N35" s="44" t="str">
        <f aca="false">IF(ISBLANK(L35),"",
IF(D35="EE",IF(L35&gt;=3,IF(K35&gt;=5,"H","A"),
IF(L35&gt;=2,IF(K35&gt;=16,"H",IF(K35&lt;=4,"L","A")),
IF(K35&lt;=15,"L","A"))),
IF(OR(D35="SE",D35="CE"),IF(L35&gt;=4,IF(K35&gt;=6,"H","A"),
IF(L35&gt;=2,IF(K35&gt;=20,"H",IF(K35&lt;=5,"L","A")),
IF(K35&lt;=19,"L","A"))),
IF(OR(D35="ALI",D35="AIE"),IF(L35&gt;=6,IF(K35&gt;=20,"H","A"),
IF(L35&gt;=2,IF(K35&gt;=51,"H",IF(K35&lt;=19,"L","A")),
IF(K35&lt;=50,"L","A")))))))</f>
        <v/>
      </c>
      <c r="O35" s="44" t="str">
        <f aca="false">IF(N35="L","Baixa",IF(N35="A","Média",IF(N35="","","Alta")))</f>
        <v/>
      </c>
      <c r="P35" s="45" t="str">
        <f aca="false">IF(ISBLANK(L35),"",
 IF(D35="ALI",IF(N35="L",7, IF(N35="A",10,15)),
 IF(D35="AIE",IF(N35="L",5, IF(N35="A",7,10)),
 IF(D35="SE",IF(N35="L",4, IF(N35="A",5,7 )),
 IF(OR(D35="EE",D35="CE"),IF(N35="L",3,IF(N35="A",4,6)))))))</f>
        <v/>
      </c>
      <c r="Q35" s="46"/>
      <c r="R35" s="47"/>
      <c r="S35" s="1" t="n">
        <f aca="false">IF(AND($P35="",$J35&lt;&gt;""),$J35,0)</f>
        <v>0</v>
      </c>
      <c r="T35" s="1" t="n">
        <f aca="false">IF(OR($P35="",$J35=""),0,$J35)</f>
        <v>0</v>
      </c>
      <c r="U35" s="1" t="n">
        <f aca="false">IF(OR($P35="",$J35=""),0,$P35)</f>
        <v>0</v>
      </c>
      <c r="V35" s="1" t="n">
        <f aca="false">IF(AND($J35="",$P35&lt;&gt;""),$P35,0)</f>
        <v>0</v>
      </c>
    </row>
    <row r="36" s="48" customFormat="true" ht="19.5" hidden="false" customHeight="true" outlineLevel="0" collapsed="false"/>
    <row r="37" customFormat="false" ht="17.25" hidden="false" customHeight="true" outlineLevel="0" collapsed="false">
      <c r="A37" s="2" t="s">
        <v>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="3" customFormat="true" ht="17.25" hidden="false" customHeight="true" outlineLevel="0" collapsed="false">
      <c r="B38" s="8" t="e">
        <f aca="false">CONCATENATE("Projeto  : ", Projeto)</f>
        <v>#REF!</v>
      </c>
      <c r="C38" s="10"/>
      <c r="D38" s="5" t="s">
        <v>2</v>
      </c>
      <c r="E38" s="6" t="e">
        <f aca="false">Data</f>
        <v>#REF!</v>
      </c>
      <c r="F38" s="6"/>
      <c r="G38" s="5"/>
      <c r="H38" s="5"/>
      <c r="I38" s="7" t="e">
        <f aca="false">CONCATENATE("Revisor : ",Revisor)</f>
        <v>#REF!</v>
      </c>
      <c r="J38" s="8"/>
      <c r="K38" s="8"/>
      <c r="L38" s="8"/>
      <c r="M38" s="8"/>
      <c r="N38" s="8"/>
      <c r="O38" s="8"/>
      <c r="P38" s="8"/>
      <c r="Q38" s="8"/>
      <c r="R38" s="8"/>
      <c r="S38" s="9"/>
    </row>
    <row r="39" s="3" customFormat="true" ht="17.25" hidden="false" customHeight="true" outlineLevel="0" collapsed="false">
      <c r="B39" s="10" t="e">
        <f aca="false">CONCATENATE("Responsável : ", Responsável)</f>
        <v>#REF!</v>
      </c>
      <c r="C39" s="4"/>
      <c r="D39" s="9"/>
      <c r="E39" s="11"/>
      <c r="F39" s="11"/>
      <c r="G39" s="11"/>
      <c r="H39" s="11"/>
      <c r="I39" s="7" t="s">
        <v>5</v>
      </c>
      <c r="J39" s="11"/>
      <c r="K39" s="49" t="e">
        <f aca="false">Revisão</f>
        <v>#REF!</v>
      </c>
      <c r="L39" s="49"/>
      <c r="M39" s="11"/>
      <c r="N39" s="11"/>
      <c r="O39" s="11"/>
      <c r="P39" s="11"/>
      <c r="Q39" s="11"/>
      <c r="R39" s="11"/>
      <c r="S39" s="9"/>
      <c r="T39" s="9"/>
    </row>
    <row r="40" s="3" customFormat="true" ht="12" hidden="false" customHeight="true" outlineLevel="0" collapsed="false">
      <c r="B40" s="12" t="s">
        <v>6</v>
      </c>
      <c r="C40" s="13" t="s">
        <v>7</v>
      </c>
      <c r="D40" s="14" t="s">
        <v>8</v>
      </c>
      <c r="E40" s="15" t="s">
        <v>9</v>
      </c>
      <c r="F40" s="15"/>
      <c r="G40" s="15"/>
      <c r="H40" s="15"/>
      <c r="I40" s="15"/>
      <c r="J40" s="15"/>
      <c r="K40" s="16" t="s">
        <v>10</v>
      </c>
      <c r="L40" s="16"/>
      <c r="M40" s="16"/>
      <c r="N40" s="16"/>
      <c r="O40" s="16"/>
      <c r="P40" s="16"/>
      <c r="Q40" s="17"/>
      <c r="R40" s="18"/>
      <c r="S40" s="3" t="s">
        <v>11</v>
      </c>
      <c r="T40" s="3" t="s">
        <v>12</v>
      </c>
      <c r="U40" s="3" t="s">
        <v>13</v>
      </c>
      <c r="V40" s="3" t="s">
        <v>14</v>
      </c>
    </row>
    <row r="41" customFormat="false" ht="12" hidden="false" customHeight="true" outlineLevel="0" collapsed="false">
      <c r="B41" s="12"/>
      <c r="C41" s="13"/>
      <c r="D41" s="14"/>
      <c r="E41" s="19" t="s">
        <v>15</v>
      </c>
      <c r="F41" s="20" t="s">
        <v>16</v>
      </c>
      <c r="G41" s="20" t="s">
        <v>17</v>
      </c>
      <c r="H41" s="20" t="s">
        <v>18</v>
      </c>
      <c r="I41" s="21" t="s">
        <v>19</v>
      </c>
      <c r="J41" s="22" t="s">
        <v>20</v>
      </c>
      <c r="K41" s="23" t="s">
        <v>15</v>
      </c>
      <c r="L41" s="20" t="s">
        <v>16</v>
      </c>
      <c r="M41" s="20" t="s">
        <v>17</v>
      </c>
      <c r="N41" s="20" t="s">
        <v>18</v>
      </c>
      <c r="O41" s="21" t="s">
        <v>19</v>
      </c>
      <c r="P41" s="22" t="s">
        <v>20</v>
      </c>
      <c r="Q41" s="24"/>
      <c r="R41" s="25"/>
    </row>
    <row r="42" customFormat="false" ht="14.25" hidden="false" customHeight="true" outlineLevel="0" collapsed="false">
      <c r="B42" s="26" t="n">
        <v>1</v>
      </c>
      <c r="C42" s="50"/>
      <c r="D42" s="29"/>
      <c r="E42" s="29"/>
      <c r="F42" s="29"/>
      <c r="G42" s="29" t="str">
        <f aca="false">CONCATENATE(D42,H42)</f>
        <v/>
      </c>
      <c r="H42" s="30" t="str">
        <f aca="false">IF(ISBLANK(F42),"",
IF(D42="EE",IF(F42&gt;=3,IF(E42&gt;=5,"H","A"),
IF(F42&gt;=2,IF(E42&gt;=16,"H",IF(E42&lt;=4,"L","A")),
IF(E42&lt;=15,"L","A"))),
IF(OR(D42="SE",D42="CE"),IF(F42&gt;=4,IF(E42&gt;=6,"H","A"),
IF(F42&gt;=2,IF(E42&gt;=20,"H",IF(E42&lt;=5,"L","A")),
IF(E42&lt;=19,"L","A"))),
IF(OR(D42="ALI",D42="AIE"),IF(F42&gt;=6,IF(E42&gt;=20,"H","A"),
IF(F42&gt;=2,IF(E42&gt;=51,"H",IF(E42&lt;=19,"L","A")),
IF(E42&lt;=50,"L","A")))))))</f>
        <v/>
      </c>
      <c r="I42" s="30" t="str">
        <f aca="false">IF(H42="L","Baixa",IF(H42="A","Média",IF(H42="","","Alta")))</f>
        <v/>
      </c>
      <c r="J42" s="33" t="str">
        <f aca="false">IF(ISBLANK(F42),"",
 IF(D42="ALI",IF(H42="L",7, IF(H42="A",10,15)),
 IF(D42="AIE",IF(H42="L",5, IF(H42="A",7,10)),
 IF(D42="SE",IF(H42="L",4, IF(H42="A",5,7 )),
 IF(OR(D42="EE",D42="CE"),IF(H42="L",3,IF(H42="A",4,6)))))))</f>
        <v/>
      </c>
      <c r="K42" s="32"/>
      <c r="L42" s="29"/>
      <c r="M42" s="29" t="str">
        <f aca="false">CONCATENATE(D42,N42)</f>
        <v/>
      </c>
      <c r="N42" s="30" t="str">
        <f aca="false">IF(ISBLANK(L42),"",
IF(D42="EE",IF(L42&gt;=3,IF(K42&gt;=5,"H","A"),
IF(L42&gt;=2,IF(K42&gt;=16,"H",IF(K42&lt;=4,"L","A")),
IF(K42&lt;=15,"L","A"))),
IF(OR(D42="SE",D42="CE"),IF(L42&gt;=4,IF(K42&gt;=6,"H","A"),
IF(L42&gt;=2,IF(K42&gt;=20,"H",IF(K42&lt;=5,"L","A")),
IF(K42&lt;=19,"L","A"))),
IF(OR(D42="ALI",D42="AIE"),IF(L42&gt;=6,IF(K42&gt;=20,"H","A"),
IF(L42&gt;=2,IF(K42&gt;=51,"H",IF(K42&lt;=19,"L","A")),
IF(K42&lt;=50,"L","A")))))))</f>
        <v/>
      </c>
      <c r="O42" s="30" t="str">
        <f aca="false">IF(N42="L","Baixa",IF(N42="A","Média",IF(N42="","","Alta")))</f>
        <v/>
      </c>
      <c r="P42" s="33" t="str">
        <f aca="false">IF(ISBLANK(L42),"",
 IF(D42="ALI",IF(N42="L",7, IF(N42="A",10,15)),
 IF(D42="AIE",IF(N42="L",5, IF(N42="A",7,10)),
 IF(D42="SE",IF(N42="L",4, IF(N42="A",5,7 )),
 IF(OR(D42="EE",D42="CE"),IF(N42="L",3,IF(N42="A",4,6)))))))</f>
        <v/>
      </c>
      <c r="Q42" s="32"/>
      <c r="R42" s="34"/>
      <c r="S42" s="1" t="n">
        <f aca="false">IF(AND($P42="",$J42&lt;&gt;""),$J42,0)</f>
        <v>0</v>
      </c>
      <c r="T42" s="1" t="n">
        <f aca="false">IF(OR($P42="",$J42=""),0,$J42)</f>
        <v>0</v>
      </c>
      <c r="U42" s="1" t="n">
        <f aca="false">IF(OR($P42="",$J42=""),0,$P42)</f>
        <v>0</v>
      </c>
      <c r="V42" s="1" t="n">
        <f aca="false">IF(AND($J42="",$P42&lt;&gt;""),$P42,0)</f>
        <v>0</v>
      </c>
    </row>
    <row r="43" customFormat="false" ht="14.25" hidden="false" customHeight="true" outlineLevel="0" collapsed="false">
      <c r="B43" s="26" t="n">
        <v>2</v>
      </c>
      <c r="C43" s="40"/>
      <c r="D43" s="35"/>
      <c r="E43" s="35"/>
      <c r="F43" s="35"/>
      <c r="G43" s="35" t="str">
        <f aca="false">CONCATENATE(D43,H43)</f>
        <v/>
      </c>
      <c r="H43" s="36" t="str">
        <f aca="false">IF(ISBLANK(F43),"",
IF(D43="EE",IF(F43&gt;=3,IF(E43&gt;=5,"H","A"),
IF(F43&gt;=2,IF(E43&gt;=16,"H",IF(E43&lt;=4,"L","A")),
IF(E43&lt;=15,"L","A"))),
IF(OR(D43="SE",D43="CE"),IF(F43&gt;=4,IF(E43&gt;=6,"H","A"),
IF(F43&gt;=2,IF(E43&gt;=20,"H",IF(E43&lt;=5,"L","A")),
IF(E43&lt;=19,"L","A"))),
IF(OR(D43="ALI",D43="AIE"),IF(F43&gt;=6,IF(E43&gt;=20,"H","A"),
IF(F43&gt;=2,IF(E43&gt;=51,"H",IF(E43&lt;=19,"L","A")),
IF(E43&lt;=50,"L","A")))))))</f>
        <v/>
      </c>
      <c r="I43" s="36" t="str">
        <f aca="false">IF(H43="L","Baixa",IF(H43="A","Média",IF(H43="","","Alta")))</f>
        <v/>
      </c>
      <c r="J43" s="37" t="str">
        <f aca="false">IF(ISBLANK(F43),"",
 IF(D43="ALI",IF(H43="L",7, IF(H43="A",10,15)),
 IF(D43="AIE",IF(H43="L",5, IF(H43="A",7,10)),
 IF(D43="SE",IF(H43="L",4, IF(H43="A",5,7 )),
 IF(OR(D43="EE",D43="CE"),IF(H43="L",3,IF(H43="A",4,6)))))))</f>
        <v/>
      </c>
      <c r="K43" s="38"/>
      <c r="L43" s="35"/>
      <c r="M43" s="35" t="str">
        <f aca="false">CONCATENATE(D43,N43)</f>
        <v/>
      </c>
      <c r="N43" s="36" t="str">
        <f aca="false">IF(ISBLANK(L43),"",
IF(D43="EE",IF(L43&gt;=3,IF(K43&gt;=5,"H","A"),
IF(L43&gt;=2,IF(K43&gt;=16,"H",IF(K43&lt;=4,"L","A")),
IF(K43&lt;=15,"L","A"))),
IF(OR(D43="SE",D43="CE"),IF(L43&gt;=4,IF(K43&gt;=6,"H","A"),
IF(L43&gt;=2,IF(K43&gt;=20,"H",IF(K43&lt;=5,"L","A")),
IF(K43&lt;=19,"L","A"))),
IF(OR(D43="ALI",D43="AIE"),IF(L43&gt;=6,IF(K43&gt;=20,"H","A"),
IF(L43&gt;=2,IF(K43&gt;=51,"H",IF(K43&lt;=19,"L","A")),
IF(K43&lt;=50,"L","A")))))))</f>
        <v/>
      </c>
      <c r="O43" s="36" t="str">
        <f aca="false">IF(N43="L","Baixa",IF(N43="A","Média",IF(N43="","","Alta")))</f>
        <v/>
      </c>
      <c r="P43" s="37" t="str">
        <f aca="false">IF(ISBLANK(L43),"",
 IF(D43="ALI",IF(N43="L",7, IF(N43="A",10,15)),
 IF(D43="AIE",IF(N43="L",5, IF(N43="A",7,10)),
 IF(D43="SE",IF(N43="L",4, IF(N43="A",5,7 )),
 IF(OR(D43="EE",D43="CE"),IF(N43="L",3,IF(N43="A",4,6)))))))</f>
        <v/>
      </c>
      <c r="Q43" s="38"/>
      <c r="R43" s="39"/>
      <c r="S43" s="1" t="n">
        <f aca="false">IF(AND($P43="",$J43&lt;&gt;""),$J43,0)</f>
        <v>0</v>
      </c>
      <c r="T43" s="1" t="n">
        <f aca="false">IF(OR($P43="",$J43=""),0,$J43)</f>
        <v>0</v>
      </c>
      <c r="U43" s="1" t="n">
        <f aca="false">IF(OR($P43="",$J43=""),0,$P43)</f>
        <v>0</v>
      </c>
      <c r="V43" s="1" t="n">
        <f aca="false">IF(AND($J43="",$P43&lt;&gt;""),$P43,0)</f>
        <v>0</v>
      </c>
    </row>
    <row r="44" customFormat="false" ht="14.25" hidden="false" customHeight="true" outlineLevel="0" collapsed="false">
      <c r="B44" s="26" t="n">
        <v>3</v>
      </c>
      <c r="C44" s="40"/>
      <c r="D44" s="35"/>
      <c r="E44" s="35"/>
      <c r="F44" s="35"/>
      <c r="G44" s="35" t="str">
        <f aca="false">CONCATENATE(D44,H44)</f>
        <v/>
      </c>
      <c r="H44" s="36" t="str">
        <f aca="false">IF(ISBLANK(F44),"",
IF(D44="EE",IF(F44&gt;=3,IF(E44&gt;=5,"H","A"),
IF(F44&gt;=2,IF(E44&gt;=16,"H",IF(E44&lt;=4,"L","A")),
IF(E44&lt;=15,"L","A"))),
IF(OR(D44="SE",D44="CE"),IF(F44&gt;=4,IF(E44&gt;=6,"H","A"),
IF(F44&gt;=2,IF(E44&gt;=20,"H",IF(E44&lt;=5,"L","A")),
IF(E44&lt;=19,"L","A"))),
IF(OR(D44="ALI",D44="AIE"),IF(F44&gt;=6,IF(E44&gt;=20,"H","A"),
IF(F44&gt;=2,IF(E44&gt;=51,"H",IF(E44&lt;=19,"L","A")),
IF(E44&lt;=50,"L","A")))))))</f>
        <v/>
      </c>
      <c r="I44" s="36" t="str">
        <f aca="false">IF(H44="L","Baixa",IF(H44="A","Média",IF(H44="","","Alta")))</f>
        <v/>
      </c>
      <c r="J44" s="37" t="str">
        <f aca="false">IF(ISBLANK(F44),"",
 IF(D44="ALI",IF(H44="L",7, IF(H44="A",10,15)),
 IF(D44="AIE",IF(H44="L",5, IF(H44="A",7,10)),
 IF(D44="SE",IF(H44="L",4, IF(H44="A",5,7 )),
 IF(OR(D44="EE",D44="CE"),IF(H44="L",3,IF(H44="A",4,6)))))))</f>
        <v/>
      </c>
      <c r="K44" s="38"/>
      <c r="L44" s="35"/>
      <c r="M44" s="35" t="str">
        <f aca="false">CONCATENATE(D44,N44)</f>
        <v/>
      </c>
      <c r="N44" s="36" t="str">
        <f aca="false">IF(ISBLANK(L44),"",
IF(D44="EE",IF(L44&gt;=3,IF(K44&gt;=5,"H","A"),
IF(L44&gt;=2,IF(K44&gt;=16,"H",IF(K44&lt;=4,"L","A")),
IF(K44&lt;=15,"L","A"))),
IF(OR(D44="SE",D44="CE"),IF(L44&gt;=4,IF(K44&gt;=6,"H","A"),
IF(L44&gt;=2,IF(K44&gt;=20,"H",IF(K44&lt;=5,"L","A")),
IF(K44&lt;=19,"L","A"))),
IF(OR(D44="ALI",D44="AIE"),IF(L44&gt;=6,IF(K44&gt;=20,"H","A"),
IF(L44&gt;=2,IF(K44&gt;=51,"H",IF(K44&lt;=19,"L","A")),
IF(K44&lt;=50,"L","A")))))))</f>
        <v/>
      </c>
      <c r="O44" s="36" t="str">
        <f aca="false">IF(N44="L","Baixa",IF(N44="A","Média",IF(N44="","","Alta")))</f>
        <v/>
      </c>
      <c r="P44" s="37" t="str">
        <f aca="false">IF(ISBLANK(L44),"",
 IF(D44="ALI",IF(N44="L",7, IF(N44="A",10,15)),
 IF(D44="AIE",IF(N44="L",5, IF(N44="A",7,10)),
 IF(D44="SE",IF(N44="L",4, IF(N44="A",5,7 )),
 IF(OR(D44="EE",D44="CE"),IF(N44="L",3,IF(N44="A",4,6)))))))</f>
        <v/>
      </c>
      <c r="Q44" s="38"/>
      <c r="R44" s="39"/>
      <c r="S44" s="1" t="n">
        <f aca="false">IF(AND($P44="",$J44&lt;&gt;""),$J44,0)</f>
        <v>0</v>
      </c>
      <c r="T44" s="1" t="n">
        <f aca="false">IF(OR($P44="",$J44=""),0,$J44)</f>
        <v>0</v>
      </c>
      <c r="U44" s="1" t="n">
        <f aca="false">IF(OR($P44="",$J44=""),0,$P44)</f>
        <v>0</v>
      </c>
      <c r="V44" s="1" t="n">
        <f aca="false">IF(AND($J44="",$P44&lt;&gt;""),$P44,0)</f>
        <v>0</v>
      </c>
    </row>
    <row r="45" customFormat="false" ht="14.25" hidden="false" customHeight="true" outlineLevel="0" collapsed="false">
      <c r="B45" s="26" t="n">
        <v>4</v>
      </c>
      <c r="C45" s="40"/>
      <c r="D45" s="35"/>
      <c r="E45" s="35"/>
      <c r="F45" s="35"/>
      <c r="G45" s="35" t="str">
        <f aca="false">CONCATENATE(D45,H45)</f>
        <v/>
      </c>
      <c r="H45" s="36" t="str">
        <f aca="false">IF(ISBLANK(F45),"",
IF(D45="EE",IF(F45&gt;=3,IF(E45&gt;=5,"H","A"),
IF(F45&gt;=2,IF(E45&gt;=16,"H",IF(E45&lt;=4,"L","A")),
IF(E45&lt;=15,"L","A"))),
IF(OR(D45="SE",D45="CE"),IF(F45&gt;=4,IF(E45&gt;=6,"H","A"),
IF(F45&gt;=2,IF(E45&gt;=20,"H",IF(E45&lt;=5,"L","A")),
IF(E45&lt;=19,"L","A"))),
IF(OR(D45="ALI",D45="AIE"),IF(F45&gt;=6,IF(E45&gt;=20,"H","A"),
IF(F45&gt;=2,IF(E45&gt;=51,"H",IF(E45&lt;=19,"L","A")),
IF(E45&lt;=50,"L","A")))))))</f>
        <v/>
      </c>
      <c r="I45" s="36" t="str">
        <f aca="false">IF(H45="L","Baixa",IF(H45="A","Média",IF(H45="","","Alta")))</f>
        <v/>
      </c>
      <c r="J45" s="37" t="str">
        <f aca="false">IF(ISBLANK(F45),"",
 IF(D45="ALI",IF(H45="L",7, IF(H45="A",10,15)),
 IF(D45="AIE",IF(H45="L",5, IF(H45="A",7,10)),
 IF(D45="SE",IF(H45="L",4, IF(H45="A",5,7 )),
 IF(OR(D45="EE",D45="CE"),IF(H45="L",3,IF(H45="A",4,6)))))))</f>
        <v/>
      </c>
      <c r="K45" s="38"/>
      <c r="L45" s="35"/>
      <c r="M45" s="35" t="str">
        <f aca="false">CONCATENATE(D45,N45)</f>
        <v/>
      </c>
      <c r="N45" s="36" t="str">
        <f aca="false">IF(ISBLANK(L45),"",
IF(D45="EE",IF(L45&gt;=3,IF(K45&gt;=5,"H","A"),
IF(L45&gt;=2,IF(K45&gt;=16,"H",IF(K45&lt;=4,"L","A")),
IF(K45&lt;=15,"L","A"))),
IF(OR(D45="SE",D45="CE"),IF(L45&gt;=4,IF(K45&gt;=6,"H","A"),
IF(L45&gt;=2,IF(K45&gt;=20,"H",IF(K45&lt;=5,"L","A")),
IF(K45&lt;=19,"L","A"))),
IF(OR(D45="ALI",D45="AIE"),IF(L45&gt;=6,IF(K45&gt;=20,"H","A"),
IF(L45&gt;=2,IF(K45&gt;=51,"H",IF(K45&lt;=19,"L","A")),
IF(K45&lt;=50,"L","A")))))))</f>
        <v/>
      </c>
      <c r="O45" s="36" t="str">
        <f aca="false">IF(N45="L","Baixa",IF(N45="A","Média",IF(N45="","","Alta")))</f>
        <v/>
      </c>
      <c r="P45" s="37" t="str">
        <f aca="false">IF(ISBLANK(L45),"",
 IF(D45="ALI",IF(N45="L",7, IF(N45="A",10,15)),
 IF(D45="AIE",IF(N45="L",5, IF(N45="A",7,10)),
 IF(D45="SE",IF(N45="L",4, IF(N45="A",5,7 )),
 IF(OR(D45="EE",D45="CE"),IF(N45="L",3,IF(N45="A",4,6)))))))</f>
        <v/>
      </c>
      <c r="Q45" s="38"/>
      <c r="R45" s="39"/>
      <c r="S45" s="1" t="n">
        <f aca="false">IF(AND($P45="",$J45&lt;&gt;""),$J45,0)</f>
        <v>0</v>
      </c>
      <c r="T45" s="1" t="n">
        <f aca="false">IF(OR($P45="",$J45=""),0,$J45)</f>
        <v>0</v>
      </c>
      <c r="U45" s="1" t="n">
        <f aca="false">IF(OR($P45="",$J45=""),0,$P45)</f>
        <v>0</v>
      </c>
      <c r="V45" s="1" t="n">
        <f aca="false">IF(AND($J45="",$P45&lt;&gt;""),$P45,0)</f>
        <v>0</v>
      </c>
    </row>
    <row r="46" customFormat="false" ht="14.25" hidden="false" customHeight="true" outlineLevel="0" collapsed="false">
      <c r="B46" s="26" t="n">
        <v>5</v>
      </c>
      <c r="C46" s="40"/>
      <c r="D46" s="35"/>
      <c r="E46" s="35"/>
      <c r="F46" s="35"/>
      <c r="G46" s="35" t="str">
        <f aca="false">CONCATENATE(D46,H46)</f>
        <v/>
      </c>
      <c r="H46" s="36" t="str">
        <f aca="false">IF(ISBLANK(F46),"",
IF(D46="EE",IF(F46&gt;=3,IF(E46&gt;=5,"H","A"),
IF(F46&gt;=2,IF(E46&gt;=16,"H",IF(E46&lt;=4,"L","A")),
IF(E46&lt;=15,"L","A"))),
IF(OR(D46="SE",D46="CE"),IF(F46&gt;=4,IF(E46&gt;=6,"H","A"),
IF(F46&gt;=2,IF(E46&gt;=20,"H",IF(E46&lt;=5,"L","A")),
IF(E46&lt;=19,"L","A"))),
IF(OR(D46="ALI",D46="AIE"),IF(F46&gt;=6,IF(E46&gt;=20,"H","A"),
IF(F46&gt;=2,IF(E46&gt;=51,"H",IF(E46&lt;=19,"L","A")),
IF(E46&lt;=50,"L","A")))))))</f>
        <v/>
      </c>
      <c r="I46" s="36" t="str">
        <f aca="false">IF(H46="L","Baixa",IF(H46="A","Média",IF(H46="","","Alta")))</f>
        <v/>
      </c>
      <c r="J46" s="37" t="str">
        <f aca="false">IF(ISBLANK(F46),"",
 IF(D46="ALI",IF(H46="L",7, IF(H46="A",10,15)),
 IF(D46="AIE",IF(H46="L",5, IF(H46="A",7,10)),
 IF(D46="SE",IF(H46="L",4, IF(H46="A",5,7 )),
 IF(OR(D46="EE",D46="CE"),IF(H46="L",3,IF(H46="A",4,6)))))))</f>
        <v/>
      </c>
      <c r="K46" s="38"/>
      <c r="L46" s="35"/>
      <c r="M46" s="35" t="str">
        <f aca="false">CONCATENATE(D46,N46)</f>
        <v/>
      </c>
      <c r="N46" s="36" t="str">
        <f aca="false">IF(ISBLANK(L46),"",
IF(D46="EE",IF(L46&gt;=3,IF(K46&gt;=5,"H","A"),
IF(L46&gt;=2,IF(K46&gt;=16,"H",IF(K46&lt;=4,"L","A")),
IF(K46&lt;=15,"L","A"))),
IF(OR(D46="SE",D46="CE"),IF(L46&gt;=4,IF(K46&gt;=6,"H","A"),
IF(L46&gt;=2,IF(K46&gt;=20,"H",IF(K46&lt;=5,"L","A")),
IF(K46&lt;=19,"L","A"))),
IF(OR(D46="ALI",D46="AIE"),IF(L46&gt;=6,IF(K46&gt;=20,"H","A"),
IF(L46&gt;=2,IF(K46&gt;=51,"H",IF(K46&lt;=19,"L","A")),
IF(K46&lt;=50,"L","A")))))))</f>
        <v/>
      </c>
      <c r="O46" s="36" t="str">
        <f aca="false">IF(N46="L","Baixa",IF(N46="A","Média",IF(N46="","","Alta")))</f>
        <v/>
      </c>
      <c r="P46" s="37" t="str">
        <f aca="false">IF(ISBLANK(L46),"",
 IF(D46="ALI",IF(N46="L",7, IF(N46="A",10,15)),
 IF(D46="AIE",IF(N46="L",5, IF(N46="A",7,10)),
 IF(D46="SE",IF(N46="L",4, IF(N46="A",5,7 )),
 IF(OR(D46="EE",D46="CE"),IF(N46="L",3,IF(N46="A",4,6)))))))</f>
        <v/>
      </c>
      <c r="Q46" s="38"/>
      <c r="R46" s="39"/>
      <c r="S46" s="1" t="n">
        <f aca="false">IF(AND($P46="",$J46&lt;&gt;""),$J46,0)</f>
        <v>0</v>
      </c>
      <c r="T46" s="1" t="n">
        <f aca="false">IF(OR($P46="",$J46=""),0,$J46)</f>
        <v>0</v>
      </c>
      <c r="U46" s="1" t="n">
        <f aca="false">IF(OR($P46="",$J46=""),0,$P46)</f>
        <v>0</v>
      </c>
      <c r="V46" s="1" t="n">
        <f aca="false">IF(AND($J46="",$P46&lt;&gt;""),$P46,0)</f>
        <v>0</v>
      </c>
    </row>
    <row r="47" customFormat="false" ht="14.25" hidden="false" customHeight="true" outlineLevel="0" collapsed="false">
      <c r="B47" s="26" t="n">
        <v>6</v>
      </c>
      <c r="C47" s="40"/>
      <c r="D47" s="35"/>
      <c r="E47" s="35"/>
      <c r="F47" s="35"/>
      <c r="G47" s="35" t="str">
        <f aca="false">CONCATENATE(D47,H47)</f>
        <v/>
      </c>
      <c r="H47" s="36" t="str">
        <f aca="false">IF(ISBLANK(F47),"",
IF(D47="EE",IF(F47&gt;=3,IF(E47&gt;=5,"H","A"),
IF(F47&gt;=2,IF(E47&gt;=16,"H",IF(E47&lt;=4,"L","A")),
IF(E47&lt;=15,"L","A"))),
IF(OR(D47="SE",D47="CE"),IF(F47&gt;=4,IF(E47&gt;=6,"H","A"),
IF(F47&gt;=2,IF(E47&gt;=20,"H",IF(E47&lt;=5,"L","A")),
IF(E47&lt;=19,"L","A"))),
IF(OR(D47="ALI",D47="AIE"),IF(F47&gt;=6,IF(E47&gt;=20,"H","A"),
IF(F47&gt;=2,IF(E47&gt;=51,"H",IF(E47&lt;=19,"L","A")),
IF(E47&lt;=50,"L","A")))))))</f>
        <v/>
      </c>
      <c r="I47" s="36" t="str">
        <f aca="false">IF(H47="L","Baixa",IF(H47="A","Média",IF(H47="","","Alta")))</f>
        <v/>
      </c>
      <c r="J47" s="37" t="str">
        <f aca="false">IF(ISBLANK(F47),"",
 IF(D47="ALI",IF(H47="L",7, IF(H47="A",10,15)),
 IF(D47="AIE",IF(H47="L",5, IF(H47="A",7,10)),
 IF(D47="SE",IF(H47="L",4, IF(H47="A",5,7 )),
 IF(OR(D47="EE",D47="CE"),IF(H47="L",3,IF(H47="A",4,6)))))))</f>
        <v/>
      </c>
      <c r="K47" s="38"/>
      <c r="L47" s="35"/>
      <c r="M47" s="35" t="str">
        <f aca="false">CONCATENATE(D47,N47)</f>
        <v/>
      </c>
      <c r="N47" s="36" t="str">
        <f aca="false">IF(ISBLANK(L47),"",
IF(D47="EE",IF(L47&gt;=3,IF(K47&gt;=5,"H","A"),
IF(L47&gt;=2,IF(K47&gt;=16,"H",IF(K47&lt;=4,"L","A")),
IF(K47&lt;=15,"L","A"))),
IF(OR(D47="SE",D47="CE"),IF(L47&gt;=4,IF(K47&gt;=6,"H","A"),
IF(L47&gt;=2,IF(K47&gt;=20,"H",IF(K47&lt;=5,"L","A")),
IF(K47&lt;=19,"L","A"))),
IF(OR(D47="ALI",D47="AIE"),IF(L47&gt;=6,IF(K47&gt;=20,"H","A"),
IF(L47&gt;=2,IF(K47&gt;=51,"H",IF(K47&lt;=19,"L","A")),
IF(K47&lt;=50,"L","A")))))))</f>
        <v/>
      </c>
      <c r="O47" s="36" t="str">
        <f aca="false">IF(N47="L","Baixa",IF(N47="A","Média",IF(N47="","","Alta")))</f>
        <v/>
      </c>
      <c r="P47" s="37" t="str">
        <f aca="false">IF(ISBLANK(L47),"",
 IF(D47="ALI",IF(N47="L",7, IF(N47="A",10,15)),
 IF(D47="AIE",IF(N47="L",5, IF(N47="A",7,10)),
 IF(D47="SE",IF(N47="L",4, IF(N47="A",5,7 )),
 IF(OR(D47="EE",D47="CE"),IF(N47="L",3,IF(N47="A",4,6)))))))</f>
        <v/>
      </c>
      <c r="Q47" s="38"/>
      <c r="R47" s="39"/>
      <c r="S47" s="1" t="n">
        <f aca="false">IF(AND($P47="",$J47&lt;&gt;""),$J47,0)</f>
        <v>0</v>
      </c>
      <c r="T47" s="1" t="n">
        <f aca="false">IF(OR($P47="",$J47=""),0,$J47)</f>
        <v>0</v>
      </c>
      <c r="U47" s="1" t="n">
        <f aca="false">IF(OR($P47="",$J47=""),0,$P47)</f>
        <v>0</v>
      </c>
      <c r="V47" s="1" t="n">
        <f aca="false">IF(AND($J47="",$P47&lt;&gt;""),$P47,0)</f>
        <v>0</v>
      </c>
    </row>
    <row r="48" customFormat="false" ht="14.25" hidden="false" customHeight="true" outlineLevel="0" collapsed="false">
      <c r="B48" s="26" t="n">
        <v>7</v>
      </c>
      <c r="C48" s="40"/>
      <c r="D48" s="35"/>
      <c r="E48" s="35"/>
      <c r="F48" s="35"/>
      <c r="G48" s="35" t="str">
        <f aca="false">CONCATENATE(D48,H48)</f>
        <v/>
      </c>
      <c r="H48" s="36" t="str">
        <f aca="false">IF(ISBLANK(F48),"",
IF(D48="EE",IF(F48&gt;=3,IF(E48&gt;=5,"H","A"),
IF(F48&gt;=2,IF(E48&gt;=16,"H",IF(E48&lt;=4,"L","A")),
IF(E48&lt;=15,"L","A"))),
IF(OR(D48="SE",D48="CE"),IF(F48&gt;=4,IF(E48&gt;=6,"H","A"),
IF(F48&gt;=2,IF(E48&gt;=20,"H",IF(E48&lt;=5,"L","A")),
IF(E48&lt;=19,"L","A"))),
IF(OR(D48="ALI",D48="AIE"),IF(F48&gt;=6,IF(E48&gt;=20,"H","A"),
IF(F48&gt;=2,IF(E48&gt;=51,"H",IF(E48&lt;=19,"L","A")),
IF(E48&lt;=50,"L","A")))))))</f>
        <v/>
      </c>
      <c r="I48" s="36" t="str">
        <f aca="false">IF(H48="L","Baixa",IF(H48="A","Média",IF(H48="","","Alta")))</f>
        <v/>
      </c>
      <c r="J48" s="37" t="str">
        <f aca="false">IF(ISBLANK(F48),"",
 IF(D48="ALI",IF(H48="L",7, IF(H48="A",10,15)),
 IF(D48="AIE",IF(H48="L",5, IF(H48="A",7,10)),
 IF(D48="SE",IF(H48="L",4, IF(H48="A",5,7 )),
 IF(OR(D48="EE",D48="CE"),IF(H48="L",3,IF(H48="A",4,6)))))))</f>
        <v/>
      </c>
      <c r="K48" s="38"/>
      <c r="L48" s="35"/>
      <c r="M48" s="35" t="str">
        <f aca="false">CONCATENATE(D48,N48)</f>
        <v/>
      </c>
      <c r="N48" s="36" t="str">
        <f aca="false">IF(ISBLANK(L48),"",
IF(D48="EE",IF(L48&gt;=3,IF(K48&gt;=5,"H","A"),
IF(L48&gt;=2,IF(K48&gt;=16,"H",IF(K48&lt;=4,"L","A")),
IF(K48&lt;=15,"L","A"))),
IF(OR(D48="SE",D48="CE"),IF(L48&gt;=4,IF(K48&gt;=6,"H","A"),
IF(L48&gt;=2,IF(K48&gt;=20,"H",IF(K48&lt;=5,"L","A")),
IF(K48&lt;=19,"L","A"))),
IF(OR(D48="ALI",D48="AIE"),IF(L48&gt;=6,IF(K48&gt;=20,"H","A"),
IF(L48&gt;=2,IF(K48&gt;=51,"H",IF(K48&lt;=19,"L","A")),
IF(K48&lt;=50,"L","A")))))))</f>
        <v/>
      </c>
      <c r="O48" s="36" t="str">
        <f aca="false">IF(N48="L","Baixa",IF(N48="A","Média",IF(N48="","","Alta")))</f>
        <v/>
      </c>
      <c r="P48" s="37" t="str">
        <f aca="false">IF(ISBLANK(L48),"",
 IF(D48="ALI",IF(N48="L",7, IF(N48="A",10,15)),
 IF(D48="AIE",IF(N48="L",5, IF(N48="A",7,10)),
 IF(D48="SE",IF(N48="L",4, IF(N48="A",5,7 )),
 IF(OR(D48="EE",D48="CE"),IF(N48="L",3,IF(N48="A",4,6)))))))</f>
        <v/>
      </c>
      <c r="Q48" s="38"/>
      <c r="R48" s="39"/>
      <c r="S48" s="1" t="n">
        <f aca="false">IF(AND($P48="",$J48&lt;&gt;""),$J48,0)</f>
        <v>0</v>
      </c>
      <c r="T48" s="1" t="n">
        <f aca="false">IF(OR($P48="",$J48=""),0,$J48)</f>
        <v>0</v>
      </c>
      <c r="U48" s="1" t="n">
        <f aca="false">IF(OR($P48="",$J48=""),0,$P48)</f>
        <v>0</v>
      </c>
      <c r="V48" s="1" t="n">
        <f aca="false">IF(AND($J48="",$P48&lt;&gt;""),$P48,0)</f>
        <v>0</v>
      </c>
    </row>
    <row r="49" customFormat="false" ht="14.25" hidden="false" customHeight="true" outlineLevel="0" collapsed="false">
      <c r="B49" s="26" t="n">
        <v>8</v>
      </c>
      <c r="C49" s="40"/>
      <c r="D49" s="35"/>
      <c r="E49" s="35"/>
      <c r="F49" s="35"/>
      <c r="G49" s="35" t="str">
        <f aca="false">CONCATENATE(D49,H49)</f>
        <v/>
      </c>
      <c r="H49" s="36" t="str">
        <f aca="false">IF(ISBLANK(F49),"",
IF(D49="EE",IF(F49&gt;=3,IF(E49&gt;=5,"H","A"),
IF(F49&gt;=2,IF(E49&gt;=16,"H",IF(E49&lt;=4,"L","A")),
IF(E49&lt;=15,"L","A"))),
IF(OR(D49="SE",D49="CE"),IF(F49&gt;=4,IF(E49&gt;=6,"H","A"),
IF(F49&gt;=2,IF(E49&gt;=20,"H",IF(E49&lt;=5,"L","A")),
IF(E49&lt;=19,"L","A"))),
IF(OR(D49="ALI",D49="AIE"),IF(F49&gt;=6,IF(E49&gt;=20,"H","A"),
IF(F49&gt;=2,IF(E49&gt;=51,"H",IF(E49&lt;=19,"L","A")),
IF(E49&lt;=50,"L","A")))))))</f>
        <v/>
      </c>
      <c r="I49" s="36" t="str">
        <f aca="false">IF(H49="L","Baixa",IF(H49="A","Média",IF(H49="","","Alta")))</f>
        <v/>
      </c>
      <c r="J49" s="37" t="str">
        <f aca="false">IF(ISBLANK(F49),"",
 IF(D49="ALI",IF(H49="L",7, IF(H49="A",10,15)),
 IF(D49="AIE",IF(H49="L",5, IF(H49="A",7,10)),
 IF(D49="SE",IF(H49="L",4, IF(H49="A",5,7 )),
 IF(OR(D49="EE",D49="CE"),IF(H49="L",3,IF(H49="A",4,6)))))))</f>
        <v/>
      </c>
      <c r="K49" s="38"/>
      <c r="L49" s="35"/>
      <c r="M49" s="35" t="str">
        <f aca="false">CONCATENATE(D49,N49)</f>
        <v/>
      </c>
      <c r="N49" s="36" t="str">
        <f aca="false">IF(ISBLANK(L49),"",
IF(D49="EE",IF(L49&gt;=3,IF(K49&gt;=5,"H","A"),
IF(L49&gt;=2,IF(K49&gt;=16,"H",IF(K49&lt;=4,"L","A")),
IF(K49&lt;=15,"L","A"))),
IF(OR(D49="SE",D49="CE"),IF(L49&gt;=4,IF(K49&gt;=6,"H","A"),
IF(L49&gt;=2,IF(K49&gt;=20,"H",IF(K49&lt;=5,"L","A")),
IF(K49&lt;=19,"L","A"))),
IF(OR(D49="ALI",D49="AIE"),IF(L49&gt;=6,IF(K49&gt;=20,"H","A"),
IF(L49&gt;=2,IF(K49&gt;=51,"H",IF(K49&lt;=19,"L","A")),
IF(K49&lt;=50,"L","A")))))))</f>
        <v/>
      </c>
      <c r="O49" s="36" t="str">
        <f aca="false">IF(N49="L","Baixa",IF(N49="A","Média",IF(N49="","","Alta")))</f>
        <v/>
      </c>
      <c r="P49" s="37" t="str">
        <f aca="false">IF(ISBLANK(L49),"",
 IF(D49="ALI",IF(N49="L",7, IF(N49="A",10,15)),
 IF(D49="AIE",IF(N49="L",5, IF(N49="A",7,10)),
 IF(D49="SE",IF(N49="L",4, IF(N49="A",5,7 )),
 IF(OR(D49="EE",D49="CE"),IF(N49="L",3,IF(N49="A",4,6)))))))</f>
        <v/>
      </c>
      <c r="Q49" s="38"/>
      <c r="R49" s="39"/>
      <c r="S49" s="1" t="n">
        <f aca="false">IF(AND($P49="",$J49&lt;&gt;""),$J49,0)</f>
        <v>0</v>
      </c>
      <c r="T49" s="1" t="n">
        <f aca="false">IF(OR($P49="",$J49=""),0,$J49)</f>
        <v>0</v>
      </c>
      <c r="U49" s="1" t="n">
        <f aca="false">IF(OR($P49="",$J49=""),0,$P49)</f>
        <v>0</v>
      </c>
      <c r="V49" s="1" t="n">
        <f aca="false">IF(AND($J49="",$P49&lt;&gt;""),$P49,0)</f>
        <v>0</v>
      </c>
    </row>
    <row r="50" customFormat="false" ht="14.25" hidden="false" customHeight="true" outlineLevel="0" collapsed="false">
      <c r="B50" s="26" t="n">
        <v>9</v>
      </c>
      <c r="C50" s="40"/>
      <c r="D50" s="35"/>
      <c r="E50" s="35"/>
      <c r="F50" s="35"/>
      <c r="G50" s="35" t="str">
        <f aca="false">CONCATENATE(D50,H50)</f>
        <v/>
      </c>
      <c r="H50" s="36" t="str">
        <f aca="false">IF(ISBLANK(F50),"",
IF(D50="EE",IF(F50&gt;=3,IF(E50&gt;=5,"H","A"),
IF(F50&gt;=2,IF(E50&gt;=16,"H",IF(E50&lt;=4,"L","A")),
IF(E50&lt;=15,"L","A"))),
IF(OR(D50="SE",D50="CE"),IF(F50&gt;=4,IF(E50&gt;=6,"H","A"),
IF(F50&gt;=2,IF(E50&gt;=20,"H",IF(E50&lt;=5,"L","A")),
IF(E50&lt;=19,"L","A"))),
IF(OR(D50="ALI",D50="AIE"),IF(F50&gt;=6,IF(E50&gt;=20,"H","A"),
IF(F50&gt;=2,IF(E50&gt;=51,"H",IF(E50&lt;=19,"L","A")),
IF(E50&lt;=50,"L","A")))))))</f>
        <v/>
      </c>
      <c r="I50" s="36" t="str">
        <f aca="false">IF(H50="L","Baixa",IF(H50="A","Média",IF(H50="","","Alta")))</f>
        <v/>
      </c>
      <c r="J50" s="37" t="str">
        <f aca="false">IF(ISBLANK(F50),"",
 IF(D50="ALI",IF(H50="L",7, IF(H50="A",10,15)),
 IF(D50="AIE",IF(H50="L",5, IF(H50="A",7,10)),
 IF(D50="SE",IF(H50="L",4, IF(H50="A",5,7 )),
 IF(OR(D50="EE",D50="CE"),IF(H50="L",3,IF(H50="A",4,6)))))))</f>
        <v/>
      </c>
      <c r="K50" s="38"/>
      <c r="L50" s="35"/>
      <c r="M50" s="35" t="str">
        <f aca="false">CONCATENATE(D50,N50)</f>
        <v/>
      </c>
      <c r="N50" s="36" t="str">
        <f aca="false">IF(ISBLANK(L50),"",
IF(D50="EE",IF(L50&gt;=3,IF(K50&gt;=5,"H","A"),
IF(L50&gt;=2,IF(K50&gt;=16,"H",IF(K50&lt;=4,"L","A")),
IF(K50&lt;=15,"L","A"))),
IF(OR(D50="SE",D50="CE"),IF(L50&gt;=4,IF(K50&gt;=6,"H","A"),
IF(L50&gt;=2,IF(K50&gt;=20,"H",IF(K50&lt;=5,"L","A")),
IF(K50&lt;=19,"L","A"))),
IF(OR(D50="ALI",D50="AIE"),IF(L50&gt;=6,IF(K50&gt;=20,"H","A"),
IF(L50&gt;=2,IF(K50&gt;=51,"H",IF(K50&lt;=19,"L","A")),
IF(K50&lt;=50,"L","A")))))))</f>
        <v/>
      </c>
      <c r="O50" s="36" t="str">
        <f aca="false">IF(N50="L","Baixa",IF(N50="A","Média",IF(N50="","","Alta")))</f>
        <v/>
      </c>
      <c r="P50" s="37" t="str">
        <f aca="false">IF(ISBLANK(L50),"",
 IF(D50="ALI",IF(N50="L",7, IF(N50="A",10,15)),
 IF(D50="AIE",IF(N50="L",5, IF(N50="A",7,10)),
 IF(D50="SE",IF(N50="L",4, IF(N50="A",5,7 )),
 IF(OR(D50="EE",D50="CE"),IF(N50="L",3,IF(N50="A",4,6)))))))</f>
        <v/>
      </c>
      <c r="Q50" s="38"/>
      <c r="R50" s="39"/>
      <c r="S50" s="1" t="n">
        <f aca="false">IF(AND($P50="",$J50&lt;&gt;""),$J50,0)</f>
        <v>0</v>
      </c>
      <c r="T50" s="1" t="n">
        <f aca="false">IF(OR($P50="",$J50=""),0,$J50)</f>
        <v>0</v>
      </c>
      <c r="U50" s="1" t="n">
        <f aca="false">IF(OR($P50="",$J50=""),0,$P50)</f>
        <v>0</v>
      </c>
      <c r="V50" s="1" t="n">
        <f aca="false">IF(AND($J50="",$P50&lt;&gt;""),$P50,0)</f>
        <v>0</v>
      </c>
    </row>
    <row r="51" customFormat="false" ht="14.25" hidden="false" customHeight="true" outlineLevel="0" collapsed="false">
      <c r="B51" s="26" t="n">
        <v>10</v>
      </c>
      <c r="C51" s="40"/>
      <c r="D51" s="35"/>
      <c r="E51" s="35"/>
      <c r="F51" s="35"/>
      <c r="G51" s="35" t="str">
        <f aca="false">CONCATENATE(D51,H51)</f>
        <v/>
      </c>
      <c r="H51" s="36" t="str">
        <f aca="false">IF(ISBLANK(F51),"",
IF(D51="EE",IF(F51&gt;=3,IF(E51&gt;=5,"H","A"),
IF(F51&gt;=2,IF(E51&gt;=16,"H",IF(E51&lt;=4,"L","A")),
IF(E51&lt;=15,"L","A"))),
IF(OR(D51="SE",D51="CE"),IF(F51&gt;=4,IF(E51&gt;=6,"H","A"),
IF(F51&gt;=2,IF(E51&gt;=20,"H",IF(E51&lt;=5,"L","A")),
IF(E51&lt;=19,"L","A"))),
IF(OR(D51="ALI",D51="AIE"),IF(F51&gt;=6,IF(E51&gt;=20,"H","A"),
IF(F51&gt;=2,IF(E51&gt;=51,"H",IF(E51&lt;=19,"L","A")),
IF(E51&lt;=50,"L","A")))))))</f>
        <v/>
      </c>
      <c r="I51" s="36" t="str">
        <f aca="false">IF(H51="L","Baixa",IF(H51="A","Média",IF(H51="","","Alta")))</f>
        <v/>
      </c>
      <c r="J51" s="37" t="str">
        <f aca="false">IF(ISBLANK(F51),"",
 IF(D51="ALI",IF(H51="L",7, IF(H51="A",10,15)),
 IF(D51="AIE",IF(H51="L",5, IF(H51="A",7,10)),
 IF(D51="SE",IF(H51="L",4, IF(H51="A",5,7 )),
 IF(OR(D51="EE",D51="CE"),IF(H51="L",3,IF(H51="A",4,6)))))))</f>
        <v/>
      </c>
      <c r="K51" s="38"/>
      <c r="L51" s="35"/>
      <c r="M51" s="35" t="str">
        <f aca="false">CONCATENATE(D51,N51)</f>
        <v/>
      </c>
      <c r="N51" s="36" t="str">
        <f aca="false">IF(ISBLANK(L51),"",
IF(D51="EE",IF(L51&gt;=3,IF(K51&gt;=5,"H","A"),
IF(L51&gt;=2,IF(K51&gt;=16,"H",IF(K51&lt;=4,"L","A")),
IF(K51&lt;=15,"L","A"))),
IF(OR(D51="SE",D51="CE"),IF(L51&gt;=4,IF(K51&gt;=6,"H","A"),
IF(L51&gt;=2,IF(K51&gt;=20,"H",IF(K51&lt;=5,"L","A")),
IF(K51&lt;=19,"L","A"))),
IF(OR(D51="ALI",D51="AIE"),IF(L51&gt;=6,IF(K51&gt;=20,"H","A"),
IF(L51&gt;=2,IF(K51&gt;=51,"H",IF(K51&lt;=19,"L","A")),
IF(K51&lt;=50,"L","A")))))))</f>
        <v/>
      </c>
      <c r="O51" s="36" t="str">
        <f aca="false">IF(N51="L","Baixa",IF(N51="A","Média",IF(N51="","","Alta")))</f>
        <v/>
      </c>
      <c r="P51" s="37" t="str">
        <f aca="false">IF(ISBLANK(L51),"",
 IF(D51="ALI",IF(N51="L",7, IF(N51="A",10,15)),
 IF(D51="AIE",IF(N51="L",5, IF(N51="A",7,10)),
 IF(D51="SE",IF(N51="L",4, IF(N51="A",5,7 )),
 IF(OR(D51="EE",D51="CE"),IF(N51="L",3,IF(N51="A",4,6)))))))</f>
        <v/>
      </c>
      <c r="Q51" s="38"/>
      <c r="R51" s="39"/>
      <c r="S51" s="1" t="n">
        <f aca="false">IF(AND($P51="",$J51&lt;&gt;""),$J51,0)</f>
        <v>0</v>
      </c>
      <c r="T51" s="1" t="n">
        <f aca="false">IF(OR($P51="",$J51=""),0,$J51)</f>
        <v>0</v>
      </c>
      <c r="U51" s="1" t="n">
        <f aca="false">IF(OR($P51="",$J51=""),0,$P51)</f>
        <v>0</v>
      </c>
      <c r="V51" s="1" t="n">
        <f aca="false">IF(AND($J51="",$P51&lt;&gt;""),$P51,0)</f>
        <v>0</v>
      </c>
    </row>
    <row r="52" customFormat="false" ht="14.25" hidden="false" customHeight="true" outlineLevel="0" collapsed="false">
      <c r="B52" s="26" t="n">
        <v>11</v>
      </c>
      <c r="C52" s="40"/>
      <c r="D52" s="35"/>
      <c r="E52" s="35"/>
      <c r="F52" s="35"/>
      <c r="G52" s="35" t="str">
        <f aca="false">CONCATENATE(D52,H52)</f>
        <v/>
      </c>
      <c r="H52" s="36" t="str">
        <f aca="false">IF(ISBLANK(F52),"",
IF(D52="EE",IF(F52&gt;=3,IF(E52&gt;=5,"H","A"),
IF(F52&gt;=2,IF(E52&gt;=16,"H",IF(E52&lt;=4,"L","A")),
IF(E52&lt;=15,"L","A"))),
IF(OR(D52="SE",D52="CE"),IF(F52&gt;=4,IF(E52&gt;=6,"H","A"),
IF(F52&gt;=2,IF(E52&gt;=20,"H",IF(E52&lt;=5,"L","A")),
IF(E52&lt;=19,"L","A"))),
IF(OR(D52="ALI",D52="AIE"),IF(F52&gt;=6,IF(E52&gt;=20,"H","A"),
IF(F52&gt;=2,IF(E52&gt;=51,"H",IF(E52&lt;=19,"L","A")),
IF(E52&lt;=50,"L","A")))))))</f>
        <v/>
      </c>
      <c r="I52" s="36" t="str">
        <f aca="false">IF(H52="L","Baixa",IF(H52="A","Média",IF(H52="","","Alta")))</f>
        <v/>
      </c>
      <c r="J52" s="37" t="str">
        <f aca="false">IF(ISBLANK(F52),"",
 IF(D52="ALI",IF(H52="L",7, IF(H52="A",10,15)),
 IF(D52="AIE",IF(H52="L",5, IF(H52="A",7,10)),
 IF(D52="SE",IF(H52="L",4, IF(H52="A",5,7 )),
 IF(OR(D52="EE",D52="CE"),IF(H52="L",3,IF(H52="A",4,6)))))))</f>
        <v/>
      </c>
      <c r="K52" s="38"/>
      <c r="L52" s="35"/>
      <c r="M52" s="35" t="str">
        <f aca="false">CONCATENATE(D52,N52)</f>
        <v/>
      </c>
      <c r="N52" s="36" t="str">
        <f aca="false">IF(ISBLANK(L52),"",
IF(D52="EE",IF(L52&gt;=3,IF(K52&gt;=5,"H","A"),
IF(L52&gt;=2,IF(K52&gt;=16,"H",IF(K52&lt;=4,"L","A")),
IF(K52&lt;=15,"L","A"))),
IF(OR(D52="SE",D52="CE"),IF(L52&gt;=4,IF(K52&gt;=6,"H","A"),
IF(L52&gt;=2,IF(K52&gt;=20,"H",IF(K52&lt;=5,"L","A")),
IF(K52&lt;=19,"L","A"))),
IF(OR(D52="ALI",D52="AIE"),IF(L52&gt;=6,IF(K52&gt;=20,"H","A"),
IF(L52&gt;=2,IF(K52&gt;=51,"H",IF(K52&lt;=19,"L","A")),
IF(K52&lt;=50,"L","A")))))))</f>
        <v/>
      </c>
      <c r="O52" s="36" t="str">
        <f aca="false">IF(N52="L","Baixa",IF(N52="A","Média",IF(N52="","","Alta")))</f>
        <v/>
      </c>
      <c r="P52" s="37" t="str">
        <f aca="false">IF(ISBLANK(L52),"",
 IF(D52="ALI",IF(N52="L",7, IF(N52="A",10,15)),
 IF(D52="AIE",IF(N52="L",5, IF(N52="A",7,10)),
 IF(D52="SE",IF(N52="L",4, IF(N52="A",5,7 )),
 IF(OR(D52="EE",D52="CE"),IF(N52="L",3,IF(N52="A",4,6)))))))</f>
        <v/>
      </c>
      <c r="Q52" s="38"/>
      <c r="R52" s="39"/>
      <c r="S52" s="1" t="n">
        <f aca="false">IF(AND($P52="",$J52&lt;&gt;""),$J52,0)</f>
        <v>0</v>
      </c>
      <c r="T52" s="1" t="n">
        <f aca="false">IF(OR($P52="",$J52=""),0,$J52)</f>
        <v>0</v>
      </c>
      <c r="U52" s="1" t="n">
        <f aca="false">IF(OR($P52="",$J52=""),0,$P52)</f>
        <v>0</v>
      </c>
      <c r="V52" s="1" t="n">
        <f aca="false">IF(AND($J52="",$P52&lt;&gt;""),$P52,0)</f>
        <v>0</v>
      </c>
    </row>
    <row r="53" customFormat="false" ht="14.25" hidden="false" customHeight="true" outlineLevel="0" collapsed="false">
      <c r="B53" s="26" t="n">
        <v>12</v>
      </c>
      <c r="C53" s="40"/>
      <c r="D53" s="35"/>
      <c r="E53" s="35"/>
      <c r="F53" s="35"/>
      <c r="G53" s="35" t="str">
        <f aca="false">CONCATENATE(D53,H53)</f>
        <v/>
      </c>
      <c r="H53" s="36" t="str">
        <f aca="false">IF(ISBLANK(F53),"",
IF(D53="EE",IF(F53&gt;=3,IF(E53&gt;=5,"H","A"),
IF(F53&gt;=2,IF(E53&gt;=16,"H",IF(E53&lt;=4,"L","A")),
IF(E53&lt;=15,"L","A"))),
IF(OR(D53="SE",D53="CE"),IF(F53&gt;=4,IF(E53&gt;=6,"H","A"),
IF(F53&gt;=2,IF(E53&gt;=20,"H",IF(E53&lt;=5,"L","A")),
IF(E53&lt;=19,"L","A"))),
IF(OR(D53="ALI",D53="AIE"),IF(F53&gt;=6,IF(E53&gt;=20,"H","A"),
IF(F53&gt;=2,IF(E53&gt;=51,"H",IF(E53&lt;=19,"L","A")),
IF(E53&lt;=50,"L","A")))))))</f>
        <v/>
      </c>
      <c r="I53" s="36" t="str">
        <f aca="false">IF(H53="L","Baixa",IF(H53="A","Média",IF(H53="","","Alta")))</f>
        <v/>
      </c>
      <c r="J53" s="37" t="str">
        <f aca="false">IF(ISBLANK(F53),"",
 IF(D53="ALI",IF(H53="L",7, IF(H53="A",10,15)),
 IF(D53="AIE",IF(H53="L",5, IF(H53="A",7,10)),
 IF(D53="SE",IF(H53="L",4, IF(H53="A",5,7 )),
 IF(OR(D53="EE",D53="CE"),IF(H53="L",3,IF(H53="A",4,6)))))))</f>
        <v/>
      </c>
      <c r="K53" s="38"/>
      <c r="L53" s="35"/>
      <c r="M53" s="35" t="str">
        <f aca="false">CONCATENATE(D53,N53)</f>
        <v/>
      </c>
      <c r="N53" s="36" t="str">
        <f aca="false">IF(ISBLANK(L53),"",
IF(D53="EE",IF(L53&gt;=3,IF(K53&gt;=5,"H","A"),
IF(L53&gt;=2,IF(K53&gt;=16,"H",IF(K53&lt;=4,"L","A")),
IF(K53&lt;=15,"L","A"))),
IF(OR(D53="SE",D53="CE"),IF(L53&gt;=4,IF(K53&gt;=6,"H","A"),
IF(L53&gt;=2,IF(K53&gt;=20,"H",IF(K53&lt;=5,"L","A")),
IF(K53&lt;=19,"L","A"))),
IF(OR(D53="ALI",D53="AIE"),IF(L53&gt;=6,IF(K53&gt;=20,"H","A"),
IF(L53&gt;=2,IF(K53&gt;=51,"H",IF(K53&lt;=19,"L","A")),
IF(K53&lt;=50,"L","A")))))))</f>
        <v/>
      </c>
      <c r="O53" s="36" t="str">
        <f aca="false">IF(N53="L","Baixa",IF(N53="A","Média",IF(N53="","","Alta")))</f>
        <v/>
      </c>
      <c r="P53" s="37" t="str">
        <f aca="false">IF(ISBLANK(L53),"",
 IF(D53="ALI",IF(N53="L",7, IF(N53="A",10,15)),
 IF(D53="AIE",IF(N53="L",5, IF(N53="A",7,10)),
 IF(D53="SE",IF(N53="L",4, IF(N53="A",5,7 )),
 IF(OR(D53="EE",D53="CE"),IF(N53="L",3,IF(N53="A",4,6)))))))</f>
        <v/>
      </c>
      <c r="Q53" s="38"/>
      <c r="R53" s="39"/>
      <c r="S53" s="1" t="n">
        <f aca="false">IF(AND($P53="",$J53&lt;&gt;""),$J53,0)</f>
        <v>0</v>
      </c>
      <c r="T53" s="1" t="n">
        <f aca="false">IF(OR($P53="",$J53=""),0,$J53)</f>
        <v>0</v>
      </c>
      <c r="U53" s="1" t="n">
        <f aca="false">IF(OR($P53="",$J53=""),0,$P53)</f>
        <v>0</v>
      </c>
      <c r="V53" s="1" t="n">
        <f aca="false">IF(AND($J53="",$P53&lt;&gt;""),$P53,0)</f>
        <v>0</v>
      </c>
    </row>
    <row r="54" customFormat="false" ht="14.25" hidden="false" customHeight="true" outlineLevel="0" collapsed="false">
      <c r="B54" s="26" t="n">
        <v>13</v>
      </c>
      <c r="C54" s="40"/>
      <c r="D54" s="35"/>
      <c r="E54" s="35"/>
      <c r="F54" s="35"/>
      <c r="G54" s="35" t="str">
        <f aca="false">CONCATENATE(D54,H54)</f>
        <v/>
      </c>
      <c r="H54" s="36" t="str">
        <f aca="false">IF(ISBLANK(F54),"",
IF(D54="EE",IF(F54&gt;=3,IF(E54&gt;=5,"H","A"),
IF(F54&gt;=2,IF(E54&gt;=16,"H",IF(E54&lt;=4,"L","A")),
IF(E54&lt;=15,"L","A"))),
IF(OR(D54="SE",D54="CE"),IF(F54&gt;=4,IF(E54&gt;=6,"H","A"),
IF(F54&gt;=2,IF(E54&gt;=20,"H",IF(E54&lt;=5,"L","A")),
IF(E54&lt;=19,"L","A"))),
IF(OR(D54="ALI",D54="AIE"),IF(F54&gt;=6,IF(E54&gt;=20,"H","A"),
IF(F54&gt;=2,IF(E54&gt;=51,"H",IF(E54&lt;=19,"L","A")),
IF(E54&lt;=50,"L","A")))))))</f>
        <v/>
      </c>
      <c r="I54" s="36" t="str">
        <f aca="false">IF(H54="L","Baixa",IF(H54="A","Média",IF(H54="","","Alta")))</f>
        <v/>
      </c>
      <c r="J54" s="37" t="str">
        <f aca="false">IF(ISBLANK(F54),"",
 IF(D54="ALI",IF(H54="L",7, IF(H54="A",10,15)),
 IF(D54="AIE",IF(H54="L",5, IF(H54="A",7,10)),
 IF(D54="SE",IF(H54="L",4, IF(H54="A",5,7 )),
 IF(OR(D54="EE",D54="CE"),IF(H54="L",3,IF(H54="A",4,6)))))))</f>
        <v/>
      </c>
      <c r="K54" s="38"/>
      <c r="L54" s="35"/>
      <c r="M54" s="35" t="str">
        <f aca="false">CONCATENATE(D54,N54)</f>
        <v/>
      </c>
      <c r="N54" s="36" t="str">
        <f aca="false">IF(ISBLANK(L54),"",
IF(D54="EE",IF(L54&gt;=3,IF(K54&gt;=5,"H","A"),
IF(L54&gt;=2,IF(K54&gt;=16,"H",IF(K54&lt;=4,"L","A")),
IF(K54&lt;=15,"L","A"))),
IF(OR(D54="SE",D54="CE"),IF(L54&gt;=4,IF(K54&gt;=6,"H","A"),
IF(L54&gt;=2,IF(K54&gt;=20,"H",IF(K54&lt;=5,"L","A")),
IF(K54&lt;=19,"L","A"))),
IF(OR(D54="ALI",D54="AIE"),IF(L54&gt;=6,IF(K54&gt;=20,"H","A"),
IF(L54&gt;=2,IF(K54&gt;=51,"H",IF(K54&lt;=19,"L","A")),
IF(K54&lt;=50,"L","A")))))))</f>
        <v/>
      </c>
      <c r="O54" s="36" t="str">
        <f aca="false">IF(N54="L","Baixa",IF(N54="A","Média",IF(N54="","","Alta")))</f>
        <v/>
      </c>
      <c r="P54" s="37" t="str">
        <f aca="false">IF(ISBLANK(L54),"",
 IF(D54="ALI",IF(N54="L",7, IF(N54="A",10,15)),
 IF(D54="AIE",IF(N54="L",5, IF(N54="A",7,10)),
 IF(D54="SE",IF(N54="L",4, IF(N54="A",5,7 )),
 IF(OR(D54="EE",D54="CE"),IF(N54="L",3,IF(N54="A",4,6)))))))</f>
        <v/>
      </c>
      <c r="Q54" s="38"/>
      <c r="R54" s="39"/>
      <c r="S54" s="1" t="n">
        <f aca="false">IF(AND($P54="",$J54&lt;&gt;""),$J54,0)</f>
        <v>0</v>
      </c>
      <c r="T54" s="1" t="n">
        <f aca="false">IF(OR($P54="",$J54=""),0,$J54)</f>
        <v>0</v>
      </c>
      <c r="U54" s="1" t="n">
        <f aca="false">IF(OR($P54="",$J54=""),0,$P54)</f>
        <v>0</v>
      </c>
      <c r="V54" s="1" t="n">
        <f aca="false">IF(AND($J54="",$P54&lt;&gt;""),$P54,0)</f>
        <v>0</v>
      </c>
    </row>
    <row r="55" customFormat="false" ht="14.25" hidden="false" customHeight="true" outlineLevel="0" collapsed="false">
      <c r="B55" s="26" t="n">
        <v>14</v>
      </c>
      <c r="C55" s="40"/>
      <c r="D55" s="35"/>
      <c r="E55" s="35"/>
      <c r="F55" s="35"/>
      <c r="G55" s="35" t="str">
        <f aca="false">CONCATENATE(D55,H55)</f>
        <v/>
      </c>
      <c r="H55" s="36" t="str">
        <f aca="false">IF(ISBLANK(F55),"",
IF(D55="EE",IF(F55&gt;=3,IF(E55&gt;=5,"H","A"),
IF(F55&gt;=2,IF(E55&gt;=16,"H",IF(E55&lt;=4,"L","A")),
IF(E55&lt;=15,"L","A"))),
IF(OR(D55="SE",D55="CE"),IF(F55&gt;=4,IF(E55&gt;=6,"H","A"),
IF(F55&gt;=2,IF(E55&gt;=20,"H",IF(E55&lt;=5,"L","A")),
IF(E55&lt;=19,"L","A"))),
IF(OR(D55="ALI",D55="AIE"),IF(F55&gt;=6,IF(E55&gt;=20,"H","A"),
IF(F55&gt;=2,IF(E55&gt;=51,"H",IF(E55&lt;=19,"L","A")),
IF(E55&lt;=50,"L","A")))))))</f>
        <v/>
      </c>
      <c r="I55" s="36" t="str">
        <f aca="false">IF(H55="L","Baixa",IF(H55="A","Média",IF(H55="","","Alta")))</f>
        <v/>
      </c>
      <c r="J55" s="37" t="str">
        <f aca="false">IF(ISBLANK(F55),"",
 IF(D55="ALI",IF(H55="L",7, IF(H55="A",10,15)),
 IF(D55="AIE",IF(H55="L",5, IF(H55="A",7,10)),
 IF(D55="SE",IF(H55="L",4, IF(H55="A",5,7 )),
 IF(OR(D55="EE",D55="CE"),IF(H55="L",3,IF(H55="A",4,6)))))))</f>
        <v/>
      </c>
      <c r="K55" s="38"/>
      <c r="L55" s="35"/>
      <c r="M55" s="35" t="str">
        <f aca="false">CONCATENATE(D55,N55)</f>
        <v/>
      </c>
      <c r="N55" s="36" t="str">
        <f aca="false">IF(ISBLANK(L55),"",
IF(D55="EE",IF(L55&gt;=3,IF(K55&gt;=5,"H","A"),
IF(L55&gt;=2,IF(K55&gt;=16,"H",IF(K55&lt;=4,"L","A")),
IF(K55&lt;=15,"L","A"))),
IF(OR(D55="SE",D55="CE"),IF(L55&gt;=4,IF(K55&gt;=6,"H","A"),
IF(L55&gt;=2,IF(K55&gt;=20,"H",IF(K55&lt;=5,"L","A")),
IF(K55&lt;=19,"L","A"))),
IF(OR(D55="ALI",D55="AIE"),IF(L55&gt;=6,IF(K55&gt;=20,"H","A"),
IF(L55&gt;=2,IF(K55&gt;=51,"H",IF(K55&lt;=19,"L","A")),
IF(K55&lt;=50,"L","A")))))))</f>
        <v/>
      </c>
      <c r="O55" s="36" t="str">
        <f aca="false">IF(N55="L","Baixa",IF(N55="A","Média",IF(N55="","","Alta")))</f>
        <v/>
      </c>
      <c r="P55" s="37" t="str">
        <f aca="false">IF(ISBLANK(L55),"",
 IF(D55="ALI",IF(N55="L",7, IF(N55="A",10,15)),
 IF(D55="AIE",IF(N55="L",5, IF(N55="A",7,10)),
 IF(D55="SE",IF(N55="L",4, IF(N55="A",5,7 )),
 IF(OR(D55="EE",D55="CE"),IF(N55="L",3,IF(N55="A",4,6)))))))</f>
        <v/>
      </c>
      <c r="Q55" s="38"/>
      <c r="R55" s="39"/>
      <c r="S55" s="1" t="n">
        <f aca="false">IF(AND($P55="",$J55&lt;&gt;""),$J55,0)</f>
        <v>0</v>
      </c>
      <c r="T55" s="1" t="n">
        <f aca="false">IF(OR($P55="",$J55=""),0,$J55)</f>
        <v>0</v>
      </c>
      <c r="U55" s="1" t="n">
        <f aca="false">IF(OR($P55="",$J55=""),0,$P55)</f>
        <v>0</v>
      </c>
      <c r="V55" s="1" t="n">
        <f aca="false">IF(AND($J55="",$P55&lt;&gt;""),$P55,0)</f>
        <v>0</v>
      </c>
    </row>
    <row r="56" customFormat="false" ht="14.25" hidden="false" customHeight="true" outlineLevel="0" collapsed="false">
      <c r="B56" s="26" t="n">
        <v>15</v>
      </c>
      <c r="C56" s="40"/>
      <c r="D56" s="35"/>
      <c r="E56" s="35"/>
      <c r="F56" s="35"/>
      <c r="G56" s="35" t="str">
        <f aca="false">CONCATENATE(D56,H56)</f>
        <v/>
      </c>
      <c r="H56" s="36" t="str">
        <f aca="false">IF(ISBLANK(F56),"",
IF(D56="EE",IF(F56&gt;=3,IF(E56&gt;=5,"H","A"),
IF(F56&gt;=2,IF(E56&gt;=16,"H",IF(E56&lt;=4,"L","A")),
IF(E56&lt;=15,"L","A"))),
IF(OR(D56="SE",D56="CE"),IF(F56&gt;=4,IF(E56&gt;=6,"H","A"),
IF(F56&gt;=2,IF(E56&gt;=20,"H",IF(E56&lt;=5,"L","A")),
IF(E56&lt;=19,"L","A"))),
IF(OR(D56="ALI",D56="AIE"),IF(F56&gt;=6,IF(E56&gt;=20,"H","A"),
IF(F56&gt;=2,IF(E56&gt;=51,"H",IF(E56&lt;=19,"L","A")),
IF(E56&lt;=50,"L","A")))))))</f>
        <v/>
      </c>
      <c r="I56" s="36" t="str">
        <f aca="false">IF(H56="L","Baixa",IF(H56="A","Média",IF(H56="","","Alta")))</f>
        <v/>
      </c>
      <c r="J56" s="37" t="str">
        <f aca="false">IF(ISBLANK(F56),"",
 IF(D56="ALI",IF(H56="L",7, IF(H56="A",10,15)),
 IF(D56="AIE",IF(H56="L",5, IF(H56="A",7,10)),
 IF(D56="SE",IF(H56="L",4, IF(H56="A",5,7 )),
 IF(OR(D56="EE",D56="CE"),IF(H56="L",3,IF(H56="A",4,6)))))))</f>
        <v/>
      </c>
      <c r="K56" s="38"/>
      <c r="L56" s="35"/>
      <c r="M56" s="35" t="str">
        <f aca="false">CONCATENATE(D56,N56)</f>
        <v/>
      </c>
      <c r="N56" s="36" t="str">
        <f aca="false">IF(ISBLANK(L56),"",
IF(D56="EE",IF(L56&gt;=3,IF(K56&gt;=5,"H","A"),
IF(L56&gt;=2,IF(K56&gt;=16,"H",IF(K56&lt;=4,"L","A")),
IF(K56&lt;=15,"L","A"))),
IF(OR(D56="SE",D56="CE"),IF(L56&gt;=4,IF(K56&gt;=6,"H","A"),
IF(L56&gt;=2,IF(K56&gt;=20,"H",IF(K56&lt;=5,"L","A")),
IF(K56&lt;=19,"L","A"))),
IF(OR(D56="ALI",D56="AIE"),IF(L56&gt;=6,IF(K56&gt;=20,"H","A"),
IF(L56&gt;=2,IF(K56&gt;=51,"H",IF(K56&lt;=19,"L","A")),
IF(K56&lt;=50,"L","A")))))))</f>
        <v/>
      </c>
      <c r="O56" s="36" t="str">
        <f aca="false">IF(N56="L","Baixa",IF(N56="A","Média",IF(N56="","","Alta")))</f>
        <v/>
      </c>
      <c r="P56" s="37" t="str">
        <f aca="false">IF(ISBLANK(L56),"",
 IF(D56="ALI",IF(N56="L",7, IF(N56="A",10,15)),
 IF(D56="AIE",IF(N56="L",5, IF(N56="A",7,10)),
 IF(D56="SE",IF(N56="L",4, IF(N56="A",5,7 )),
 IF(OR(D56="EE",D56="CE"),IF(N56="L",3,IF(N56="A",4,6)))))))</f>
        <v/>
      </c>
      <c r="Q56" s="38"/>
      <c r="R56" s="39"/>
      <c r="S56" s="1" t="n">
        <f aca="false">IF(AND($P56="",$J56&lt;&gt;""),$J56,0)</f>
        <v>0</v>
      </c>
      <c r="T56" s="1" t="n">
        <f aca="false">IF(OR($P56="",$J56=""),0,$J56)</f>
        <v>0</v>
      </c>
      <c r="U56" s="1" t="n">
        <f aca="false">IF(OR($P56="",$J56=""),0,$P56)</f>
        <v>0</v>
      </c>
      <c r="V56" s="1" t="n">
        <f aca="false">IF(AND($J56="",$P56&lt;&gt;""),$P56,0)</f>
        <v>0</v>
      </c>
    </row>
    <row r="57" customFormat="false" ht="14.25" hidden="false" customHeight="true" outlineLevel="0" collapsed="false">
      <c r="B57" s="26" t="n">
        <v>16</v>
      </c>
      <c r="C57" s="40"/>
      <c r="D57" s="35"/>
      <c r="E57" s="35"/>
      <c r="F57" s="35"/>
      <c r="G57" s="35" t="str">
        <f aca="false">CONCATENATE(D57,H57)</f>
        <v/>
      </c>
      <c r="H57" s="36" t="str">
        <f aca="false">IF(ISBLANK(F57),"",
IF(D57="EE",IF(F57&gt;=3,IF(E57&gt;=5,"H","A"),
IF(F57&gt;=2,IF(E57&gt;=16,"H",IF(E57&lt;=4,"L","A")),
IF(E57&lt;=15,"L","A"))),
IF(OR(D57="SE",D57="CE"),IF(F57&gt;=4,IF(E57&gt;=6,"H","A"),
IF(F57&gt;=2,IF(E57&gt;=20,"H",IF(E57&lt;=5,"L","A")),
IF(E57&lt;=19,"L","A"))),
IF(OR(D57="ALI",D57="AIE"),IF(F57&gt;=6,IF(E57&gt;=20,"H","A"),
IF(F57&gt;=2,IF(E57&gt;=51,"H",IF(E57&lt;=19,"L","A")),
IF(E57&lt;=50,"L","A")))))))</f>
        <v/>
      </c>
      <c r="I57" s="36" t="str">
        <f aca="false">IF(H57="L","Baixa",IF(H57="A","Média",IF(H57="","","Alta")))</f>
        <v/>
      </c>
      <c r="J57" s="37" t="str">
        <f aca="false">IF(ISBLANK(F57),"",
 IF(D57="ALI",IF(H57="L",7, IF(H57="A",10,15)),
 IF(D57="AIE",IF(H57="L",5, IF(H57="A",7,10)),
 IF(D57="SE",IF(H57="L",4, IF(H57="A",5,7 )),
 IF(OR(D57="EE",D57="CE"),IF(H57="L",3,IF(H57="A",4,6)))))))</f>
        <v/>
      </c>
      <c r="K57" s="38"/>
      <c r="L57" s="35"/>
      <c r="M57" s="35" t="str">
        <f aca="false">CONCATENATE(D57,N57)</f>
        <v/>
      </c>
      <c r="N57" s="36" t="str">
        <f aca="false">IF(ISBLANK(L57),"",
IF(D57="EE",IF(L57&gt;=3,IF(K57&gt;=5,"H","A"),
IF(L57&gt;=2,IF(K57&gt;=16,"H",IF(K57&lt;=4,"L","A")),
IF(K57&lt;=15,"L","A"))),
IF(OR(D57="SE",D57="CE"),IF(L57&gt;=4,IF(K57&gt;=6,"H","A"),
IF(L57&gt;=2,IF(K57&gt;=20,"H",IF(K57&lt;=5,"L","A")),
IF(K57&lt;=19,"L","A"))),
IF(OR(D57="ALI",D57="AIE"),IF(L57&gt;=6,IF(K57&gt;=20,"H","A"),
IF(L57&gt;=2,IF(K57&gt;=51,"H",IF(K57&lt;=19,"L","A")),
IF(K57&lt;=50,"L","A")))))))</f>
        <v/>
      </c>
      <c r="O57" s="36" t="str">
        <f aca="false">IF(N57="L","Baixa",IF(N57="A","Média",IF(N57="","","Alta")))</f>
        <v/>
      </c>
      <c r="P57" s="37" t="str">
        <f aca="false">IF(ISBLANK(L57),"",
 IF(D57="ALI",IF(N57="L",7, IF(N57="A",10,15)),
 IF(D57="AIE",IF(N57="L",5, IF(N57="A",7,10)),
 IF(D57="SE",IF(N57="L",4, IF(N57="A",5,7 )),
 IF(OR(D57="EE",D57="CE"),IF(N57="L",3,IF(N57="A",4,6)))))))</f>
        <v/>
      </c>
      <c r="Q57" s="38"/>
      <c r="R57" s="39"/>
      <c r="S57" s="1" t="n">
        <f aca="false">IF(AND($P57="",$J57&lt;&gt;""),$J57,0)</f>
        <v>0</v>
      </c>
      <c r="T57" s="1" t="n">
        <f aca="false">IF(OR($P57="",$J57=""),0,$J57)</f>
        <v>0</v>
      </c>
      <c r="U57" s="1" t="n">
        <f aca="false">IF(OR($P57="",$J57=""),0,$P57)</f>
        <v>0</v>
      </c>
      <c r="V57" s="1" t="n">
        <f aca="false">IF(AND($J57="",$P57&lt;&gt;""),$P57,0)</f>
        <v>0</v>
      </c>
    </row>
    <row r="58" customFormat="false" ht="14.25" hidden="false" customHeight="true" outlineLevel="0" collapsed="false">
      <c r="B58" s="26" t="n">
        <v>17</v>
      </c>
      <c r="C58" s="40"/>
      <c r="D58" s="35"/>
      <c r="E58" s="35"/>
      <c r="F58" s="35"/>
      <c r="G58" s="35" t="str">
        <f aca="false">CONCATENATE(D58,H58)</f>
        <v/>
      </c>
      <c r="H58" s="36" t="str">
        <f aca="false">IF(ISBLANK(F58),"",
IF(D58="EE",IF(F58&gt;=3,IF(E58&gt;=5,"H","A"),
IF(F58&gt;=2,IF(E58&gt;=16,"H",IF(E58&lt;=4,"L","A")),
IF(E58&lt;=15,"L","A"))),
IF(OR(D58="SE",D58="CE"),IF(F58&gt;=4,IF(E58&gt;=6,"H","A"),
IF(F58&gt;=2,IF(E58&gt;=20,"H",IF(E58&lt;=5,"L","A")),
IF(E58&lt;=19,"L","A"))),
IF(OR(D58="ALI",D58="AIE"),IF(F58&gt;=6,IF(E58&gt;=20,"H","A"),
IF(F58&gt;=2,IF(E58&gt;=51,"H",IF(E58&lt;=19,"L","A")),
IF(E58&lt;=50,"L","A")))))))</f>
        <v/>
      </c>
      <c r="I58" s="36" t="str">
        <f aca="false">IF(H58="L","Baixa",IF(H58="A","Média",IF(H58="","","Alta")))</f>
        <v/>
      </c>
      <c r="J58" s="37" t="str">
        <f aca="false">IF(ISBLANK(F58),"",
 IF(D58="ALI",IF(H58="L",7, IF(H58="A",10,15)),
 IF(D58="AIE",IF(H58="L",5, IF(H58="A",7,10)),
 IF(D58="SE",IF(H58="L",4, IF(H58="A",5,7 )),
 IF(OR(D58="EE",D58="CE"),IF(H58="L",3,IF(H58="A",4,6)))))))</f>
        <v/>
      </c>
      <c r="K58" s="38"/>
      <c r="L58" s="35"/>
      <c r="M58" s="35" t="str">
        <f aca="false">CONCATENATE(D58,N58)</f>
        <v/>
      </c>
      <c r="N58" s="36" t="str">
        <f aca="false">IF(ISBLANK(L58),"",
IF(D58="EE",IF(L58&gt;=3,IF(K58&gt;=5,"H","A"),
IF(L58&gt;=2,IF(K58&gt;=16,"H",IF(K58&lt;=4,"L","A")),
IF(K58&lt;=15,"L","A"))),
IF(OR(D58="SE",D58="CE"),IF(L58&gt;=4,IF(K58&gt;=6,"H","A"),
IF(L58&gt;=2,IF(K58&gt;=20,"H",IF(K58&lt;=5,"L","A")),
IF(K58&lt;=19,"L","A"))),
IF(OR(D58="ALI",D58="AIE"),IF(L58&gt;=6,IF(K58&gt;=20,"H","A"),
IF(L58&gt;=2,IF(K58&gt;=51,"H",IF(K58&lt;=19,"L","A")),
IF(K58&lt;=50,"L","A")))))))</f>
        <v/>
      </c>
      <c r="O58" s="36" t="str">
        <f aca="false">IF(N58="L","Baixa",IF(N58="A","Média",IF(N58="","","Alta")))</f>
        <v/>
      </c>
      <c r="P58" s="37" t="str">
        <f aca="false">IF(ISBLANK(L58),"",
 IF(D58="ALI",IF(N58="L",7, IF(N58="A",10,15)),
 IF(D58="AIE",IF(N58="L",5, IF(N58="A",7,10)),
 IF(D58="SE",IF(N58="L",4, IF(N58="A",5,7 )),
 IF(OR(D58="EE",D58="CE"),IF(N58="L",3,IF(N58="A",4,6)))))))</f>
        <v/>
      </c>
      <c r="Q58" s="38"/>
      <c r="R58" s="39"/>
      <c r="S58" s="1" t="n">
        <f aca="false">IF(AND($P58="",$J58&lt;&gt;""),$J58,0)</f>
        <v>0</v>
      </c>
      <c r="T58" s="1" t="n">
        <f aca="false">IF(OR($P58="",$J58=""),0,$J58)</f>
        <v>0</v>
      </c>
      <c r="U58" s="1" t="n">
        <f aca="false">IF(OR($P58="",$J58=""),0,$P58)</f>
        <v>0</v>
      </c>
      <c r="V58" s="1" t="n">
        <f aca="false">IF(AND($J58="",$P58&lt;&gt;""),$P58,0)</f>
        <v>0</v>
      </c>
    </row>
    <row r="59" customFormat="false" ht="14.25" hidden="false" customHeight="true" outlineLevel="0" collapsed="false">
      <c r="B59" s="26" t="n">
        <v>18</v>
      </c>
      <c r="C59" s="40"/>
      <c r="D59" s="35"/>
      <c r="E59" s="35"/>
      <c r="F59" s="35"/>
      <c r="G59" s="35" t="str">
        <f aca="false">CONCATENATE(D59,H59)</f>
        <v/>
      </c>
      <c r="H59" s="36" t="str">
        <f aca="false">IF(ISBLANK(F59),"",
IF(D59="EE",IF(F59&gt;=3,IF(E59&gt;=5,"H","A"),
IF(F59&gt;=2,IF(E59&gt;=16,"H",IF(E59&lt;=4,"L","A")),
IF(E59&lt;=15,"L","A"))),
IF(OR(D59="SE",D59="CE"),IF(F59&gt;=4,IF(E59&gt;=6,"H","A"),
IF(F59&gt;=2,IF(E59&gt;=20,"H",IF(E59&lt;=5,"L","A")),
IF(E59&lt;=19,"L","A"))),
IF(OR(D59="ALI",D59="AIE"),IF(F59&gt;=6,IF(E59&gt;=20,"H","A"),
IF(F59&gt;=2,IF(E59&gt;=51,"H",IF(E59&lt;=19,"L","A")),
IF(E59&lt;=50,"L","A")))))))</f>
        <v/>
      </c>
      <c r="I59" s="36" t="str">
        <f aca="false">IF(H59="L","Baixa",IF(H59="A","Média",IF(H59="","","Alta")))</f>
        <v/>
      </c>
      <c r="J59" s="37" t="str">
        <f aca="false">IF(ISBLANK(F59),"",
 IF(D59="ALI",IF(H59="L",7, IF(H59="A",10,15)),
 IF(D59="AIE",IF(H59="L",5, IF(H59="A",7,10)),
 IF(D59="SE",IF(H59="L",4, IF(H59="A",5,7 )),
 IF(OR(D59="EE",D59="CE"),IF(H59="L",3,IF(H59="A",4,6)))))))</f>
        <v/>
      </c>
      <c r="K59" s="38"/>
      <c r="L59" s="35"/>
      <c r="M59" s="35" t="str">
        <f aca="false">CONCATENATE(D59,N59)</f>
        <v/>
      </c>
      <c r="N59" s="36" t="str">
        <f aca="false">IF(ISBLANK(L59),"",
IF(D59="EE",IF(L59&gt;=3,IF(K59&gt;=5,"H","A"),
IF(L59&gt;=2,IF(K59&gt;=16,"H",IF(K59&lt;=4,"L","A")),
IF(K59&lt;=15,"L","A"))),
IF(OR(D59="SE",D59="CE"),IF(L59&gt;=4,IF(K59&gt;=6,"H","A"),
IF(L59&gt;=2,IF(K59&gt;=20,"H",IF(K59&lt;=5,"L","A")),
IF(K59&lt;=19,"L","A"))),
IF(OR(D59="ALI",D59="AIE"),IF(L59&gt;=6,IF(K59&gt;=20,"H","A"),
IF(L59&gt;=2,IF(K59&gt;=51,"H",IF(K59&lt;=19,"L","A")),
IF(K59&lt;=50,"L","A")))))))</f>
        <v/>
      </c>
      <c r="O59" s="36" t="str">
        <f aca="false">IF(N59="L","Baixa",IF(N59="A","Média",IF(N59="","","Alta")))</f>
        <v/>
      </c>
      <c r="P59" s="37" t="str">
        <f aca="false">IF(ISBLANK(L59),"",
 IF(D59="ALI",IF(N59="L",7, IF(N59="A",10,15)),
 IF(D59="AIE",IF(N59="L",5, IF(N59="A",7,10)),
 IF(D59="SE",IF(N59="L",4, IF(N59="A",5,7 )),
 IF(OR(D59="EE",D59="CE"),IF(N59="L",3,IF(N59="A",4,6)))))))</f>
        <v/>
      </c>
      <c r="Q59" s="38"/>
      <c r="R59" s="39"/>
      <c r="S59" s="1" t="n">
        <f aca="false">IF(AND($P59="",$J59&lt;&gt;""),$J59,0)</f>
        <v>0</v>
      </c>
      <c r="T59" s="1" t="n">
        <f aca="false">IF(OR($P59="",$J59=""),0,$J59)</f>
        <v>0</v>
      </c>
      <c r="U59" s="1" t="n">
        <f aca="false">IF(OR($P59="",$J59=""),0,$P59)</f>
        <v>0</v>
      </c>
      <c r="V59" s="1" t="n">
        <f aca="false">IF(AND($J59="",$P59&lt;&gt;""),$P59,0)</f>
        <v>0</v>
      </c>
    </row>
    <row r="60" customFormat="false" ht="14.25" hidden="false" customHeight="true" outlineLevel="0" collapsed="false">
      <c r="B60" s="26" t="n">
        <v>19</v>
      </c>
      <c r="C60" s="40"/>
      <c r="D60" s="35"/>
      <c r="E60" s="35"/>
      <c r="F60" s="35"/>
      <c r="G60" s="35" t="str">
        <f aca="false">CONCATENATE(D60,H60)</f>
        <v/>
      </c>
      <c r="H60" s="36" t="str">
        <f aca="false">IF(ISBLANK(F60),"",
IF(D60="EE",IF(F60&gt;=3,IF(E60&gt;=5,"H","A"),
IF(F60&gt;=2,IF(E60&gt;=16,"H",IF(E60&lt;=4,"L","A")),
IF(E60&lt;=15,"L","A"))),
IF(OR(D60="SE",D60="CE"),IF(F60&gt;=4,IF(E60&gt;=6,"H","A"),
IF(F60&gt;=2,IF(E60&gt;=20,"H",IF(E60&lt;=5,"L","A")),
IF(E60&lt;=19,"L","A"))),
IF(OR(D60="ALI",D60="AIE"),IF(F60&gt;=6,IF(E60&gt;=20,"H","A"),
IF(F60&gt;=2,IF(E60&gt;=51,"H",IF(E60&lt;=19,"L","A")),
IF(E60&lt;=50,"L","A")))))))</f>
        <v/>
      </c>
      <c r="I60" s="36" t="str">
        <f aca="false">IF(H60="L","Baixa",IF(H60="A","Média",IF(H60="","","Alta")))</f>
        <v/>
      </c>
      <c r="J60" s="37" t="str">
        <f aca="false">IF(ISBLANK(F60),"",
 IF(D60="ALI",IF(H60="L",7, IF(H60="A",10,15)),
 IF(D60="AIE",IF(H60="L",5, IF(H60="A",7,10)),
 IF(D60="SE",IF(H60="L",4, IF(H60="A",5,7 )),
 IF(OR(D60="EE",D60="CE"),IF(H60="L",3,IF(H60="A",4,6)))))))</f>
        <v/>
      </c>
      <c r="K60" s="38"/>
      <c r="L60" s="35"/>
      <c r="M60" s="35" t="str">
        <f aca="false">CONCATENATE(D60,N60)</f>
        <v/>
      </c>
      <c r="N60" s="36" t="str">
        <f aca="false">IF(ISBLANK(L60),"",
IF(D60="EE",IF(L60&gt;=3,IF(K60&gt;=5,"H","A"),
IF(L60&gt;=2,IF(K60&gt;=16,"H",IF(K60&lt;=4,"L","A")),
IF(K60&lt;=15,"L","A"))),
IF(OR(D60="SE",D60="CE"),IF(L60&gt;=4,IF(K60&gt;=6,"H","A"),
IF(L60&gt;=2,IF(K60&gt;=20,"H",IF(K60&lt;=5,"L","A")),
IF(K60&lt;=19,"L","A"))),
IF(OR(D60="ALI",D60="AIE"),IF(L60&gt;=6,IF(K60&gt;=20,"H","A"),
IF(L60&gt;=2,IF(K60&gt;=51,"H",IF(K60&lt;=19,"L","A")),
IF(K60&lt;=50,"L","A")))))))</f>
        <v/>
      </c>
      <c r="O60" s="36" t="str">
        <f aca="false">IF(N60="L","Baixa",IF(N60="A","Média",IF(N60="","","Alta")))</f>
        <v/>
      </c>
      <c r="P60" s="37" t="str">
        <f aca="false">IF(ISBLANK(L60),"",
 IF(D60="ALI",IF(N60="L",7, IF(N60="A",10,15)),
 IF(D60="AIE",IF(N60="L",5, IF(N60="A",7,10)),
 IF(D60="SE",IF(N60="L",4, IF(N60="A",5,7 )),
 IF(OR(D60="EE",D60="CE"),IF(N60="L",3,IF(N60="A",4,6)))))))</f>
        <v/>
      </c>
      <c r="Q60" s="38"/>
      <c r="R60" s="39"/>
      <c r="S60" s="1" t="n">
        <f aca="false">IF(AND($P60="",$J60&lt;&gt;""),$J60,0)</f>
        <v>0</v>
      </c>
      <c r="T60" s="1" t="n">
        <f aca="false">IF(OR($P60="",$J60=""),0,$J60)</f>
        <v>0</v>
      </c>
      <c r="U60" s="1" t="n">
        <f aca="false">IF(OR($P60="",$J60=""),0,$P60)</f>
        <v>0</v>
      </c>
      <c r="V60" s="1" t="n">
        <f aca="false">IF(AND($J60="",$P60&lt;&gt;""),$P60,0)</f>
        <v>0</v>
      </c>
    </row>
    <row r="61" customFormat="false" ht="14.25" hidden="false" customHeight="true" outlineLevel="0" collapsed="false">
      <c r="B61" s="26" t="n">
        <v>20</v>
      </c>
      <c r="C61" s="40"/>
      <c r="D61" s="35"/>
      <c r="E61" s="35"/>
      <c r="F61" s="35"/>
      <c r="G61" s="35" t="str">
        <f aca="false">CONCATENATE(D61,H61)</f>
        <v/>
      </c>
      <c r="H61" s="36" t="str">
        <f aca="false">IF(ISBLANK(F61),"",
IF(D61="EE",IF(F61&gt;=3,IF(E61&gt;=5,"H","A"),
IF(F61&gt;=2,IF(E61&gt;=16,"H",IF(E61&lt;=4,"L","A")),
IF(E61&lt;=15,"L","A"))),
IF(OR(D61="SE",D61="CE"),IF(F61&gt;=4,IF(E61&gt;=6,"H","A"),
IF(F61&gt;=2,IF(E61&gt;=20,"H",IF(E61&lt;=5,"L","A")),
IF(E61&lt;=19,"L","A"))),
IF(OR(D61="ALI",D61="AIE"),IF(F61&gt;=6,IF(E61&gt;=20,"H","A"),
IF(F61&gt;=2,IF(E61&gt;=51,"H",IF(E61&lt;=19,"L","A")),
IF(E61&lt;=50,"L","A")))))))</f>
        <v/>
      </c>
      <c r="I61" s="36" t="str">
        <f aca="false">IF(H61="L","Baixa",IF(H61="A","Média",IF(H61="","","Alta")))</f>
        <v/>
      </c>
      <c r="J61" s="37" t="str">
        <f aca="false">IF(ISBLANK(F61),"",
 IF(D61="ALI",IF(H61="L",7, IF(H61="A",10,15)),
 IF(D61="AIE",IF(H61="L",5, IF(H61="A",7,10)),
 IF(D61="SE",IF(H61="L",4, IF(H61="A",5,7 )),
 IF(OR(D61="EE",D61="CE"),IF(H61="L",3,IF(H61="A",4,6)))))))</f>
        <v/>
      </c>
      <c r="K61" s="38"/>
      <c r="L61" s="35"/>
      <c r="M61" s="35" t="str">
        <f aca="false">CONCATENATE(D61,N61)</f>
        <v/>
      </c>
      <c r="N61" s="36" t="str">
        <f aca="false">IF(ISBLANK(L61),"",
IF(D61="EE",IF(L61&gt;=3,IF(K61&gt;=5,"H","A"),
IF(L61&gt;=2,IF(K61&gt;=16,"H",IF(K61&lt;=4,"L","A")),
IF(K61&lt;=15,"L","A"))),
IF(OR(D61="SE",D61="CE"),IF(L61&gt;=4,IF(K61&gt;=6,"H","A"),
IF(L61&gt;=2,IF(K61&gt;=20,"H",IF(K61&lt;=5,"L","A")),
IF(K61&lt;=19,"L","A"))),
IF(OR(D61="ALI",D61="AIE"),IF(L61&gt;=6,IF(K61&gt;=20,"H","A"),
IF(L61&gt;=2,IF(K61&gt;=51,"H",IF(K61&lt;=19,"L","A")),
IF(K61&lt;=50,"L","A")))))))</f>
        <v/>
      </c>
      <c r="O61" s="36" t="str">
        <f aca="false">IF(N61="L","Baixa",IF(N61="A","Média",IF(N61="","","Alta")))</f>
        <v/>
      </c>
      <c r="P61" s="37" t="str">
        <f aca="false">IF(ISBLANK(L61),"",
 IF(D61="ALI",IF(N61="L",7, IF(N61="A",10,15)),
 IF(D61="AIE",IF(N61="L",5, IF(N61="A",7,10)),
 IF(D61="SE",IF(N61="L",4, IF(N61="A",5,7 )),
 IF(OR(D61="EE",D61="CE"),IF(N61="L",3,IF(N61="A",4,6)))))))</f>
        <v/>
      </c>
      <c r="Q61" s="38"/>
      <c r="R61" s="39"/>
      <c r="S61" s="1" t="n">
        <f aca="false">IF(AND($P61="",$J61&lt;&gt;""),$J61,0)</f>
        <v>0</v>
      </c>
      <c r="T61" s="1" t="n">
        <f aca="false">IF(OR($P61="",$J61=""),0,$J61)</f>
        <v>0</v>
      </c>
      <c r="U61" s="1" t="n">
        <f aca="false">IF(OR($P61="",$J61=""),0,$P61)</f>
        <v>0</v>
      </c>
      <c r="V61" s="1" t="n">
        <f aca="false">IF(AND($J61="",$P61&lt;&gt;""),$P61,0)</f>
        <v>0</v>
      </c>
    </row>
    <row r="62" customFormat="false" ht="14.25" hidden="false" customHeight="true" outlineLevel="0" collapsed="false">
      <c r="B62" s="26" t="n">
        <v>21</v>
      </c>
      <c r="C62" s="40"/>
      <c r="D62" s="35"/>
      <c r="E62" s="35"/>
      <c r="F62" s="35"/>
      <c r="G62" s="35" t="str">
        <f aca="false">CONCATENATE(D62,H62)</f>
        <v/>
      </c>
      <c r="H62" s="36" t="str">
        <f aca="false">IF(ISBLANK(F62),"",
IF(D62="EE",IF(F62&gt;=3,IF(E62&gt;=5,"H","A"),
IF(F62&gt;=2,IF(E62&gt;=16,"H",IF(E62&lt;=4,"L","A")),
IF(E62&lt;=15,"L","A"))),
IF(OR(D62="SE",D62="CE"),IF(F62&gt;=4,IF(E62&gt;=6,"H","A"),
IF(F62&gt;=2,IF(E62&gt;=20,"H",IF(E62&lt;=5,"L","A")),
IF(E62&lt;=19,"L","A"))),
IF(OR(D62="ALI",D62="AIE"),IF(F62&gt;=6,IF(E62&gt;=20,"H","A"),
IF(F62&gt;=2,IF(E62&gt;=51,"H",IF(E62&lt;=19,"L","A")),
IF(E62&lt;=50,"L","A")))))))</f>
        <v/>
      </c>
      <c r="I62" s="36" t="str">
        <f aca="false">IF(H62="L","Baixa",IF(H62="A","Média",IF(H62="","","Alta")))</f>
        <v/>
      </c>
      <c r="J62" s="37" t="str">
        <f aca="false">IF(ISBLANK(F62),"",
 IF(D62="ALI",IF(H62="L",7, IF(H62="A",10,15)),
 IF(D62="AIE",IF(H62="L",5, IF(H62="A",7,10)),
 IF(D62="SE",IF(H62="L",4, IF(H62="A",5,7 )),
 IF(OR(D62="EE",D62="CE"),IF(H62="L",3,IF(H62="A",4,6)))))))</f>
        <v/>
      </c>
      <c r="K62" s="38"/>
      <c r="L62" s="35"/>
      <c r="M62" s="35" t="str">
        <f aca="false">CONCATENATE(D62,N62)</f>
        <v/>
      </c>
      <c r="N62" s="36" t="str">
        <f aca="false">IF(ISBLANK(L62),"",
IF(D62="EE",IF(L62&gt;=3,IF(K62&gt;=5,"H","A"),
IF(L62&gt;=2,IF(K62&gt;=16,"H",IF(K62&lt;=4,"L","A")),
IF(K62&lt;=15,"L","A"))),
IF(OR(D62="SE",D62="CE"),IF(L62&gt;=4,IF(K62&gt;=6,"H","A"),
IF(L62&gt;=2,IF(K62&gt;=20,"H",IF(K62&lt;=5,"L","A")),
IF(K62&lt;=19,"L","A"))),
IF(OR(D62="ALI",D62="AIE"),IF(L62&gt;=6,IF(K62&gt;=20,"H","A"),
IF(L62&gt;=2,IF(K62&gt;=51,"H",IF(K62&lt;=19,"L","A")),
IF(K62&lt;=50,"L","A")))))))</f>
        <v/>
      </c>
      <c r="O62" s="36" t="str">
        <f aca="false">IF(N62="L","Baixa",IF(N62="A","Média",IF(N62="","","Alta")))</f>
        <v/>
      </c>
      <c r="P62" s="37" t="str">
        <f aca="false">IF(ISBLANK(L62),"",
 IF(D62="ALI",IF(N62="L",7, IF(N62="A",10,15)),
 IF(D62="AIE",IF(N62="L",5, IF(N62="A",7,10)),
 IF(D62="SE",IF(N62="L",4, IF(N62="A",5,7 )),
 IF(OR(D62="EE",D62="CE"),IF(N62="L",3,IF(N62="A",4,6)))))))</f>
        <v/>
      </c>
      <c r="Q62" s="38"/>
      <c r="R62" s="39"/>
      <c r="S62" s="1" t="n">
        <f aca="false">IF(AND($P62="",$J62&lt;&gt;""),$J62,0)</f>
        <v>0</v>
      </c>
      <c r="T62" s="1" t="n">
        <f aca="false">IF(OR($P62="",$J62=""),0,$J62)</f>
        <v>0</v>
      </c>
      <c r="U62" s="1" t="n">
        <f aca="false">IF(OR($P62="",$J62=""),0,$P62)</f>
        <v>0</v>
      </c>
      <c r="V62" s="1" t="n">
        <f aca="false">IF(AND($J62="",$P62&lt;&gt;""),$P62,0)</f>
        <v>0</v>
      </c>
    </row>
    <row r="63" customFormat="false" ht="14.25" hidden="false" customHeight="true" outlineLevel="0" collapsed="false">
      <c r="B63" s="26" t="n">
        <v>22</v>
      </c>
      <c r="C63" s="40"/>
      <c r="D63" s="35"/>
      <c r="E63" s="35"/>
      <c r="F63" s="35"/>
      <c r="G63" s="35" t="str">
        <f aca="false">CONCATENATE(D63,H63)</f>
        <v/>
      </c>
      <c r="H63" s="36" t="str">
        <f aca="false">IF(ISBLANK(F63),"",
IF(D63="EE",IF(F63&gt;=3,IF(E63&gt;=5,"H","A"),
IF(F63&gt;=2,IF(E63&gt;=16,"H",IF(E63&lt;=4,"L","A")),
IF(E63&lt;=15,"L","A"))),
IF(OR(D63="SE",D63="CE"),IF(F63&gt;=4,IF(E63&gt;=6,"H","A"),
IF(F63&gt;=2,IF(E63&gt;=20,"H",IF(E63&lt;=5,"L","A")),
IF(E63&lt;=19,"L","A"))),
IF(OR(D63="ALI",D63="AIE"),IF(F63&gt;=6,IF(E63&gt;=20,"H","A"),
IF(F63&gt;=2,IF(E63&gt;=51,"H",IF(E63&lt;=19,"L","A")),
IF(E63&lt;=50,"L","A")))))))</f>
        <v/>
      </c>
      <c r="I63" s="36" t="str">
        <f aca="false">IF(H63="L","Baixa",IF(H63="A","Média",IF(H63="","","Alta")))</f>
        <v/>
      </c>
      <c r="J63" s="37" t="str">
        <f aca="false">IF(ISBLANK(F63),"",
 IF(D63="ALI",IF(H63="L",7, IF(H63="A",10,15)),
 IF(D63="AIE",IF(H63="L",5, IF(H63="A",7,10)),
 IF(D63="SE",IF(H63="L",4, IF(H63="A",5,7 )),
 IF(OR(D63="EE",D63="CE"),IF(H63="L",3,IF(H63="A",4,6)))))))</f>
        <v/>
      </c>
      <c r="K63" s="38"/>
      <c r="L63" s="35"/>
      <c r="M63" s="35" t="str">
        <f aca="false">CONCATENATE(D63,N63)</f>
        <v/>
      </c>
      <c r="N63" s="36" t="str">
        <f aca="false">IF(ISBLANK(L63),"",
IF(D63="EE",IF(L63&gt;=3,IF(K63&gt;=5,"H","A"),
IF(L63&gt;=2,IF(K63&gt;=16,"H",IF(K63&lt;=4,"L","A")),
IF(K63&lt;=15,"L","A"))),
IF(OR(D63="SE",D63="CE"),IF(L63&gt;=4,IF(K63&gt;=6,"H","A"),
IF(L63&gt;=2,IF(K63&gt;=20,"H",IF(K63&lt;=5,"L","A")),
IF(K63&lt;=19,"L","A"))),
IF(OR(D63="ALI",D63="AIE"),IF(L63&gt;=6,IF(K63&gt;=20,"H","A"),
IF(L63&gt;=2,IF(K63&gt;=51,"H",IF(K63&lt;=19,"L","A")),
IF(K63&lt;=50,"L","A")))))))</f>
        <v/>
      </c>
      <c r="O63" s="36" t="str">
        <f aca="false">IF(N63="L","Baixa",IF(N63="A","Média",IF(N63="","","Alta")))</f>
        <v/>
      </c>
      <c r="P63" s="37" t="str">
        <f aca="false">IF(ISBLANK(L63),"",
 IF(D63="ALI",IF(N63="L",7, IF(N63="A",10,15)),
 IF(D63="AIE",IF(N63="L",5, IF(N63="A",7,10)),
 IF(D63="SE",IF(N63="L",4, IF(N63="A",5,7 )),
 IF(OR(D63="EE",D63="CE"),IF(N63="L",3,IF(N63="A",4,6)))))))</f>
        <v/>
      </c>
      <c r="Q63" s="38"/>
      <c r="R63" s="39"/>
      <c r="S63" s="1" t="n">
        <f aca="false">IF(AND($P63="",$J63&lt;&gt;""),$J63,0)</f>
        <v>0</v>
      </c>
      <c r="T63" s="1" t="n">
        <f aca="false">IF(OR($P63="",$J63=""),0,$J63)</f>
        <v>0</v>
      </c>
      <c r="U63" s="1" t="n">
        <f aca="false">IF(OR($P63="",$J63=""),0,$P63)</f>
        <v>0</v>
      </c>
      <c r="V63" s="1" t="n">
        <f aca="false">IF(AND($J63="",$P63&lt;&gt;""),$P63,0)</f>
        <v>0</v>
      </c>
    </row>
    <row r="64" customFormat="false" ht="14.25" hidden="false" customHeight="true" outlineLevel="0" collapsed="false">
      <c r="B64" s="26" t="n">
        <v>23</v>
      </c>
      <c r="C64" s="40"/>
      <c r="D64" s="35"/>
      <c r="E64" s="35"/>
      <c r="F64" s="35"/>
      <c r="G64" s="35" t="str">
        <f aca="false">CONCATENATE(D64,H64)</f>
        <v/>
      </c>
      <c r="H64" s="36" t="str">
        <f aca="false">IF(ISBLANK(F64),"",
IF(D64="EE",IF(F64&gt;=3,IF(E64&gt;=5,"H","A"),
IF(F64&gt;=2,IF(E64&gt;=16,"H",IF(E64&lt;=4,"L","A")),
IF(E64&lt;=15,"L","A"))),
IF(OR(D64="SE",D64="CE"),IF(F64&gt;=4,IF(E64&gt;=6,"H","A"),
IF(F64&gt;=2,IF(E64&gt;=20,"H",IF(E64&lt;=5,"L","A")),
IF(E64&lt;=19,"L","A"))),
IF(OR(D64="ALI",D64="AIE"),IF(F64&gt;=6,IF(E64&gt;=20,"H","A"),
IF(F64&gt;=2,IF(E64&gt;=51,"H",IF(E64&lt;=19,"L","A")),
IF(E64&lt;=50,"L","A")))))))</f>
        <v/>
      </c>
      <c r="I64" s="36" t="str">
        <f aca="false">IF(H64="L","Baixa",IF(H64="A","Média",IF(H64="","","Alta")))</f>
        <v/>
      </c>
      <c r="J64" s="37" t="str">
        <f aca="false">IF(ISBLANK(F64),"",
 IF(D64="ALI",IF(H64="L",7, IF(H64="A",10,15)),
 IF(D64="AIE",IF(H64="L",5, IF(H64="A",7,10)),
 IF(D64="SE",IF(H64="L",4, IF(H64="A",5,7 )),
 IF(OR(D64="EE",D64="CE"),IF(H64="L",3,IF(H64="A",4,6)))))))</f>
        <v/>
      </c>
      <c r="K64" s="38"/>
      <c r="L64" s="35"/>
      <c r="M64" s="35" t="str">
        <f aca="false">CONCATENATE(D64,N64)</f>
        <v/>
      </c>
      <c r="N64" s="36" t="str">
        <f aca="false">IF(ISBLANK(L64),"",
IF(D64="EE",IF(L64&gt;=3,IF(K64&gt;=5,"H","A"),
IF(L64&gt;=2,IF(K64&gt;=16,"H",IF(K64&lt;=4,"L","A")),
IF(K64&lt;=15,"L","A"))),
IF(OR(D64="SE",D64="CE"),IF(L64&gt;=4,IF(K64&gt;=6,"H","A"),
IF(L64&gt;=2,IF(K64&gt;=20,"H",IF(K64&lt;=5,"L","A")),
IF(K64&lt;=19,"L","A"))),
IF(OR(D64="ALI",D64="AIE"),IF(L64&gt;=6,IF(K64&gt;=20,"H","A"),
IF(L64&gt;=2,IF(K64&gt;=51,"H",IF(K64&lt;=19,"L","A")),
IF(K64&lt;=50,"L","A")))))))</f>
        <v/>
      </c>
      <c r="O64" s="36" t="str">
        <f aca="false">IF(N64="L","Baixa",IF(N64="A","Média",IF(N64="","","Alta")))</f>
        <v/>
      </c>
      <c r="P64" s="37" t="str">
        <f aca="false">IF(ISBLANK(L64),"",
 IF(D64="ALI",IF(N64="L",7, IF(N64="A",10,15)),
 IF(D64="AIE",IF(N64="L",5, IF(N64="A",7,10)),
 IF(D64="SE",IF(N64="L",4, IF(N64="A",5,7 )),
 IF(OR(D64="EE",D64="CE"),IF(N64="L",3,IF(N64="A",4,6)))))))</f>
        <v/>
      </c>
      <c r="Q64" s="38"/>
      <c r="R64" s="39"/>
      <c r="S64" s="1" t="n">
        <f aca="false">IF(AND($P64="",$J64&lt;&gt;""),$J64,0)</f>
        <v>0</v>
      </c>
      <c r="T64" s="1" t="n">
        <f aca="false">IF(OR($P64="",$J64=""),0,$J64)</f>
        <v>0</v>
      </c>
      <c r="U64" s="1" t="n">
        <f aca="false">IF(OR($P64="",$J64=""),0,$P64)</f>
        <v>0</v>
      </c>
      <c r="V64" s="1" t="n">
        <f aca="false">IF(AND($J64="",$P64&lt;&gt;""),$P64,0)</f>
        <v>0</v>
      </c>
    </row>
    <row r="65" customFormat="false" ht="14.25" hidden="false" customHeight="true" outlineLevel="0" collapsed="false">
      <c r="B65" s="26" t="n">
        <v>24</v>
      </c>
      <c r="C65" s="40"/>
      <c r="D65" s="35"/>
      <c r="E65" s="35"/>
      <c r="F65" s="35"/>
      <c r="G65" s="35" t="str">
        <f aca="false">CONCATENATE(D65,H65)</f>
        <v/>
      </c>
      <c r="H65" s="36" t="str">
        <f aca="false">IF(ISBLANK(F65),"",
IF(D65="EE",IF(F65&gt;=3,IF(E65&gt;=5,"H","A"),
IF(F65&gt;=2,IF(E65&gt;=16,"H",IF(E65&lt;=4,"L","A")),
IF(E65&lt;=15,"L","A"))),
IF(OR(D65="SE",D65="CE"),IF(F65&gt;=4,IF(E65&gt;=6,"H","A"),
IF(F65&gt;=2,IF(E65&gt;=20,"H",IF(E65&lt;=5,"L","A")),
IF(E65&lt;=19,"L","A"))),
IF(OR(D65="ALI",D65="AIE"),IF(F65&gt;=6,IF(E65&gt;=20,"H","A"),
IF(F65&gt;=2,IF(E65&gt;=51,"H",IF(E65&lt;=19,"L","A")),
IF(E65&lt;=50,"L","A")))))))</f>
        <v/>
      </c>
      <c r="I65" s="36" t="str">
        <f aca="false">IF(H65="L","Baixa",IF(H65="A","Média",IF(H65="","","Alta")))</f>
        <v/>
      </c>
      <c r="J65" s="37" t="str">
        <f aca="false">IF(ISBLANK(F65),"",
 IF(D65="ALI",IF(H65="L",7, IF(H65="A",10,15)),
 IF(D65="AIE",IF(H65="L",5, IF(H65="A",7,10)),
 IF(D65="SE",IF(H65="L",4, IF(H65="A",5,7 )),
 IF(OR(D65="EE",D65="CE"),IF(H65="L",3,IF(H65="A",4,6)))))))</f>
        <v/>
      </c>
      <c r="K65" s="38"/>
      <c r="L65" s="35"/>
      <c r="M65" s="35" t="str">
        <f aca="false">CONCATENATE(D65,N65)</f>
        <v/>
      </c>
      <c r="N65" s="36" t="str">
        <f aca="false">IF(ISBLANK(L65),"",
IF(D65="EE",IF(L65&gt;=3,IF(K65&gt;=5,"H","A"),
IF(L65&gt;=2,IF(K65&gt;=16,"H",IF(K65&lt;=4,"L","A")),
IF(K65&lt;=15,"L","A"))),
IF(OR(D65="SE",D65="CE"),IF(L65&gt;=4,IF(K65&gt;=6,"H","A"),
IF(L65&gt;=2,IF(K65&gt;=20,"H",IF(K65&lt;=5,"L","A")),
IF(K65&lt;=19,"L","A"))),
IF(OR(D65="ALI",D65="AIE"),IF(L65&gt;=6,IF(K65&gt;=20,"H","A"),
IF(L65&gt;=2,IF(K65&gt;=51,"H",IF(K65&lt;=19,"L","A")),
IF(K65&lt;=50,"L","A")))))))</f>
        <v/>
      </c>
      <c r="O65" s="36" t="str">
        <f aca="false">IF(N65="L","Baixa",IF(N65="A","Média",IF(N65="","","Alta")))</f>
        <v/>
      </c>
      <c r="P65" s="37" t="str">
        <f aca="false">IF(ISBLANK(L65),"",
 IF(D65="ALI",IF(N65="L",7, IF(N65="A",10,15)),
 IF(D65="AIE",IF(N65="L",5, IF(N65="A",7,10)),
 IF(D65="SE",IF(N65="L",4, IF(N65="A",5,7 )),
 IF(OR(D65="EE",D65="CE"),IF(N65="L",3,IF(N65="A",4,6)))))))</f>
        <v/>
      </c>
      <c r="Q65" s="38"/>
      <c r="R65" s="39"/>
      <c r="S65" s="1" t="n">
        <f aca="false">IF(AND($P65="",$J65&lt;&gt;""),$J65,0)</f>
        <v>0</v>
      </c>
      <c r="T65" s="1" t="n">
        <f aca="false">IF(OR($P65="",$J65=""),0,$J65)</f>
        <v>0</v>
      </c>
      <c r="U65" s="1" t="n">
        <f aca="false">IF(OR($P65="",$J65=""),0,$P65)</f>
        <v>0</v>
      </c>
      <c r="V65" s="1" t="n">
        <f aca="false">IF(AND($J65="",$P65&lt;&gt;""),$P65,0)</f>
        <v>0</v>
      </c>
    </row>
    <row r="66" customFormat="false" ht="14.25" hidden="false" customHeight="true" outlineLevel="0" collapsed="false">
      <c r="B66" s="26" t="n">
        <v>25</v>
      </c>
      <c r="C66" s="40"/>
      <c r="D66" s="35"/>
      <c r="E66" s="35"/>
      <c r="F66" s="35"/>
      <c r="G66" s="35" t="str">
        <f aca="false">CONCATENATE(D66,H66)</f>
        <v/>
      </c>
      <c r="H66" s="36" t="str">
        <f aca="false">IF(ISBLANK(F66),"",
IF(D66="EE",IF(F66&gt;=3,IF(E66&gt;=5,"H","A"),
IF(F66&gt;=2,IF(E66&gt;=16,"H",IF(E66&lt;=4,"L","A")),
IF(E66&lt;=15,"L","A"))),
IF(OR(D66="SE",D66="CE"),IF(F66&gt;=4,IF(E66&gt;=6,"H","A"),
IF(F66&gt;=2,IF(E66&gt;=20,"H",IF(E66&lt;=5,"L","A")),
IF(E66&lt;=19,"L","A"))),
IF(OR(D66="ALI",D66="AIE"),IF(F66&gt;=6,IF(E66&gt;=20,"H","A"),
IF(F66&gt;=2,IF(E66&gt;=51,"H",IF(E66&lt;=19,"L","A")),
IF(E66&lt;=50,"L","A")))))))</f>
        <v/>
      </c>
      <c r="I66" s="36" t="str">
        <f aca="false">IF(H66="L","Baixa",IF(H66="A","Média",IF(H66="","","Alta")))</f>
        <v/>
      </c>
      <c r="J66" s="37" t="str">
        <f aca="false">IF(ISBLANK(F66),"",
 IF(D66="ALI",IF(H66="L",7, IF(H66="A",10,15)),
 IF(D66="AIE",IF(H66="L",5, IF(H66="A",7,10)),
 IF(D66="SE",IF(H66="L",4, IF(H66="A",5,7 )),
 IF(OR(D66="EE",D66="CE"),IF(H66="L",3,IF(H66="A",4,6)))))))</f>
        <v/>
      </c>
      <c r="K66" s="38"/>
      <c r="L66" s="35"/>
      <c r="M66" s="35" t="str">
        <f aca="false">CONCATENATE(D66,N66)</f>
        <v/>
      </c>
      <c r="N66" s="36" t="str">
        <f aca="false">IF(ISBLANK(L66),"",
IF(D66="EE",IF(L66&gt;=3,IF(K66&gt;=5,"H","A"),
IF(L66&gt;=2,IF(K66&gt;=16,"H",IF(K66&lt;=4,"L","A")),
IF(K66&lt;=15,"L","A"))),
IF(OR(D66="SE",D66="CE"),IF(L66&gt;=4,IF(K66&gt;=6,"H","A"),
IF(L66&gt;=2,IF(K66&gt;=20,"H",IF(K66&lt;=5,"L","A")),
IF(K66&lt;=19,"L","A"))),
IF(OR(D66="ALI",D66="AIE"),IF(L66&gt;=6,IF(K66&gt;=20,"H","A"),
IF(L66&gt;=2,IF(K66&gt;=51,"H",IF(K66&lt;=19,"L","A")),
IF(K66&lt;=50,"L","A")))))))</f>
        <v/>
      </c>
      <c r="O66" s="36" t="str">
        <f aca="false">IF(N66="L","Baixa",IF(N66="A","Média",IF(N66="","","Alta")))</f>
        <v/>
      </c>
      <c r="P66" s="37" t="str">
        <f aca="false">IF(ISBLANK(L66),"",
 IF(D66="ALI",IF(N66="L",7, IF(N66="A",10,15)),
 IF(D66="AIE",IF(N66="L",5, IF(N66="A",7,10)),
 IF(D66="SE",IF(N66="L",4, IF(N66="A",5,7 )),
 IF(OR(D66="EE",D66="CE"),IF(N66="L",3,IF(N66="A",4,6)))))))</f>
        <v/>
      </c>
      <c r="Q66" s="38"/>
      <c r="R66" s="39"/>
      <c r="S66" s="1" t="n">
        <f aca="false">IF(AND($P66="",$J66&lt;&gt;""),$J66,0)</f>
        <v>0</v>
      </c>
      <c r="T66" s="1" t="n">
        <f aca="false">IF(OR($P66="",$J66=""),0,$J66)</f>
        <v>0</v>
      </c>
      <c r="U66" s="1" t="n">
        <f aca="false">IF(OR($P66="",$J66=""),0,$P66)</f>
        <v>0</v>
      </c>
      <c r="V66" s="1" t="n">
        <f aca="false">IF(AND($J66="",$P66&lt;&gt;""),$P66,0)</f>
        <v>0</v>
      </c>
    </row>
    <row r="67" customFormat="false" ht="14.25" hidden="false" customHeight="true" outlineLevel="0" collapsed="false">
      <c r="B67" s="26" t="n">
        <v>26</v>
      </c>
      <c r="C67" s="40"/>
      <c r="D67" s="35"/>
      <c r="E67" s="35"/>
      <c r="F67" s="35"/>
      <c r="G67" s="35" t="str">
        <f aca="false">CONCATENATE(D67,H67)</f>
        <v/>
      </c>
      <c r="H67" s="36" t="str">
        <f aca="false">IF(ISBLANK(F67),"",
IF(D67="EE",IF(F67&gt;=3,IF(E67&gt;=5,"H","A"),
IF(F67&gt;=2,IF(E67&gt;=16,"H",IF(E67&lt;=4,"L","A")),
IF(E67&lt;=15,"L","A"))),
IF(OR(D67="SE",D67="CE"),IF(F67&gt;=4,IF(E67&gt;=6,"H","A"),
IF(F67&gt;=2,IF(E67&gt;=20,"H",IF(E67&lt;=5,"L","A")),
IF(E67&lt;=19,"L","A"))),
IF(OR(D67="ALI",D67="AIE"),IF(F67&gt;=6,IF(E67&gt;=20,"H","A"),
IF(F67&gt;=2,IF(E67&gt;=51,"H",IF(E67&lt;=19,"L","A")),
IF(E67&lt;=50,"L","A")))))))</f>
        <v/>
      </c>
      <c r="I67" s="36" t="str">
        <f aca="false">IF(H67="L","Baixa",IF(H67="A","Média",IF(H67="","","Alta")))</f>
        <v/>
      </c>
      <c r="J67" s="37" t="str">
        <f aca="false">IF(ISBLANK(F67),"",
 IF(D67="ALI",IF(H67="L",7, IF(H67="A",10,15)),
 IF(D67="AIE",IF(H67="L",5, IF(H67="A",7,10)),
 IF(D67="SE",IF(H67="L",4, IF(H67="A",5,7 )),
 IF(OR(D67="EE",D67="CE"),IF(H67="L",3,IF(H67="A",4,6)))))))</f>
        <v/>
      </c>
      <c r="K67" s="38"/>
      <c r="L67" s="35"/>
      <c r="M67" s="35" t="str">
        <f aca="false">CONCATENATE(D67,N67)</f>
        <v/>
      </c>
      <c r="N67" s="36" t="str">
        <f aca="false">IF(ISBLANK(L67),"",
IF(D67="EE",IF(L67&gt;=3,IF(K67&gt;=5,"H","A"),
IF(L67&gt;=2,IF(K67&gt;=16,"H",IF(K67&lt;=4,"L","A")),
IF(K67&lt;=15,"L","A"))),
IF(OR(D67="SE",D67="CE"),IF(L67&gt;=4,IF(K67&gt;=6,"H","A"),
IF(L67&gt;=2,IF(K67&gt;=20,"H",IF(K67&lt;=5,"L","A")),
IF(K67&lt;=19,"L","A"))),
IF(OR(D67="ALI",D67="AIE"),IF(L67&gt;=6,IF(K67&gt;=20,"H","A"),
IF(L67&gt;=2,IF(K67&gt;=51,"H",IF(K67&lt;=19,"L","A")),
IF(K67&lt;=50,"L","A")))))))</f>
        <v/>
      </c>
      <c r="O67" s="36" t="str">
        <f aca="false">IF(N67="L","Baixa",IF(N67="A","Média",IF(N67="","","Alta")))</f>
        <v/>
      </c>
      <c r="P67" s="37" t="str">
        <f aca="false">IF(ISBLANK(L67),"",
 IF(D67="ALI",IF(N67="L",7, IF(N67="A",10,15)),
 IF(D67="AIE",IF(N67="L",5, IF(N67="A",7,10)),
 IF(D67="SE",IF(N67="L",4, IF(N67="A",5,7 )),
 IF(OR(D67="EE",D67="CE"),IF(N67="L",3,IF(N67="A",4,6)))))))</f>
        <v/>
      </c>
      <c r="Q67" s="38"/>
      <c r="R67" s="39"/>
      <c r="S67" s="1" t="n">
        <f aca="false">IF(AND($P67="",$J67&lt;&gt;""),$J67,0)</f>
        <v>0</v>
      </c>
      <c r="T67" s="1" t="n">
        <f aca="false">IF(OR($P67="",$J67=""),0,$J67)</f>
        <v>0</v>
      </c>
      <c r="U67" s="1" t="n">
        <f aca="false">IF(OR($P67="",$J67=""),0,$P67)</f>
        <v>0</v>
      </c>
      <c r="V67" s="1" t="n">
        <f aca="false">IF(AND($J67="",$P67&lt;&gt;""),$P67,0)</f>
        <v>0</v>
      </c>
    </row>
    <row r="68" customFormat="false" ht="14.25" hidden="false" customHeight="true" outlineLevel="0" collapsed="false">
      <c r="B68" s="26" t="n">
        <v>27</v>
      </c>
      <c r="C68" s="40"/>
      <c r="D68" s="35"/>
      <c r="E68" s="35"/>
      <c r="F68" s="35"/>
      <c r="G68" s="35" t="str">
        <f aca="false">CONCATENATE(D68,H68)</f>
        <v/>
      </c>
      <c r="H68" s="36" t="str">
        <f aca="false">IF(ISBLANK(F68),"",
IF(D68="EE",IF(F68&gt;=3,IF(E68&gt;=5,"H","A"),
IF(F68&gt;=2,IF(E68&gt;=16,"H",IF(E68&lt;=4,"L","A")),
IF(E68&lt;=15,"L","A"))),
IF(OR(D68="SE",D68="CE"),IF(F68&gt;=4,IF(E68&gt;=6,"H","A"),
IF(F68&gt;=2,IF(E68&gt;=20,"H",IF(E68&lt;=5,"L","A")),
IF(E68&lt;=19,"L","A"))),
IF(OR(D68="ALI",D68="AIE"),IF(F68&gt;=6,IF(E68&gt;=20,"H","A"),
IF(F68&gt;=2,IF(E68&gt;=51,"H",IF(E68&lt;=19,"L","A")),
IF(E68&lt;=50,"L","A")))))))</f>
        <v/>
      </c>
      <c r="I68" s="36" t="str">
        <f aca="false">IF(H68="L","Baixa",IF(H68="A","Média",IF(H68="","","Alta")))</f>
        <v/>
      </c>
      <c r="J68" s="37" t="str">
        <f aca="false">IF(ISBLANK(F68),"",
 IF(D68="ALI",IF(H68="L",7, IF(H68="A",10,15)),
 IF(D68="AIE",IF(H68="L",5, IF(H68="A",7,10)),
 IF(D68="SE",IF(H68="L",4, IF(H68="A",5,7 )),
 IF(OR(D68="EE",D68="CE"),IF(H68="L",3,IF(H68="A",4,6)))))))</f>
        <v/>
      </c>
      <c r="K68" s="38"/>
      <c r="L68" s="35"/>
      <c r="M68" s="35" t="str">
        <f aca="false">CONCATENATE(D68,N68)</f>
        <v/>
      </c>
      <c r="N68" s="36" t="str">
        <f aca="false">IF(ISBLANK(L68),"",
IF(D68="EE",IF(L68&gt;=3,IF(K68&gt;=5,"H","A"),
IF(L68&gt;=2,IF(K68&gt;=16,"H",IF(K68&lt;=4,"L","A")),
IF(K68&lt;=15,"L","A"))),
IF(OR(D68="SE",D68="CE"),IF(L68&gt;=4,IF(K68&gt;=6,"H","A"),
IF(L68&gt;=2,IF(K68&gt;=20,"H",IF(K68&lt;=5,"L","A")),
IF(K68&lt;=19,"L","A"))),
IF(OR(D68="ALI",D68="AIE"),IF(L68&gt;=6,IF(K68&gt;=20,"H","A"),
IF(L68&gt;=2,IF(K68&gt;=51,"H",IF(K68&lt;=19,"L","A")),
IF(K68&lt;=50,"L","A")))))))</f>
        <v/>
      </c>
      <c r="O68" s="36" t="str">
        <f aca="false">IF(N68="L","Baixa",IF(N68="A","Média",IF(N68="","","Alta")))</f>
        <v/>
      </c>
      <c r="P68" s="37" t="str">
        <f aca="false">IF(ISBLANK(L68),"",
 IF(D68="ALI",IF(N68="L",7, IF(N68="A",10,15)),
 IF(D68="AIE",IF(N68="L",5, IF(N68="A",7,10)),
 IF(D68="SE",IF(N68="L",4, IF(N68="A",5,7 )),
 IF(OR(D68="EE",D68="CE"),IF(N68="L",3,IF(N68="A",4,6)))))))</f>
        <v/>
      </c>
      <c r="Q68" s="38"/>
      <c r="R68" s="39"/>
      <c r="S68" s="1" t="n">
        <f aca="false">IF(AND($P68="",$J68&lt;&gt;""),$J68,0)</f>
        <v>0</v>
      </c>
      <c r="T68" s="1" t="n">
        <f aca="false">IF(OR($P68="",$J68=""),0,$J68)</f>
        <v>0</v>
      </c>
      <c r="U68" s="1" t="n">
        <f aca="false">IF(OR($P68="",$J68=""),0,$P68)</f>
        <v>0</v>
      </c>
      <c r="V68" s="1" t="n">
        <f aca="false">IF(AND($J68="",$P68&lt;&gt;""),$P68,0)</f>
        <v>0</v>
      </c>
    </row>
    <row r="69" customFormat="false" ht="14.25" hidden="false" customHeight="true" outlineLevel="0" collapsed="false">
      <c r="B69" s="26" t="n">
        <v>28</v>
      </c>
      <c r="C69" s="40"/>
      <c r="D69" s="35"/>
      <c r="E69" s="35"/>
      <c r="F69" s="35"/>
      <c r="G69" s="35" t="str">
        <f aca="false">CONCATENATE(D69,H69)</f>
        <v/>
      </c>
      <c r="H69" s="36" t="str">
        <f aca="false">IF(ISBLANK(F69),"",
IF(D69="EE",IF(F69&gt;=3,IF(E69&gt;=5,"H","A"),
IF(F69&gt;=2,IF(E69&gt;=16,"H",IF(E69&lt;=4,"L","A")),
IF(E69&lt;=15,"L","A"))),
IF(OR(D69="SE",D69="CE"),IF(F69&gt;=4,IF(E69&gt;=6,"H","A"),
IF(F69&gt;=2,IF(E69&gt;=20,"H",IF(E69&lt;=5,"L","A")),
IF(E69&lt;=19,"L","A"))),
IF(OR(D69="ALI",D69="AIE"),IF(F69&gt;=6,IF(E69&gt;=20,"H","A"),
IF(F69&gt;=2,IF(E69&gt;=51,"H",IF(E69&lt;=19,"L","A")),
IF(E69&lt;=50,"L","A")))))))</f>
        <v/>
      </c>
      <c r="I69" s="36" t="str">
        <f aca="false">IF(H69="L","Baixa",IF(H69="A","Média",IF(H69="","","Alta")))</f>
        <v/>
      </c>
      <c r="J69" s="37" t="str">
        <f aca="false">IF(ISBLANK(F69),"",
 IF(D69="ALI",IF(H69="L",7, IF(H69="A",10,15)),
 IF(D69="AIE",IF(H69="L",5, IF(H69="A",7,10)),
 IF(D69="SE",IF(H69="L",4, IF(H69="A",5,7 )),
 IF(OR(D69="EE",D69="CE"),IF(H69="L",3,IF(H69="A",4,6)))))))</f>
        <v/>
      </c>
      <c r="K69" s="38"/>
      <c r="L69" s="35"/>
      <c r="M69" s="35" t="str">
        <f aca="false">CONCATENATE(D69,N69)</f>
        <v/>
      </c>
      <c r="N69" s="36" t="str">
        <f aca="false">IF(ISBLANK(L69),"",
IF(D69="EE",IF(L69&gt;=3,IF(K69&gt;=5,"H","A"),
IF(L69&gt;=2,IF(K69&gt;=16,"H",IF(K69&lt;=4,"L","A")),
IF(K69&lt;=15,"L","A"))),
IF(OR(D69="SE",D69="CE"),IF(L69&gt;=4,IF(K69&gt;=6,"H","A"),
IF(L69&gt;=2,IF(K69&gt;=20,"H",IF(K69&lt;=5,"L","A")),
IF(K69&lt;=19,"L","A"))),
IF(OR(D69="ALI",D69="AIE"),IF(L69&gt;=6,IF(K69&gt;=20,"H","A"),
IF(L69&gt;=2,IF(K69&gt;=51,"H",IF(K69&lt;=19,"L","A")),
IF(K69&lt;=50,"L","A")))))))</f>
        <v/>
      </c>
      <c r="O69" s="36" t="str">
        <f aca="false">IF(N69="L","Baixa",IF(N69="A","Média",IF(N69="","","Alta")))</f>
        <v/>
      </c>
      <c r="P69" s="37" t="str">
        <f aca="false">IF(ISBLANK(L69),"",
 IF(D69="ALI",IF(N69="L",7, IF(N69="A",10,15)),
 IF(D69="AIE",IF(N69="L",5, IF(N69="A",7,10)),
 IF(D69="SE",IF(N69="L",4, IF(N69="A",5,7 )),
 IF(OR(D69="EE",D69="CE"),IF(N69="L",3,IF(N69="A",4,6)))))))</f>
        <v/>
      </c>
      <c r="Q69" s="38"/>
      <c r="R69" s="39"/>
      <c r="S69" s="1" t="n">
        <f aca="false">IF(AND($P69="",$J69&lt;&gt;""),$J69,0)</f>
        <v>0</v>
      </c>
      <c r="T69" s="1" t="n">
        <f aca="false">IF(OR($P69="",$J69=""),0,$J69)</f>
        <v>0</v>
      </c>
      <c r="U69" s="1" t="n">
        <f aca="false">IF(OR($P69="",$J69=""),0,$P69)</f>
        <v>0</v>
      </c>
      <c r="V69" s="1" t="n">
        <f aca="false">IF(AND($J69="",$P69&lt;&gt;""),$P69,0)</f>
        <v>0</v>
      </c>
    </row>
    <row r="70" customFormat="false" ht="14.25" hidden="false" customHeight="true" outlineLevel="0" collapsed="false">
      <c r="B70" s="26" t="n">
        <v>29</v>
      </c>
      <c r="C70" s="40"/>
      <c r="D70" s="35"/>
      <c r="E70" s="35"/>
      <c r="F70" s="35"/>
      <c r="G70" s="35" t="str">
        <f aca="false">CONCATENATE(D70,H70)</f>
        <v/>
      </c>
      <c r="H70" s="36" t="str">
        <f aca="false">IF(ISBLANK(F70),"",
IF(D70="EE",IF(F70&gt;=3,IF(E70&gt;=5,"H","A"),
IF(F70&gt;=2,IF(E70&gt;=16,"H",IF(E70&lt;=4,"L","A")),
IF(E70&lt;=15,"L","A"))),
IF(OR(D70="SE",D70="CE"),IF(F70&gt;=4,IF(E70&gt;=6,"H","A"),
IF(F70&gt;=2,IF(E70&gt;=20,"H",IF(E70&lt;=5,"L","A")),
IF(E70&lt;=19,"L","A"))),
IF(OR(D70="ALI",D70="AIE"),IF(F70&gt;=6,IF(E70&gt;=20,"H","A"),
IF(F70&gt;=2,IF(E70&gt;=51,"H",IF(E70&lt;=19,"L","A")),
IF(E70&lt;=50,"L","A")))))))</f>
        <v/>
      </c>
      <c r="I70" s="36" t="str">
        <f aca="false">IF(H70="L","Baixa",IF(H70="A","Média",IF(H70="","","Alta")))</f>
        <v/>
      </c>
      <c r="J70" s="37" t="str">
        <f aca="false">IF(ISBLANK(F70),"",
 IF(D70="ALI",IF(H70="L",7, IF(H70="A",10,15)),
 IF(D70="AIE",IF(H70="L",5, IF(H70="A",7,10)),
 IF(D70="SE",IF(H70="L",4, IF(H70="A",5,7 )),
 IF(OR(D70="EE",D70="CE"),IF(H70="L",3,IF(H70="A",4,6)))))))</f>
        <v/>
      </c>
      <c r="K70" s="38"/>
      <c r="L70" s="35"/>
      <c r="M70" s="35" t="str">
        <f aca="false">CONCATENATE(D70,N70)</f>
        <v/>
      </c>
      <c r="N70" s="36" t="str">
        <f aca="false">IF(ISBLANK(L70),"",
IF(D70="EE",IF(L70&gt;=3,IF(K70&gt;=5,"H","A"),
IF(L70&gt;=2,IF(K70&gt;=16,"H",IF(K70&lt;=4,"L","A")),
IF(K70&lt;=15,"L","A"))),
IF(OR(D70="SE",D70="CE"),IF(L70&gt;=4,IF(K70&gt;=6,"H","A"),
IF(L70&gt;=2,IF(K70&gt;=20,"H",IF(K70&lt;=5,"L","A")),
IF(K70&lt;=19,"L","A"))),
IF(OR(D70="ALI",D70="AIE"),IF(L70&gt;=6,IF(K70&gt;=20,"H","A"),
IF(L70&gt;=2,IF(K70&gt;=51,"H",IF(K70&lt;=19,"L","A")),
IF(K70&lt;=50,"L","A")))))))</f>
        <v/>
      </c>
      <c r="O70" s="36" t="str">
        <f aca="false">IF(N70="L","Baixa",IF(N70="A","Média",IF(N70="","","Alta")))</f>
        <v/>
      </c>
      <c r="P70" s="37" t="str">
        <f aca="false">IF(ISBLANK(L70),"",
 IF(D70="ALI",IF(N70="L",7, IF(N70="A",10,15)),
 IF(D70="AIE",IF(N70="L",5, IF(N70="A",7,10)),
 IF(D70="SE",IF(N70="L",4, IF(N70="A",5,7 )),
 IF(OR(D70="EE",D70="CE"),IF(N70="L",3,IF(N70="A",4,6)))))))</f>
        <v/>
      </c>
      <c r="Q70" s="38"/>
      <c r="R70" s="39"/>
      <c r="S70" s="1" t="n">
        <f aca="false">IF(AND($P70="",$J70&lt;&gt;""),$J70,0)</f>
        <v>0</v>
      </c>
      <c r="T70" s="1" t="n">
        <f aca="false">IF(OR($P70="",$J70=""),0,$J70)</f>
        <v>0</v>
      </c>
      <c r="U70" s="1" t="n">
        <f aca="false">IF(OR($P70="",$J70=""),0,$P70)</f>
        <v>0</v>
      </c>
      <c r="V70" s="1" t="n">
        <f aca="false">IF(AND($J70="",$P70&lt;&gt;""),$P70,0)</f>
        <v>0</v>
      </c>
    </row>
    <row r="71" customFormat="false" ht="14.25" hidden="false" customHeight="true" outlineLevel="0" collapsed="false">
      <c r="B71" s="41" t="n">
        <v>30</v>
      </c>
      <c r="C71" s="42"/>
      <c r="D71" s="43"/>
      <c r="E71" s="43"/>
      <c r="F71" s="43"/>
      <c r="G71" s="43" t="str">
        <f aca="false">CONCATENATE(D71,H71)</f>
        <v/>
      </c>
      <c r="H71" s="44" t="str">
        <f aca="false">IF(ISBLANK(F71),"",
IF(D71="EE",IF(F71&gt;=3,IF(E71&gt;=5,"H","A"),
IF(F71&gt;=2,IF(E71&gt;=16,"H",IF(E71&lt;=4,"L","A")),
IF(E71&lt;=15,"L","A"))),
IF(OR(D71="SE",D71="CE"),IF(F71&gt;=4,IF(E71&gt;=6,"H","A"),
IF(F71&gt;=2,IF(E71&gt;=20,"H",IF(E71&lt;=5,"L","A")),
IF(E71&lt;=19,"L","A"))),
IF(OR(D71="ALI",D71="AIE"),IF(F71&gt;=6,IF(E71&gt;=20,"H","A"),
IF(F71&gt;=2,IF(E71&gt;=51,"H",IF(E71&lt;=19,"L","A")),
IF(E71&lt;=50,"L","A")))))))</f>
        <v/>
      </c>
      <c r="I71" s="44" t="str">
        <f aca="false">IF(H71="L","Baixa",IF(H71="A","Média",IF(H71="","","Alta")))</f>
        <v/>
      </c>
      <c r="J71" s="45" t="str">
        <f aca="false">IF(ISBLANK(F71),"",
 IF(D71="ALI",IF(H71="L",7, IF(H71="A",10,15)),
 IF(D71="AIE",IF(H71="L",5, IF(H71="A",7,10)),
 IF(D71="SE",IF(H71="L",4, IF(H71="A",5,7 )),
 IF(OR(D71="EE",D71="CE"),IF(H71="L",3,IF(H71="A",4,6)))))))</f>
        <v/>
      </c>
      <c r="K71" s="46"/>
      <c r="L71" s="43"/>
      <c r="M71" s="43" t="str">
        <f aca="false">CONCATENATE(D71,N71)</f>
        <v/>
      </c>
      <c r="N71" s="44" t="str">
        <f aca="false">IF(ISBLANK(L71),"",
IF(D71="EE",IF(L71&gt;=3,IF(K71&gt;=5,"H","A"),
IF(L71&gt;=2,IF(K71&gt;=16,"H",IF(K71&lt;=4,"L","A")),
IF(K71&lt;=15,"L","A"))),
IF(OR(D71="SE",D71="CE"),IF(L71&gt;=4,IF(K71&gt;=6,"H","A"),
IF(L71&gt;=2,IF(K71&gt;=20,"H",IF(K71&lt;=5,"L","A")),
IF(K71&lt;=19,"L","A"))),
IF(OR(D71="ALI",D71="AIE"),IF(L71&gt;=6,IF(K71&gt;=20,"H","A"),
IF(L71&gt;=2,IF(K71&gt;=51,"H",IF(K71&lt;=19,"L","A")),
IF(K71&lt;=50,"L","A")))))))</f>
        <v/>
      </c>
      <c r="O71" s="44" t="str">
        <f aca="false">IF(N71="L","Baixa",IF(N71="A","Média",IF(N71="","","Alta")))</f>
        <v/>
      </c>
      <c r="P71" s="45" t="str">
        <f aca="false">IF(ISBLANK(L71),"",
 IF(D71="ALI",IF(N71="L",7, IF(N71="A",10,15)),
 IF(D71="AIE",IF(N71="L",5, IF(N71="A",7,10)),
 IF(D71="SE",IF(N71="L",4, IF(N71="A",5,7 )),
 IF(OR(D71="EE",D71="CE"),IF(N71="L",3,IF(N71="A",4,6)))))))</f>
        <v/>
      </c>
      <c r="Q71" s="46"/>
      <c r="R71" s="47"/>
      <c r="S71" s="1" t="n">
        <f aca="false">IF(AND($P71="",$J71&lt;&gt;""),$J71,0)</f>
        <v>0</v>
      </c>
      <c r="T71" s="1" t="n">
        <f aca="false">IF(OR($P71="",$J71=""),0,$J71)</f>
        <v>0</v>
      </c>
      <c r="U71" s="1" t="n">
        <f aca="false">IF(OR($P71="",$J71=""),0,$P71)</f>
        <v>0</v>
      </c>
      <c r="V71" s="1" t="n">
        <f aca="false">IF(AND($J71="",$P71&lt;&gt;""),$P71,0)</f>
        <v>0</v>
      </c>
    </row>
    <row r="72" s="48" customFormat="true" ht="19.5" hidden="false" customHeight="true" outlineLevel="0" collapsed="false"/>
    <row r="73" customFormat="false" ht="17.25" hidden="false" customHeight="true" outlineLevel="0" collapsed="false">
      <c r="A73" s="2" t="s">
        <v>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="3" customFormat="true" ht="17.25" hidden="false" customHeight="true" outlineLevel="0" collapsed="false">
      <c r="B74" s="8" t="e">
        <f aca="false">CONCATENATE("Projeto  : ", Projeto)</f>
        <v>#REF!</v>
      </c>
      <c r="C74" s="10"/>
      <c r="D74" s="5" t="s">
        <v>2</v>
      </c>
      <c r="E74" s="6" t="e">
        <f aca="false">Data</f>
        <v>#REF!</v>
      </c>
      <c r="F74" s="6"/>
      <c r="G74" s="5"/>
      <c r="H74" s="5"/>
      <c r="I74" s="7" t="e">
        <f aca="false">CONCATENATE("Revisor : ",Revisor)</f>
        <v>#REF!</v>
      </c>
      <c r="J74" s="8"/>
      <c r="K74" s="8"/>
      <c r="L74" s="8"/>
      <c r="M74" s="8"/>
      <c r="N74" s="8"/>
      <c r="O74" s="8"/>
      <c r="P74" s="8"/>
      <c r="Q74" s="8"/>
      <c r="R74" s="8"/>
      <c r="S74" s="9"/>
    </row>
    <row r="75" s="3" customFormat="true" ht="17.25" hidden="false" customHeight="true" outlineLevel="0" collapsed="false">
      <c r="B75" s="10" t="e">
        <f aca="false">CONCATENATE("Responsável : ", Responsável)</f>
        <v>#REF!</v>
      </c>
      <c r="C75" s="4"/>
      <c r="D75" s="9"/>
      <c r="E75" s="11"/>
      <c r="F75" s="11"/>
      <c r="G75" s="11"/>
      <c r="H75" s="11"/>
      <c r="I75" s="7" t="s">
        <v>5</v>
      </c>
      <c r="J75" s="11"/>
      <c r="K75" s="49" t="e">
        <f aca="false">Revisão</f>
        <v>#REF!</v>
      </c>
      <c r="L75" s="49"/>
      <c r="M75" s="11"/>
      <c r="N75" s="11"/>
      <c r="O75" s="11"/>
      <c r="P75" s="11"/>
      <c r="Q75" s="11"/>
      <c r="R75" s="11"/>
      <c r="S75" s="9"/>
      <c r="T75" s="9"/>
    </row>
    <row r="76" s="3" customFormat="true" ht="12" hidden="false" customHeight="true" outlineLevel="0" collapsed="false">
      <c r="B76" s="12" t="s">
        <v>6</v>
      </c>
      <c r="C76" s="13" t="s">
        <v>7</v>
      </c>
      <c r="D76" s="14" t="s">
        <v>8</v>
      </c>
      <c r="E76" s="15" t="s">
        <v>9</v>
      </c>
      <c r="F76" s="15"/>
      <c r="G76" s="15"/>
      <c r="H76" s="15"/>
      <c r="I76" s="15"/>
      <c r="J76" s="15"/>
      <c r="K76" s="16" t="s">
        <v>10</v>
      </c>
      <c r="L76" s="16"/>
      <c r="M76" s="16"/>
      <c r="N76" s="16"/>
      <c r="O76" s="16"/>
      <c r="P76" s="16"/>
      <c r="Q76" s="17"/>
      <c r="R76" s="18"/>
      <c r="S76" s="3" t="s">
        <v>11</v>
      </c>
      <c r="T76" s="3" t="s">
        <v>12</v>
      </c>
      <c r="U76" s="3" t="s">
        <v>13</v>
      </c>
      <c r="V76" s="3" t="s">
        <v>14</v>
      </c>
    </row>
    <row r="77" customFormat="false" ht="12" hidden="false" customHeight="true" outlineLevel="0" collapsed="false">
      <c r="B77" s="12"/>
      <c r="C77" s="13"/>
      <c r="D77" s="14"/>
      <c r="E77" s="19" t="s">
        <v>15</v>
      </c>
      <c r="F77" s="20" t="s">
        <v>16</v>
      </c>
      <c r="G77" s="20" t="s">
        <v>17</v>
      </c>
      <c r="H77" s="20" t="s">
        <v>18</v>
      </c>
      <c r="I77" s="21" t="s">
        <v>19</v>
      </c>
      <c r="J77" s="22" t="s">
        <v>20</v>
      </c>
      <c r="K77" s="23" t="s">
        <v>15</v>
      </c>
      <c r="L77" s="20" t="s">
        <v>16</v>
      </c>
      <c r="M77" s="20" t="s">
        <v>17</v>
      </c>
      <c r="N77" s="20" t="s">
        <v>18</v>
      </c>
      <c r="O77" s="21" t="s">
        <v>19</v>
      </c>
      <c r="P77" s="22" t="s">
        <v>20</v>
      </c>
      <c r="Q77" s="24"/>
      <c r="R77" s="25"/>
    </row>
    <row r="78" customFormat="false" ht="14.25" hidden="false" customHeight="true" outlineLevel="0" collapsed="false">
      <c r="B78" s="26" t="n">
        <v>1</v>
      </c>
      <c r="C78" s="50"/>
      <c r="D78" s="29"/>
      <c r="E78" s="29"/>
      <c r="F78" s="29"/>
      <c r="G78" s="29" t="str">
        <f aca="false">CONCATENATE(D78,H78)</f>
        <v/>
      </c>
      <c r="H78" s="30" t="str">
        <f aca="false">IF(ISBLANK(F78),"",
IF(D78="EE",IF(F78&gt;=3,IF(E78&gt;=5,"H","A"),
IF(F78&gt;=2,IF(E78&gt;=16,"H",IF(E78&lt;=4,"L","A")),
IF(E78&lt;=15,"L","A"))),
IF(OR(D78="SE",D78="CE"),IF(F78&gt;=4,IF(E78&gt;=6,"H","A"),
IF(F78&gt;=2,IF(E78&gt;=20,"H",IF(E78&lt;=5,"L","A")),
IF(E78&lt;=19,"L","A"))),
IF(OR(D78="ALI",D78="AIE"),IF(F78&gt;=6,IF(E78&gt;=20,"H","A"),
IF(F78&gt;=2,IF(E78&gt;=51,"H",IF(E78&lt;=19,"L","A")),
IF(E78&lt;=50,"L","A")))))))</f>
        <v/>
      </c>
      <c r="I78" s="30" t="str">
        <f aca="false">IF(H78="L","Baixa",IF(H78="A","Média",IF(H78="","","Alta")))</f>
        <v/>
      </c>
      <c r="J78" s="33" t="str">
        <f aca="false">IF(ISBLANK(F78),"",
 IF(D78="ALI",IF(H78="L",7, IF(H78="A",10,15)),
 IF(D78="AIE",IF(H78="L",5, IF(H78="A",7,10)),
 IF(D78="SE",IF(H78="L",4, IF(H78="A",5,7 )),
 IF(OR(D78="EE",D78="CE"),IF(H78="L",3,IF(H78="A",4,6)))))))</f>
        <v/>
      </c>
      <c r="K78" s="32"/>
      <c r="L78" s="29"/>
      <c r="M78" s="29" t="str">
        <f aca="false">CONCATENATE(D78,N78)</f>
        <v/>
      </c>
      <c r="N78" s="30" t="str">
        <f aca="false">IF(ISBLANK(L78),"",
IF(D78="EE",IF(L78&gt;=3,IF(K78&gt;=5,"H","A"),
IF(L78&gt;=2,IF(K78&gt;=16,"H",IF(K78&lt;=4,"L","A")),
IF(K78&lt;=15,"L","A"))),
IF(OR(D78="SE",D78="CE"),IF(L78&gt;=4,IF(K78&gt;=6,"H","A"),
IF(L78&gt;=2,IF(K78&gt;=20,"H",IF(K78&lt;=5,"L","A")),
IF(K78&lt;=19,"L","A"))),
IF(OR(D78="ALI",D78="AIE"),IF(L78&gt;=6,IF(K78&gt;=20,"H","A"),
IF(L78&gt;=2,IF(K78&gt;=51,"H",IF(K78&lt;=19,"L","A")),
IF(K78&lt;=50,"L","A")))))))</f>
        <v/>
      </c>
      <c r="O78" s="30" t="str">
        <f aca="false">IF(N78="L","Baixa",IF(N78="A","Média",IF(N78="","","Alta")))</f>
        <v/>
      </c>
      <c r="P78" s="33" t="str">
        <f aca="false">IF(ISBLANK(L78),"",
 IF(D78="ALI",IF(N78="L",7, IF(N78="A",10,15)),
 IF(D78="AIE",IF(N78="L",5, IF(N78="A",7,10)),
 IF(D78="SE",IF(N78="L",4, IF(N78="A",5,7 )),
 IF(OR(D78="EE",D78="CE"),IF(N78="L",3,IF(N78="A",4,6)))))))</f>
        <v/>
      </c>
      <c r="Q78" s="32"/>
      <c r="R78" s="34"/>
      <c r="S78" s="1" t="n">
        <f aca="false">IF(AND($P78="",$J78&lt;&gt;""),$J78,0)</f>
        <v>0</v>
      </c>
      <c r="T78" s="1" t="n">
        <f aca="false">IF(OR($P78="",$J78=""),0,$J78)</f>
        <v>0</v>
      </c>
      <c r="U78" s="1" t="n">
        <f aca="false">IF(OR($P78="",$J78=""),0,$P78)</f>
        <v>0</v>
      </c>
      <c r="V78" s="1" t="n">
        <f aca="false">IF(AND($J78="",$P78&lt;&gt;""),$P78,0)</f>
        <v>0</v>
      </c>
    </row>
    <row r="79" customFormat="false" ht="14.25" hidden="false" customHeight="true" outlineLevel="0" collapsed="false">
      <c r="B79" s="26" t="n">
        <v>2</v>
      </c>
      <c r="C79" s="40"/>
      <c r="D79" s="35"/>
      <c r="E79" s="35"/>
      <c r="F79" s="35"/>
      <c r="G79" s="35" t="str">
        <f aca="false">CONCATENATE(D79,H79)</f>
        <v/>
      </c>
      <c r="H79" s="36" t="str">
        <f aca="false">IF(ISBLANK(F79),"",
IF(D79="EE",IF(F79&gt;=3,IF(E79&gt;=5,"H","A"),
IF(F79&gt;=2,IF(E79&gt;=16,"H",IF(E79&lt;=4,"L","A")),
IF(E79&lt;=15,"L","A"))),
IF(OR(D79="SE",D79="CE"),IF(F79&gt;=4,IF(E79&gt;=6,"H","A"),
IF(F79&gt;=2,IF(E79&gt;=20,"H",IF(E79&lt;=5,"L","A")),
IF(E79&lt;=19,"L","A"))),
IF(OR(D79="ALI",D79="AIE"),IF(F79&gt;=6,IF(E79&gt;=20,"H","A"),
IF(F79&gt;=2,IF(E79&gt;=51,"H",IF(E79&lt;=19,"L","A")),
IF(E79&lt;=50,"L","A")))))))</f>
        <v/>
      </c>
      <c r="I79" s="36" t="str">
        <f aca="false">IF(H79="L","Baixa",IF(H79="A","Média",IF(H79="","","Alta")))</f>
        <v/>
      </c>
      <c r="J79" s="37" t="str">
        <f aca="false">IF(ISBLANK(F79),"",
 IF(D79="ALI",IF(H79="L",7, IF(H79="A",10,15)),
 IF(D79="AIE",IF(H79="L",5, IF(H79="A",7,10)),
 IF(D79="SE",IF(H79="L",4, IF(H79="A",5,7 )),
 IF(OR(D79="EE",D79="CE"),IF(H79="L",3,IF(H79="A",4,6)))))))</f>
        <v/>
      </c>
      <c r="K79" s="38"/>
      <c r="L79" s="35"/>
      <c r="M79" s="35" t="str">
        <f aca="false">CONCATENATE(D79,N79)</f>
        <v/>
      </c>
      <c r="N79" s="36" t="str">
        <f aca="false">IF(ISBLANK(L79),"",
IF(D79="EE",IF(L79&gt;=3,IF(K79&gt;=5,"H","A"),
IF(L79&gt;=2,IF(K79&gt;=16,"H",IF(K79&lt;=4,"L","A")),
IF(K79&lt;=15,"L","A"))),
IF(OR(D79="SE",D79="CE"),IF(L79&gt;=4,IF(K79&gt;=6,"H","A"),
IF(L79&gt;=2,IF(K79&gt;=20,"H",IF(K79&lt;=5,"L","A")),
IF(K79&lt;=19,"L","A"))),
IF(OR(D79="ALI",D79="AIE"),IF(L79&gt;=6,IF(K79&gt;=20,"H","A"),
IF(L79&gt;=2,IF(K79&gt;=51,"H",IF(K79&lt;=19,"L","A")),
IF(K79&lt;=50,"L","A")))))))</f>
        <v/>
      </c>
      <c r="O79" s="36" t="str">
        <f aca="false">IF(N79="L","Baixa",IF(N79="A","Média",IF(N79="","","Alta")))</f>
        <v/>
      </c>
      <c r="P79" s="37" t="str">
        <f aca="false">IF(ISBLANK(L79),"",
 IF(D79="ALI",IF(N79="L",7, IF(N79="A",10,15)),
 IF(D79="AIE",IF(N79="L",5, IF(N79="A",7,10)),
 IF(D79="SE",IF(N79="L",4, IF(N79="A",5,7 )),
 IF(OR(D79="EE",D79="CE"),IF(N79="L",3,IF(N79="A",4,6)))))))</f>
        <v/>
      </c>
      <c r="Q79" s="38"/>
      <c r="R79" s="39"/>
      <c r="S79" s="1" t="n">
        <f aca="false">IF(AND($P79="",$J79&lt;&gt;""),$J79,0)</f>
        <v>0</v>
      </c>
      <c r="T79" s="1" t="n">
        <f aca="false">IF(OR($P79="",$J79=""),0,$J79)</f>
        <v>0</v>
      </c>
      <c r="U79" s="1" t="n">
        <f aca="false">IF(OR($P79="",$J79=""),0,$P79)</f>
        <v>0</v>
      </c>
      <c r="V79" s="1" t="n">
        <f aca="false">IF(AND($J79="",$P79&lt;&gt;""),$P79,0)</f>
        <v>0</v>
      </c>
    </row>
    <row r="80" customFormat="false" ht="14.25" hidden="false" customHeight="true" outlineLevel="0" collapsed="false">
      <c r="B80" s="26" t="n">
        <v>3</v>
      </c>
      <c r="C80" s="40"/>
      <c r="D80" s="35"/>
      <c r="E80" s="35"/>
      <c r="F80" s="35"/>
      <c r="G80" s="35" t="str">
        <f aca="false">CONCATENATE(D80,H80)</f>
        <v/>
      </c>
      <c r="H80" s="36" t="str">
        <f aca="false">IF(ISBLANK(F80),"",
IF(D80="EE",IF(F80&gt;=3,IF(E80&gt;=5,"H","A"),
IF(F80&gt;=2,IF(E80&gt;=16,"H",IF(E80&lt;=4,"L","A")),
IF(E80&lt;=15,"L","A"))),
IF(OR(D80="SE",D80="CE"),IF(F80&gt;=4,IF(E80&gt;=6,"H","A"),
IF(F80&gt;=2,IF(E80&gt;=20,"H",IF(E80&lt;=5,"L","A")),
IF(E80&lt;=19,"L","A"))),
IF(OR(D80="ALI",D80="AIE"),IF(F80&gt;=6,IF(E80&gt;=20,"H","A"),
IF(F80&gt;=2,IF(E80&gt;=51,"H",IF(E80&lt;=19,"L","A")),
IF(E80&lt;=50,"L","A")))))))</f>
        <v/>
      </c>
      <c r="I80" s="36" t="str">
        <f aca="false">IF(H80="L","Baixa",IF(H80="A","Média",IF(H80="","","Alta")))</f>
        <v/>
      </c>
      <c r="J80" s="37" t="str">
        <f aca="false">IF(ISBLANK(F80),"",
 IF(D80="ALI",IF(H80="L",7, IF(H80="A",10,15)),
 IF(D80="AIE",IF(H80="L",5, IF(H80="A",7,10)),
 IF(D80="SE",IF(H80="L",4, IF(H80="A",5,7 )),
 IF(OR(D80="EE",D80="CE"),IF(H80="L",3,IF(H80="A",4,6)))))))</f>
        <v/>
      </c>
      <c r="K80" s="38"/>
      <c r="L80" s="35"/>
      <c r="M80" s="35" t="str">
        <f aca="false">CONCATENATE(D80,N80)</f>
        <v/>
      </c>
      <c r="N80" s="36" t="str">
        <f aca="false">IF(ISBLANK(L80),"",
IF(D80="EE",IF(L80&gt;=3,IF(K80&gt;=5,"H","A"),
IF(L80&gt;=2,IF(K80&gt;=16,"H",IF(K80&lt;=4,"L","A")),
IF(K80&lt;=15,"L","A"))),
IF(OR(D80="SE",D80="CE"),IF(L80&gt;=4,IF(K80&gt;=6,"H","A"),
IF(L80&gt;=2,IF(K80&gt;=20,"H",IF(K80&lt;=5,"L","A")),
IF(K80&lt;=19,"L","A"))),
IF(OR(D80="ALI",D80="AIE"),IF(L80&gt;=6,IF(K80&gt;=20,"H","A"),
IF(L80&gt;=2,IF(K80&gt;=51,"H",IF(K80&lt;=19,"L","A")),
IF(K80&lt;=50,"L","A")))))))</f>
        <v/>
      </c>
      <c r="O80" s="36" t="str">
        <f aca="false">IF(N80="L","Baixa",IF(N80="A","Média",IF(N80="","","Alta")))</f>
        <v/>
      </c>
      <c r="P80" s="37" t="str">
        <f aca="false">IF(ISBLANK(L80),"",
 IF(D80="ALI",IF(N80="L",7, IF(N80="A",10,15)),
 IF(D80="AIE",IF(N80="L",5, IF(N80="A",7,10)),
 IF(D80="SE",IF(N80="L",4, IF(N80="A",5,7 )),
 IF(OR(D80="EE",D80="CE"),IF(N80="L",3,IF(N80="A",4,6)))))))</f>
        <v/>
      </c>
      <c r="Q80" s="38"/>
      <c r="R80" s="39"/>
      <c r="S80" s="1" t="n">
        <f aca="false">IF(AND($P80="",$J80&lt;&gt;""),$J80,0)</f>
        <v>0</v>
      </c>
      <c r="T80" s="1" t="n">
        <f aca="false">IF(OR($P80="",$J80=""),0,$J80)</f>
        <v>0</v>
      </c>
      <c r="U80" s="1" t="n">
        <f aca="false">IF(OR($P80="",$J80=""),0,$P80)</f>
        <v>0</v>
      </c>
      <c r="V80" s="1" t="n">
        <f aca="false">IF(AND($J80="",$P80&lt;&gt;""),$P80,0)</f>
        <v>0</v>
      </c>
    </row>
    <row r="81" customFormat="false" ht="14.25" hidden="false" customHeight="true" outlineLevel="0" collapsed="false">
      <c r="B81" s="26" t="n">
        <v>4</v>
      </c>
      <c r="C81" s="40"/>
      <c r="D81" s="35"/>
      <c r="E81" s="35"/>
      <c r="F81" s="35"/>
      <c r="G81" s="35" t="str">
        <f aca="false">CONCATENATE(D81,H81)</f>
        <v/>
      </c>
      <c r="H81" s="36" t="str">
        <f aca="false">IF(ISBLANK(F81),"",
IF(D81="EE",IF(F81&gt;=3,IF(E81&gt;=5,"H","A"),
IF(F81&gt;=2,IF(E81&gt;=16,"H",IF(E81&lt;=4,"L","A")),
IF(E81&lt;=15,"L","A"))),
IF(OR(D81="SE",D81="CE"),IF(F81&gt;=4,IF(E81&gt;=6,"H","A"),
IF(F81&gt;=2,IF(E81&gt;=20,"H",IF(E81&lt;=5,"L","A")),
IF(E81&lt;=19,"L","A"))),
IF(OR(D81="ALI",D81="AIE"),IF(F81&gt;=6,IF(E81&gt;=20,"H","A"),
IF(F81&gt;=2,IF(E81&gt;=51,"H",IF(E81&lt;=19,"L","A")),
IF(E81&lt;=50,"L","A")))))))</f>
        <v/>
      </c>
      <c r="I81" s="36" t="str">
        <f aca="false">IF(H81="L","Baixa",IF(H81="A","Média",IF(H81="","","Alta")))</f>
        <v/>
      </c>
      <c r="J81" s="37" t="str">
        <f aca="false">IF(ISBLANK(F81),"",
 IF(D81="ALI",IF(H81="L",7, IF(H81="A",10,15)),
 IF(D81="AIE",IF(H81="L",5, IF(H81="A",7,10)),
 IF(D81="SE",IF(H81="L",4, IF(H81="A",5,7 )),
 IF(OR(D81="EE",D81="CE"),IF(H81="L",3,IF(H81="A",4,6)))))))</f>
        <v/>
      </c>
      <c r="K81" s="38"/>
      <c r="L81" s="35"/>
      <c r="M81" s="35" t="str">
        <f aca="false">CONCATENATE(D81,N81)</f>
        <v/>
      </c>
      <c r="N81" s="36" t="str">
        <f aca="false">IF(ISBLANK(L81),"",
IF(D81="EE",IF(L81&gt;=3,IF(K81&gt;=5,"H","A"),
IF(L81&gt;=2,IF(K81&gt;=16,"H",IF(K81&lt;=4,"L","A")),
IF(K81&lt;=15,"L","A"))),
IF(OR(D81="SE",D81="CE"),IF(L81&gt;=4,IF(K81&gt;=6,"H","A"),
IF(L81&gt;=2,IF(K81&gt;=20,"H",IF(K81&lt;=5,"L","A")),
IF(K81&lt;=19,"L","A"))),
IF(OR(D81="ALI",D81="AIE"),IF(L81&gt;=6,IF(K81&gt;=20,"H","A"),
IF(L81&gt;=2,IF(K81&gt;=51,"H",IF(K81&lt;=19,"L","A")),
IF(K81&lt;=50,"L","A")))))))</f>
        <v/>
      </c>
      <c r="O81" s="36" t="str">
        <f aca="false">IF(N81="L","Baixa",IF(N81="A","Média",IF(N81="","","Alta")))</f>
        <v/>
      </c>
      <c r="P81" s="37" t="str">
        <f aca="false">IF(ISBLANK(L81),"",
 IF(D81="ALI",IF(N81="L",7, IF(N81="A",10,15)),
 IF(D81="AIE",IF(N81="L",5, IF(N81="A",7,10)),
 IF(D81="SE",IF(N81="L",4, IF(N81="A",5,7 )),
 IF(OR(D81="EE",D81="CE"),IF(N81="L",3,IF(N81="A",4,6)))))))</f>
        <v/>
      </c>
      <c r="Q81" s="38"/>
      <c r="R81" s="39"/>
      <c r="S81" s="1" t="n">
        <f aca="false">IF(AND($P81="",$J81&lt;&gt;""),$J81,0)</f>
        <v>0</v>
      </c>
      <c r="T81" s="1" t="n">
        <f aca="false">IF(OR($P81="",$J81=""),0,$J81)</f>
        <v>0</v>
      </c>
      <c r="U81" s="1" t="n">
        <f aca="false">IF(OR($P81="",$J81=""),0,$P81)</f>
        <v>0</v>
      </c>
      <c r="V81" s="1" t="n">
        <f aca="false">IF(AND($J81="",$P81&lt;&gt;""),$P81,0)</f>
        <v>0</v>
      </c>
    </row>
    <row r="82" customFormat="false" ht="14.25" hidden="false" customHeight="true" outlineLevel="0" collapsed="false">
      <c r="B82" s="26" t="n">
        <v>5</v>
      </c>
      <c r="C82" s="40"/>
      <c r="D82" s="35"/>
      <c r="E82" s="35"/>
      <c r="F82" s="35"/>
      <c r="G82" s="35" t="str">
        <f aca="false">CONCATENATE(D82,H82)</f>
        <v/>
      </c>
      <c r="H82" s="36" t="str">
        <f aca="false">IF(ISBLANK(F82),"",
IF(D82="EE",IF(F82&gt;=3,IF(E82&gt;=5,"H","A"),
IF(F82&gt;=2,IF(E82&gt;=16,"H",IF(E82&lt;=4,"L","A")),
IF(E82&lt;=15,"L","A"))),
IF(OR(D82="SE",D82="CE"),IF(F82&gt;=4,IF(E82&gt;=6,"H","A"),
IF(F82&gt;=2,IF(E82&gt;=20,"H",IF(E82&lt;=5,"L","A")),
IF(E82&lt;=19,"L","A"))),
IF(OR(D82="ALI",D82="AIE"),IF(F82&gt;=6,IF(E82&gt;=20,"H","A"),
IF(F82&gt;=2,IF(E82&gt;=51,"H",IF(E82&lt;=19,"L","A")),
IF(E82&lt;=50,"L","A")))))))</f>
        <v/>
      </c>
      <c r="I82" s="36" t="str">
        <f aca="false">IF(H82="L","Baixa",IF(H82="A","Média",IF(H82="","","Alta")))</f>
        <v/>
      </c>
      <c r="J82" s="37" t="str">
        <f aca="false">IF(ISBLANK(F82),"",
 IF(D82="ALI",IF(H82="L",7, IF(H82="A",10,15)),
 IF(D82="AIE",IF(H82="L",5, IF(H82="A",7,10)),
 IF(D82="SE",IF(H82="L",4, IF(H82="A",5,7 )),
 IF(OR(D82="EE",D82="CE"),IF(H82="L",3,IF(H82="A",4,6)))))))</f>
        <v/>
      </c>
      <c r="K82" s="38"/>
      <c r="L82" s="35"/>
      <c r="M82" s="35" t="str">
        <f aca="false">CONCATENATE(D82,N82)</f>
        <v/>
      </c>
      <c r="N82" s="36" t="str">
        <f aca="false">IF(ISBLANK(L82),"",
IF(D82="EE",IF(L82&gt;=3,IF(K82&gt;=5,"H","A"),
IF(L82&gt;=2,IF(K82&gt;=16,"H",IF(K82&lt;=4,"L","A")),
IF(K82&lt;=15,"L","A"))),
IF(OR(D82="SE",D82="CE"),IF(L82&gt;=4,IF(K82&gt;=6,"H","A"),
IF(L82&gt;=2,IF(K82&gt;=20,"H",IF(K82&lt;=5,"L","A")),
IF(K82&lt;=19,"L","A"))),
IF(OR(D82="ALI",D82="AIE"),IF(L82&gt;=6,IF(K82&gt;=20,"H","A"),
IF(L82&gt;=2,IF(K82&gt;=51,"H",IF(K82&lt;=19,"L","A")),
IF(K82&lt;=50,"L","A")))))))</f>
        <v/>
      </c>
      <c r="O82" s="36" t="str">
        <f aca="false">IF(N82="L","Baixa",IF(N82="A","Média",IF(N82="","","Alta")))</f>
        <v/>
      </c>
      <c r="P82" s="37" t="str">
        <f aca="false">IF(ISBLANK(L82),"",
 IF(D82="ALI",IF(N82="L",7, IF(N82="A",10,15)),
 IF(D82="AIE",IF(N82="L",5, IF(N82="A",7,10)),
 IF(D82="SE",IF(N82="L",4, IF(N82="A",5,7 )),
 IF(OR(D82="EE",D82="CE"),IF(N82="L",3,IF(N82="A",4,6)))))))</f>
        <v/>
      </c>
      <c r="Q82" s="38"/>
      <c r="R82" s="39"/>
      <c r="S82" s="1" t="n">
        <f aca="false">IF(AND($P82="",$J82&lt;&gt;""),$J82,0)</f>
        <v>0</v>
      </c>
      <c r="T82" s="1" t="n">
        <f aca="false">IF(OR($P82="",$J82=""),0,$J82)</f>
        <v>0</v>
      </c>
      <c r="U82" s="1" t="n">
        <f aca="false">IF(OR($P82="",$J82=""),0,$P82)</f>
        <v>0</v>
      </c>
      <c r="V82" s="1" t="n">
        <f aca="false">IF(AND($J82="",$P82&lt;&gt;""),$P82,0)</f>
        <v>0</v>
      </c>
    </row>
    <row r="83" customFormat="false" ht="14.25" hidden="false" customHeight="true" outlineLevel="0" collapsed="false">
      <c r="B83" s="26" t="n">
        <v>6</v>
      </c>
      <c r="C83" s="40"/>
      <c r="D83" s="35"/>
      <c r="E83" s="35"/>
      <c r="F83" s="35"/>
      <c r="G83" s="35" t="str">
        <f aca="false">CONCATENATE(D83,H83)</f>
        <v/>
      </c>
      <c r="H83" s="36" t="str">
        <f aca="false">IF(ISBLANK(F83),"",
IF(D83="EE",IF(F83&gt;=3,IF(E83&gt;=5,"H","A"),
IF(F83&gt;=2,IF(E83&gt;=16,"H",IF(E83&lt;=4,"L","A")),
IF(E83&lt;=15,"L","A"))),
IF(OR(D83="SE",D83="CE"),IF(F83&gt;=4,IF(E83&gt;=6,"H","A"),
IF(F83&gt;=2,IF(E83&gt;=20,"H",IF(E83&lt;=5,"L","A")),
IF(E83&lt;=19,"L","A"))),
IF(OR(D83="ALI",D83="AIE"),IF(F83&gt;=6,IF(E83&gt;=20,"H","A"),
IF(F83&gt;=2,IF(E83&gt;=51,"H",IF(E83&lt;=19,"L","A")),
IF(E83&lt;=50,"L","A")))))))</f>
        <v/>
      </c>
      <c r="I83" s="36" t="str">
        <f aca="false">IF(H83="L","Baixa",IF(H83="A","Média",IF(H83="","","Alta")))</f>
        <v/>
      </c>
      <c r="J83" s="37" t="str">
        <f aca="false">IF(ISBLANK(F83),"",
 IF(D83="ALI",IF(H83="L",7, IF(H83="A",10,15)),
 IF(D83="AIE",IF(H83="L",5, IF(H83="A",7,10)),
 IF(D83="SE",IF(H83="L",4, IF(H83="A",5,7 )),
 IF(OR(D83="EE",D83="CE"),IF(H83="L",3,IF(H83="A",4,6)))))))</f>
        <v/>
      </c>
      <c r="K83" s="38"/>
      <c r="L83" s="35"/>
      <c r="M83" s="35" t="str">
        <f aca="false">CONCATENATE(D83,N83)</f>
        <v/>
      </c>
      <c r="N83" s="36" t="str">
        <f aca="false">IF(ISBLANK(L83),"",
IF(D83="EE",IF(L83&gt;=3,IF(K83&gt;=5,"H","A"),
IF(L83&gt;=2,IF(K83&gt;=16,"H",IF(K83&lt;=4,"L","A")),
IF(K83&lt;=15,"L","A"))),
IF(OR(D83="SE",D83="CE"),IF(L83&gt;=4,IF(K83&gt;=6,"H","A"),
IF(L83&gt;=2,IF(K83&gt;=20,"H",IF(K83&lt;=5,"L","A")),
IF(K83&lt;=19,"L","A"))),
IF(OR(D83="ALI",D83="AIE"),IF(L83&gt;=6,IF(K83&gt;=20,"H","A"),
IF(L83&gt;=2,IF(K83&gt;=51,"H",IF(K83&lt;=19,"L","A")),
IF(K83&lt;=50,"L","A")))))))</f>
        <v/>
      </c>
      <c r="O83" s="36" t="str">
        <f aca="false">IF(N83="L","Baixa",IF(N83="A","Média",IF(N83="","","Alta")))</f>
        <v/>
      </c>
      <c r="P83" s="37" t="str">
        <f aca="false">IF(ISBLANK(L83),"",
 IF(D83="ALI",IF(N83="L",7, IF(N83="A",10,15)),
 IF(D83="AIE",IF(N83="L",5, IF(N83="A",7,10)),
 IF(D83="SE",IF(N83="L",4, IF(N83="A",5,7 )),
 IF(OR(D83="EE",D83="CE"),IF(N83="L",3,IF(N83="A",4,6)))))))</f>
        <v/>
      </c>
      <c r="Q83" s="38"/>
      <c r="R83" s="39"/>
      <c r="S83" s="1" t="n">
        <f aca="false">IF(AND($P83="",$J83&lt;&gt;""),$J83,0)</f>
        <v>0</v>
      </c>
      <c r="T83" s="1" t="n">
        <f aca="false">IF(OR($P83="",$J83=""),0,$J83)</f>
        <v>0</v>
      </c>
      <c r="U83" s="1" t="n">
        <f aca="false">IF(OR($P83="",$J83=""),0,$P83)</f>
        <v>0</v>
      </c>
      <c r="V83" s="1" t="n">
        <f aca="false">IF(AND($J83="",$P83&lt;&gt;""),$P83,0)</f>
        <v>0</v>
      </c>
    </row>
    <row r="84" customFormat="false" ht="14.25" hidden="false" customHeight="true" outlineLevel="0" collapsed="false">
      <c r="B84" s="26" t="n">
        <v>7</v>
      </c>
      <c r="C84" s="40"/>
      <c r="D84" s="35"/>
      <c r="E84" s="35"/>
      <c r="F84" s="35"/>
      <c r="G84" s="35" t="str">
        <f aca="false">CONCATENATE(D84,H84)</f>
        <v/>
      </c>
      <c r="H84" s="36" t="str">
        <f aca="false">IF(ISBLANK(F84),"",
IF(D84="EE",IF(F84&gt;=3,IF(E84&gt;=5,"H","A"),
IF(F84&gt;=2,IF(E84&gt;=16,"H",IF(E84&lt;=4,"L","A")),
IF(E84&lt;=15,"L","A"))),
IF(OR(D84="SE",D84="CE"),IF(F84&gt;=4,IF(E84&gt;=6,"H","A"),
IF(F84&gt;=2,IF(E84&gt;=20,"H",IF(E84&lt;=5,"L","A")),
IF(E84&lt;=19,"L","A"))),
IF(OR(D84="ALI",D84="AIE"),IF(F84&gt;=6,IF(E84&gt;=20,"H","A"),
IF(F84&gt;=2,IF(E84&gt;=51,"H",IF(E84&lt;=19,"L","A")),
IF(E84&lt;=50,"L","A")))))))</f>
        <v/>
      </c>
      <c r="I84" s="36" t="str">
        <f aca="false">IF(H84="L","Baixa",IF(H84="A","Média",IF(H84="","","Alta")))</f>
        <v/>
      </c>
      <c r="J84" s="37" t="str">
        <f aca="false">IF(ISBLANK(F84),"",
 IF(D84="ALI",IF(H84="L",7, IF(H84="A",10,15)),
 IF(D84="AIE",IF(H84="L",5, IF(H84="A",7,10)),
 IF(D84="SE",IF(H84="L",4, IF(H84="A",5,7 )),
 IF(OR(D84="EE",D84="CE"),IF(H84="L",3,IF(H84="A",4,6)))))))</f>
        <v/>
      </c>
      <c r="K84" s="38"/>
      <c r="L84" s="35"/>
      <c r="M84" s="35" t="str">
        <f aca="false">CONCATENATE(D84,N84)</f>
        <v/>
      </c>
      <c r="N84" s="36" t="str">
        <f aca="false">IF(ISBLANK(L84),"",
IF(D84="EE",IF(L84&gt;=3,IF(K84&gt;=5,"H","A"),
IF(L84&gt;=2,IF(K84&gt;=16,"H",IF(K84&lt;=4,"L","A")),
IF(K84&lt;=15,"L","A"))),
IF(OR(D84="SE",D84="CE"),IF(L84&gt;=4,IF(K84&gt;=6,"H","A"),
IF(L84&gt;=2,IF(K84&gt;=20,"H",IF(K84&lt;=5,"L","A")),
IF(K84&lt;=19,"L","A"))),
IF(OR(D84="ALI",D84="AIE"),IF(L84&gt;=6,IF(K84&gt;=20,"H","A"),
IF(L84&gt;=2,IF(K84&gt;=51,"H",IF(K84&lt;=19,"L","A")),
IF(K84&lt;=50,"L","A")))))))</f>
        <v/>
      </c>
      <c r="O84" s="36" t="str">
        <f aca="false">IF(N84="L","Baixa",IF(N84="A","Média",IF(N84="","","Alta")))</f>
        <v/>
      </c>
      <c r="P84" s="37" t="str">
        <f aca="false">IF(ISBLANK(L84),"",
 IF(D84="ALI",IF(N84="L",7, IF(N84="A",10,15)),
 IF(D84="AIE",IF(N84="L",5, IF(N84="A",7,10)),
 IF(D84="SE",IF(N84="L",4, IF(N84="A",5,7 )),
 IF(OR(D84="EE",D84="CE"),IF(N84="L",3,IF(N84="A",4,6)))))))</f>
        <v/>
      </c>
      <c r="Q84" s="38"/>
      <c r="R84" s="39"/>
      <c r="S84" s="1" t="n">
        <f aca="false">IF(AND($P84="",$J84&lt;&gt;""),$J84,0)</f>
        <v>0</v>
      </c>
      <c r="T84" s="1" t="n">
        <f aca="false">IF(OR($P84="",$J84=""),0,$J84)</f>
        <v>0</v>
      </c>
      <c r="U84" s="1" t="n">
        <f aca="false">IF(OR($P84="",$J84=""),0,$P84)</f>
        <v>0</v>
      </c>
      <c r="V84" s="1" t="n">
        <f aca="false">IF(AND($J84="",$P84&lt;&gt;""),$P84,0)</f>
        <v>0</v>
      </c>
    </row>
    <row r="85" customFormat="false" ht="14.25" hidden="false" customHeight="true" outlineLevel="0" collapsed="false">
      <c r="B85" s="26" t="n">
        <v>8</v>
      </c>
      <c r="C85" s="40"/>
      <c r="D85" s="35"/>
      <c r="E85" s="35"/>
      <c r="F85" s="35"/>
      <c r="G85" s="35" t="str">
        <f aca="false">CONCATENATE(D85,H85)</f>
        <v/>
      </c>
      <c r="H85" s="36" t="str">
        <f aca="false">IF(ISBLANK(F85),"",
IF(D85="EE",IF(F85&gt;=3,IF(E85&gt;=5,"H","A"),
IF(F85&gt;=2,IF(E85&gt;=16,"H",IF(E85&lt;=4,"L","A")),
IF(E85&lt;=15,"L","A"))),
IF(OR(D85="SE",D85="CE"),IF(F85&gt;=4,IF(E85&gt;=6,"H","A"),
IF(F85&gt;=2,IF(E85&gt;=20,"H",IF(E85&lt;=5,"L","A")),
IF(E85&lt;=19,"L","A"))),
IF(OR(D85="ALI",D85="AIE"),IF(F85&gt;=6,IF(E85&gt;=20,"H","A"),
IF(F85&gt;=2,IF(E85&gt;=51,"H",IF(E85&lt;=19,"L","A")),
IF(E85&lt;=50,"L","A")))))))</f>
        <v/>
      </c>
      <c r="I85" s="36" t="str">
        <f aca="false">IF(H85="L","Baixa",IF(H85="A","Média",IF(H85="","","Alta")))</f>
        <v/>
      </c>
      <c r="J85" s="37" t="str">
        <f aca="false">IF(ISBLANK(F85),"",
 IF(D85="ALI",IF(H85="L",7, IF(H85="A",10,15)),
 IF(D85="AIE",IF(H85="L",5, IF(H85="A",7,10)),
 IF(D85="SE",IF(H85="L",4, IF(H85="A",5,7 )),
 IF(OR(D85="EE",D85="CE"),IF(H85="L",3,IF(H85="A",4,6)))))))</f>
        <v/>
      </c>
      <c r="K85" s="38"/>
      <c r="L85" s="35"/>
      <c r="M85" s="35" t="str">
        <f aca="false">CONCATENATE(D85,N85)</f>
        <v/>
      </c>
      <c r="N85" s="36" t="str">
        <f aca="false">IF(ISBLANK(L85),"",
IF(D85="EE",IF(L85&gt;=3,IF(K85&gt;=5,"H","A"),
IF(L85&gt;=2,IF(K85&gt;=16,"H",IF(K85&lt;=4,"L","A")),
IF(K85&lt;=15,"L","A"))),
IF(OR(D85="SE",D85="CE"),IF(L85&gt;=4,IF(K85&gt;=6,"H","A"),
IF(L85&gt;=2,IF(K85&gt;=20,"H",IF(K85&lt;=5,"L","A")),
IF(K85&lt;=19,"L","A"))),
IF(OR(D85="ALI",D85="AIE"),IF(L85&gt;=6,IF(K85&gt;=20,"H","A"),
IF(L85&gt;=2,IF(K85&gt;=51,"H",IF(K85&lt;=19,"L","A")),
IF(K85&lt;=50,"L","A")))))))</f>
        <v/>
      </c>
      <c r="O85" s="36" t="str">
        <f aca="false">IF(N85="L","Baixa",IF(N85="A","Média",IF(N85="","","Alta")))</f>
        <v/>
      </c>
      <c r="P85" s="37" t="str">
        <f aca="false">IF(ISBLANK(L85),"",
 IF(D85="ALI",IF(N85="L",7, IF(N85="A",10,15)),
 IF(D85="AIE",IF(N85="L",5, IF(N85="A",7,10)),
 IF(D85="SE",IF(N85="L",4, IF(N85="A",5,7 )),
 IF(OR(D85="EE",D85="CE"),IF(N85="L",3,IF(N85="A",4,6)))))))</f>
        <v/>
      </c>
      <c r="Q85" s="38"/>
      <c r="R85" s="39"/>
      <c r="S85" s="1" t="n">
        <f aca="false">IF(AND($P85="",$J85&lt;&gt;""),$J85,0)</f>
        <v>0</v>
      </c>
      <c r="T85" s="1" t="n">
        <f aca="false">IF(OR($P85="",$J85=""),0,$J85)</f>
        <v>0</v>
      </c>
      <c r="U85" s="1" t="n">
        <f aca="false">IF(OR($P85="",$J85=""),0,$P85)</f>
        <v>0</v>
      </c>
      <c r="V85" s="1" t="n">
        <f aca="false">IF(AND($J85="",$P85&lt;&gt;""),$P85,0)</f>
        <v>0</v>
      </c>
    </row>
    <row r="86" customFormat="false" ht="14.25" hidden="false" customHeight="true" outlineLevel="0" collapsed="false">
      <c r="B86" s="26" t="n">
        <v>9</v>
      </c>
      <c r="C86" s="40"/>
      <c r="D86" s="35"/>
      <c r="E86" s="35"/>
      <c r="F86" s="35"/>
      <c r="G86" s="35" t="str">
        <f aca="false">CONCATENATE(D86,H86)</f>
        <v/>
      </c>
      <c r="H86" s="36" t="str">
        <f aca="false">IF(ISBLANK(F86),"",
IF(D86="EE",IF(F86&gt;=3,IF(E86&gt;=5,"H","A"),
IF(F86&gt;=2,IF(E86&gt;=16,"H",IF(E86&lt;=4,"L","A")),
IF(E86&lt;=15,"L","A"))),
IF(OR(D86="SE",D86="CE"),IF(F86&gt;=4,IF(E86&gt;=6,"H","A"),
IF(F86&gt;=2,IF(E86&gt;=20,"H",IF(E86&lt;=5,"L","A")),
IF(E86&lt;=19,"L","A"))),
IF(OR(D86="ALI",D86="AIE"),IF(F86&gt;=6,IF(E86&gt;=20,"H","A"),
IF(F86&gt;=2,IF(E86&gt;=51,"H",IF(E86&lt;=19,"L","A")),
IF(E86&lt;=50,"L","A")))))))</f>
        <v/>
      </c>
      <c r="I86" s="36" t="str">
        <f aca="false">IF(H86="L","Baixa",IF(H86="A","Média",IF(H86="","","Alta")))</f>
        <v/>
      </c>
      <c r="J86" s="37" t="str">
        <f aca="false">IF(ISBLANK(F86),"",
 IF(D86="ALI",IF(H86="L",7, IF(H86="A",10,15)),
 IF(D86="AIE",IF(H86="L",5, IF(H86="A",7,10)),
 IF(D86="SE",IF(H86="L",4, IF(H86="A",5,7 )),
 IF(OR(D86="EE",D86="CE"),IF(H86="L",3,IF(H86="A",4,6)))))))</f>
        <v/>
      </c>
      <c r="K86" s="38"/>
      <c r="L86" s="35"/>
      <c r="M86" s="35" t="str">
        <f aca="false">CONCATENATE(D86,N86)</f>
        <v/>
      </c>
      <c r="N86" s="36" t="str">
        <f aca="false">IF(ISBLANK(L86),"",
IF(D86="EE",IF(L86&gt;=3,IF(K86&gt;=5,"H","A"),
IF(L86&gt;=2,IF(K86&gt;=16,"H",IF(K86&lt;=4,"L","A")),
IF(K86&lt;=15,"L","A"))),
IF(OR(D86="SE",D86="CE"),IF(L86&gt;=4,IF(K86&gt;=6,"H","A"),
IF(L86&gt;=2,IF(K86&gt;=20,"H",IF(K86&lt;=5,"L","A")),
IF(K86&lt;=19,"L","A"))),
IF(OR(D86="ALI",D86="AIE"),IF(L86&gt;=6,IF(K86&gt;=20,"H","A"),
IF(L86&gt;=2,IF(K86&gt;=51,"H",IF(K86&lt;=19,"L","A")),
IF(K86&lt;=50,"L","A")))))))</f>
        <v/>
      </c>
      <c r="O86" s="36" t="str">
        <f aca="false">IF(N86="L","Baixa",IF(N86="A","Média",IF(N86="","","Alta")))</f>
        <v/>
      </c>
      <c r="P86" s="37" t="str">
        <f aca="false">IF(ISBLANK(L86),"",
 IF(D86="ALI",IF(N86="L",7, IF(N86="A",10,15)),
 IF(D86="AIE",IF(N86="L",5, IF(N86="A",7,10)),
 IF(D86="SE",IF(N86="L",4, IF(N86="A",5,7 )),
 IF(OR(D86="EE",D86="CE"),IF(N86="L",3,IF(N86="A",4,6)))))))</f>
        <v/>
      </c>
      <c r="Q86" s="38"/>
      <c r="R86" s="39"/>
      <c r="S86" s="1" t="n">
        <f aca="false">IF(AND($P86="",$J86&lt;&gt;""),$J86,0)</f>
        <v>0</v>
      </c>
      <c r="T86" s="1" t="n">
        <f aca="false">IF(OR($P86="",$J86=""),0,$J86)</f>
        <v>0</v>
      </c>
      <c r="U86" s="1" t="n">
        <f aca="false">IF(OR($P86="",$J86=""),0,$P86)</f>
        <v>0</v>
      </c>
      <c r="V86" s="1" t="n">
        <f aca="false">IF(AND($J86="",$P86&lt;&gt;""),$P86,0)</f>
        <v>0</v>
      </c>
    </row>
    <row r="87" customFormat="false" ht="14.25" hidden="false" customHeight="true" outlineLevel="0" collapsed="false">
      <c r="B87" s="26" t="n">
        <v>10</v>
      </c>
      <c r="C87" s="40"/>
      <c r="D87" s="35"/>
      <c r="E87" s="35"/>
      <c r="F87" s="35"/>
      <c r="G87" s="35" t="str">
        <f aca="false">CONCATENATE(D87,H87)</f>
        <v/>
      </c>
      <c r="H87" s="36" t="str">
        <f aca="false">IF(ISBLANK(F87),"",
IF(D87="EE",IF(F87&gt;=3,IF(E87&gt;=5,"H","A"),
IF(F87&gt;=2,IF(E87&gt;=16,"H",IF(E87&lt;=4,"L","A")),
IF(E87&lt;=15,"L","A"))),
IF(OR(D87="SE",D87="CE"),IF(F87&gt;=4,IF(E87&gt;=6,"H","A"),
IF(F87&gt;=2,IF(E87&gt;=20,"H",IF(E87&lt;=5,"L","A")),
IF(E87&lt;=19,"L","A"))),
IF(OR(D87="ALI",D87="AIE"),IF(F87&gt;=6,IF(E87&gt;=20,"H","A"),
IF(F87&gt;=2,IF(E87&gt;=51,"H",IF(E87&lt;=19,"L","A")),
IF(E87&lt;=50,"L","A")))))))</f>
        <v/>
      </c>
      <c r="I87" s="36" t="str">
        <f aca="false">IF(H87="L","Baixa",IF(H87="A","Média",IF(H87="","","Alta")))</f>
        <v/>
      </c>
      <c r="J87" s="37" t="str">
        <f aca="false">IF(ISBLANK(F87),"",
 IF(D87="ALI",IF(H87="L",7, IF(H87="A",10,15)),
 IF(D87="AIE",IF(H87="L",5, IF(H87="A",7,10)),
 IF(D87="SE",IF(H87="L",4, IF(H87="A",5,7 )),
 IF(OR(D87="EE",D87="CE"),IF(H87="L",3,IF(H87="A",4,6)))))))</f>
        <v/>
      </c>
      <c r="K87" s="38"/>
      <c r="L87" s="35"/>
      <c r="M87" s="35" t="str">
        <f aca="false">CONCATENATE(D87,N87)</f>
        <v/>
      </c>
      <c r="N87" s="36" t="str">
        <f aca="false">IF(ISBLANK(L87),"",
IF(D87="EE",IF(L87&gt;=3,IF(K87&gt;=5,"H","A"),
IF(L87&gt;=2,IF(K87&gt;=16,"H",IF(K87&lt;=4,"L","A")),
IF(K87&lt;=15,"L","A"))),
IF(OR(D87="SE",D87="CE"),IF(L87&gt;=4,IF(K87&gt;=6,"H","A"),
IF(L87&gt;=2,IF(K87&gt;=20,"H",IF(K87&lt;=5,"L","A")),
IF(K87&lt;=19,"L","A"))),
IF(OR(D87="ALI",D87="AIE"),IF(L87&gt;=6,IF(K87&gt;=20,"H","A"),
IF(L87&gt;=2,IF(K87&gt;=51,"H",IF(K87&lt;=19,"L","A")),
IF(K87&lt;=50,"L","A")))))))</f>
        <v/>
      </c>
      <c r="O87" s="36" t="str">
        <f aca="false">IF(N87="L","Baixa",IF(N87="A","Média",IF(N87="","","Alta")))</f>
        <v/>
      </c>
      <c r="P87" s="37" t="str">
        <f aca="false">IF(ISBLANK(L87),"",
 IF(D87="ALI",IF(N87="L",7, IF(N87="A",10,15)),
 IF(D87="AIE",IF(N87="L",5, IF(N87="A",7,10)),
 IF(D87="SE",IF(N87="L",4, IF(N87="A",5,7 )),
 IF(OR(D87="EE",D87="CE"),IF(N87="L",3,IF(N87="A",4,6)))))))</f>
        <v/>
      </c>
      <c r="Q87" s="38"/>
      <c r="R87" s="39"/>
      <c r="S87" s="1" t="n">
        <f aca="false">IF(AND($P87="",$J87&lt;&gt;""),$J87,0)</f>
        <v>0</v>
      </c>
      <c r="T87" s="1" t="n">
        <f aca="false">IF(OR($P87="",$J87=""),0,$J87)</f>
        <v>0</v>
      </c>
      <c r="U87" s="1" t="n">
        <f aca="false">IF(OR($P87="",$J87=""),0,$P87)</f>
        <v>0</v>
      </c>
      <c r="V87" s="1" t="n">
        <f aca="false">IF(AND($J87="",$P87&lt;&gt;""),$P87,0)</f>
        <v>0</v>
      </c>
    </row>
    <row r="88" customFormat="false" ht="14.25" hidden="false" customHeight="true" outlineLevel="0" collapsed="false">
      <c r="B88" s="26" t="n">
        <v>11</v>
      </c>
      <c r="C88" s="40"/>
      <c r="D88" s="35"/>
      <c r="E88" s="35"/>
      <c r="F88" s="35"/>
      <c r="G88" s="35" t="str">
        <f aca="false">CONCATENATE(D88,H88)</f>
        <v/>
      </c>
      <c r="H88" s="36" t="str">
        <f aca="false">IF(ISBLANK(F88),"",
IF(D88="EE",IF(F88&gt;=3,IF(E88&gt;=5,"H","A"),
IF(F88&gt;=2,IF(E88&gt;=16,"H",IF(E88&lt;=4,"L","A")),
IF(E88&lt;=15,"L","A"))),
IF(OR(D88="SE",D88="CE"),IF(F88&gt;=4,IF(E88&gt;=6,"H","A"),
IF(F88&gt;=2,IF(E88&gt;=20,"H",IF(E88&lt;=5,"L","A")),
IF(E88&lt;=19,"L","A"))),
IF(OR(D88="ALI",D88="AIE"),IF(F88&gt;=6,IF(E88&gt;=20,"H","A"),
IF(F88&gt;=2,IF(E88&gt;=51,"H",IF(E88&lt;=19,"L","A")),
IF(E88&lt;=50,"L","A")))))))</f>
        <v/>
      </c>
      <c r="I88" s="36" t="str">
        <f aca="false">IF(H88="L","Baixa",IF(H88="A","Média",IF(H88="","","Alta")))</f>
        <v/>
      </c>
      <c r="J88" s="37" t="str">
        <f aca="false">IF(ISBLANK(F88),"",
 IF(D88="ALI",IF(H88="L",7, IF(H88="A",10,15)),
 IF(D88="AIE",IF(H88="L",5, IF(H88="A",7,10)),
 IF(D88="SE",IF(H88="L",4, IF(H88="A",5,7 )),
 IF(OR(D88="EE",D88="CE"),IF(H88="L",3,IF(H88="A",4,6)))))))</f>
        <v/>
      </c>
      <c r="K88" s="38"/>
      <c r="L88" s="35"/>
      <c r="M88" s="35" t="str">
        <f aca="false">CONCATENATE(D88,N88)</f>
        <v/>
      </c>
      <c r="N88" s="36" t="str">
        <f aca="false">IF(ISBLANK(L88),"",
IF(D88="EE",IF(L88&gt;=3,IF(K88&gt;=5,"H","A"),
IF(L88&gt;=2,IF(K88&gt;=16,"H",IF(K88&lt;=4,"L","A")),
IF(K88&lt;=15,"L","A"))),
IF(OR(D88="SE",D88="CE"),IF(L88&gt;=4,IF(K88&gt;=6,"H","A"),
IF(L88&gt;=2,IF(K88&gt;=20,"H",IF(K88&lt;=5,"L","A")),
IF(K88&lt;=19,"L","A"))),
IF(OR(D88="ALI",D88="AIE"),IF(L88&gt;=6,IF(K88&gt;=20,"H","A"),
IF(L88&gt;=2,IF(K88&gt;=51,"H",IF(K88&lt;=19,"L","A")),
IF(K88&lt;=50,"L","A")))))))</f>
        <v/>
      </c>
      <c r="O88" s="36" t="str">
        <f aca="false">IF(N88="L","Baixa",IF(N88="A","Média",IF(N88="","","Alta")))</f>
        <v/>
      </c>
      <c r="P88" s="37" t="str">
        <f aca="false">IF(ISBLANK(L88),"",
 IF(D88="ALI",IF(N88="L",7, IF(N88="A",10,15)),
 IF(D88="AIE",IF(N88="L",5, IF(N88="A",7,10)),
 IF(D88="SE",IF(N88="L",4, IF(N88="A",5,7 )),
 IF(OR(D88="EE",D88="CE"),IF(N88="L",3,IF(N88="A",4,6)))))))</f>
        <v/>
      </c>
      <c r="Q88" s="38"/>
      <c r="R88" s="39"/>
      <c r="S88" s="1" t="n">
        <f aca="false">IF(AND($P88="",$J88&lt;&gt;""),$J88,0)</f>
        <v>0</v>
      </c>
      <c r="T88" s="1" t="n">
        <f aca="false">IF(OR($P88="",$J88=""),0,$J88)</f>
        <v>0</v>
      </c>
      <c r="U88" s="1" t="n">
        <f aca="false">IF(OR($P88="",$J88=""),0,$P88)</f>
        <v>0</v>
      </c>
      <c r="V88" s="1" t="n">
        <f aca="false">IF(AND($J88="",$P88&lt;&gt;""),$P88,0)</f>
        <v>0</v>
      </c>
    </row>
    <row r="89" customFormat="false" ht="14.25" hidden="false" customHeight="true" outlineLevel="0" collapsed="false">
      <c r="B89" s="26" t="n">
        <v>12</v>
      </c>
      <c r="C89" s="40"/>
      <c r="D89" s="35"/>
      <c r="E89" s="35"/>
      <c r="F89" s="35"/>
      <c r="G89" s="35" t="str">
        <f aca="false">CONCATENATE(D89,H89)</f>
        <v/>
      </c>
      <c r="H89" s="36" t="str">
        <f aca="false">IF(ISBLANK(F89),"",
IF(D89="EE",IF(F89&gt;=3,IF(E89&gt;=5,"H","A"),
IF(F89&gt;=2,IF(E89&gt;=16,"H",IF(E89&lt;=4,"L","A")),
IF(E89&lt;=15,"L","A"))),
IF(OR(D89="SE",D89="CE"),IF(F89&gt;=4,IF(E89&gt;=6,"H","A"),
IF(F89&gt;=2,IF(E89&gt;=20,"H",IF(E89&lt;=5,"L","A")),
IF(E89&lt;=19,"L","A"))),
IF(OR(D89="ALI",D89="AIE"),IF(F89&gt;=6,IF(E89&gt;=20,"H","A"),
IF(F89&gt;=2,IF(E89&gt;=51,"H",IF(E89&lt;=19,"L","A")),
IF(E89&lt;=50,"L","A")))))))</f>
        <v/>
      </c>
      <c r="I89" s="36" t="str">
        <f aca="false">IF(H89="L","Baixa",IF(H89="A","Média",IF(H89="","","Alta")))</f>
        <v/>
      </c>
      <c r="J89" s="37" t="str">
        <f aca="false">IF(ISBLANK(F89),"",
 IF(D89="ALI",IF(H89="L",7, IF(H89="A",10,15)),
 IF(D89="AIE",IF(H89="L",5, IF(H89="A",7,10)),
 IF(D89="SE",IF(H89="L",4, IF(H89="A",5,7 )),
 IF(OR(D89="EE",D89="CE"),IF(H89="L",3,IF(H89="A",4,6)))))))</f>
        <v/>
      </c>
      <c r="K89" s="38"/>
      <c r="L89" s="35"/>
      <c r="M89" s="35" t="str">
        <f aca="false">CONCATENATE(D89,N89)</f>
        <v/>
      </c>
      <c r="N89" s="36" t="str">
        <f aca="false">IF(ISBLANK(L89),"",
IF(D89="EE",IF(L89&gt;=3,IF(K89&gt;=5,"H","A"),
IF(L89&gt;=2,IF(K89&gt;=16,"H",IF(K89&lt;=4,"L","A")),
IF(K89&lt;=15,"L","A"))),
IF(OR(D89="SE",D89="CE"),IF(L89&gt;=4,IF(K89&gt;=6,"H","A"),
IF(L89&gt;=2,IF(K89&gt;=20,"H",IF(K89&lt;=5,"L","A")),
IF(K89&lt;=19,"L","A"))),
IF(OR(D89="ALI",D89="AIE"),IF(L89&gt;=6,IF(K89&gt;=20,"H","A"),
IF(L89&gt;=2,IF(K89&gt;=51,"H",IF(K89&lt;=19,"L","A")),
IF(K89&lt;=50,"L","A")))))))</f>
        <v/>
      </c>
      <c r="O89" s="36" t="str">
        <f aca="false">IF(N89="L","Baixa",IF(N89="A","Média",IF(N89="","","Alta")))</f>
        <v/>
      </c>
      <c r="P89" s="37" t="str">
        <f aca="false">IF(ISBLANK(L89),"",
 IF(D89="ALI",IF(N89="L",7, IF(N89="A",10,15)),
 IF(D89="AIE",IF(N89="L",5, IF(N89="A",7,10)),
 IF(D89="SE",IF(N89="L",4, IF(N89="A",5,7 )),
 IF(OR(D89="EE",D89="CE"),IF(N89="L",3,IF(N89="A",4,6)))))))</f>
        <v/>
      </c>
      <c r="Q89" s="38"/>
      <c r="R89" s="39"/>
      <c r="S89" s="1" t="n">
        <f aca="false">IF(AND($P89="",$J89&lt;&gt;""),$J89,0)</f>
        <v>0</v>
      </c>
      <c r="T89" s="1" t="n">
        <f aca="false">IF(OR($P89="",$J89=""),0,$J89)</f>
        <v>0</v>
      </c>
      <c r="U89" s="1" t="n">
        <f aca="false">IF(OR($P89="",$J89=""),0,$P89)</f>
        <v>0</v>
      </c>
      <c r="V89" s="1" t="n">
        <f aca="false">IF(AND($J89="",$P89&lt;&gt;""),$P89,0)</f>
        <v>0</v>
      </c>
    </row>
    <row r="90" customFormat="false" ht="14.25" hidden="false" customHeight="true" outlineLevel="0" collapsed="false">
      <c r="B90" s="26" t="n">
        <v>13</v>
      </c>
      <c r="C90" s="40"/>
      <c r="D90" s="35"/>
      <c r="E90" s="35"/>
      <c r="F90" s="35"/>
      <c r="G90" s="35" t="str">
        <f aca="false">CONCATENATE(D90,H90)</f>
        <v/>
      </c>
      <c r="H90" s="36" t="str">
        <f aca="false">IF(ISBLANK(F90),"",
IF(D90="EE",IF(F90&gt;=3,IF(E90&gt;=5,"H","A"),
IF(F90&gt;=2,IF(E90&gt;=16,"H",IF(E90&lt;=4,"L","A")),
IF(E90&lt;=15,"L","A"))),
IF(OR(D90="SE",D90="CE"),IF(F90&gt;=4,IF(E90&gt;=6,"H","A"),
IF(F90&gt;=2,IF(E90&gt;=20,"H",IF(E90&lt;=5,"L","A")),
IF(E90&lt;=19,"L","A"))),
IF(OR(D90="ALI",D90="AIE"),IF(F90&gt;=6,IF(E90&gt;=20,"H","A"),
IF(F90&gt;=2,IF(E90&gt;=51,"H",IF(E90&lt;=19,"L","A")),
IF(E90&lt;=50,"L","A")))))))</f>
        <v/>
      </c>
      <c r="I90" s="36" t="str">
        <f aca="false">IF(H90="L","Baixa",IF(H90="A","Média",IF(H90="","","Alta")))</f>
        <v/>
      </c>
      <c r="J90" s="37" t="str">
        <f aca="false">IF(ISBLANK(F90),"",
 IF(D90="ALI",IF(H90="L",7, IF(H90="A",10,15)),
 IF(D90="AIE",IF(H90="L",5, IF(H90="A",7,10)),
 IF(D90="SE",IF(H90="L",4, IF(H90="A",5,7 )),
 IF(OR(D90="EE",D90="CE"),IF(H90="L",3,IF(H90="A",4,6)))))))</f>
        <v/>
      </c>
      <c r="K90" s="38"/>
      <c r="L90" s="35"/>
      <c r="M90" s="35" t="str">
        <f aca="false">CONCATENATE(D90,N90)</f>
        <v/>
      </c>
      <c r="N90" s="36" t="str">
        <f aca="false">IF(ISBLANK(L90),"",
IF(D90="EE",IF(L90&gt;=3,IF(K90&gt;=5,"H","A"),
IF(L90&gt;=2,IF(K90&gt;=16,"H",IF(K90&lt;=4,"L","A")),
IF(K90&lt;=15,"L","A"))),
IF(OR(D90="SE",D90="CE"),IF(L90&gt;=4,IF(K90&gt;=6,"H","A"),
IF(L90&gt;=2,IF(K90&gt;=20,"H",IF(K90&lt;=5,"L","A")),
IF(K90&lt;=19,"L","A"))),
IF(OR(D90="ALI",D90="AIE"),IF(L90&gt;=6,IF(K90&gt;=20,"H","A"),
IF(L90&gt;=2,IF(K90&gt;=51,"H",IF(K90&lt;=19,"L","A")),
IF(K90&lt;=50,"L","A")))))))</f>
        <v/>
      </c>
      <c r="O90" s="36" t="str">
        <f aca="false">IF(N90="L","Baixa",IF(N90="A","Média",IF(N90="","","Alta")))</f>
        <v/>
      </c>
      <c r="P90" s="37" t="str">
        <f aca="false">IF(ISBLANK(L90),"",
 IF(D90="ALI",IF(N90="L",7, IF(N90="A",10,15)),
 IF(D90="AIE",IF(N90="L",5, IF(N90="A",7,10)),
 IF(D90="SE",IF(N90="L",4, IF(N90="A",5,7 )),
 IF(OR(D90="EE",D90="CE"),IF(N90="L",3,IF(N90="A",4,6)))))))</f>
        <v/>
      </c>
      <c r="Q90" s="38"/>
      <c r="R90" s="39"/>
      <c r="S90" s="1" t="n">
        <f aca="false">IF(AND($P90="",$J90&lt;&gt;""),$J90,0)</f>
        <v>0</v>
      </c>
      <c r="T90" s="1" t="n">
        <f aca="false">IF(OR($P90="",$J90=""),0,$J90)</f>
        <v>0</v>
      </c>
      <c r="U90" s="1" t="n">
        <f aca="false">IF(OR($P90="",$J90=""),0,$P90)</f>
        <v>0</v>
      </c>
      <c r="V90" s="1" t="n">
        <f aca="false">IF(AND($J90="",$P90&lt;&gt;""),$P90,0)</f>
        <v>0</v>
      </c>
    </row>
    <row r="91" customFormat="false" ht="14.25" hidden="false" customHeight="true" outlineLevel="0" collapsed="false">
      <c r="B91" s="26" t="n">
        <v>14</v>
      </c>
      <c r="C91" s="40"/>
      <c r="D91" s="35"/>
      <c r="E91" s="35"/>
      <c r="F91" s="35"/>
      <c r="G91" s="35" t="str">
        <f aca="false">CONCATENATE(D91,H91)</f>
        <v/>
      </c>
      <c r="H91" s="36" t="str">
        <f aca="false">IF(ISBLANK(F91),"",
IF(D91="EE",IF(F91&gt;=3,IF(E91&gt;=5,"H","A"),
IF(F91&gt;=2,IF(E91&gt;=16,"H",IF(E91&lt;=4,"L","A")),
IF(E91&lt;=15,"L","A"))),
IF(OR(D91="SE",D91="CE"),IF(F91&gt;=4,IF(E91&gt;=6,"H","A"),
IF(F91&gt;=2,IF(E91&gt;=20,"H",IF(E91&lt;=5,"L","A")),
IF(E91&lt;=19,"L","A"))),
IF(OR(D91="ALI",D91="AIE"),IF(F91&gt;=6,IF(E91&gt;=20,"H","A"),
IF(F91&gt;=2,IF(E91&gt;=51,"H",IF(E91&lt;=19,"L","A")),
IF(E91&lt;=50,"L","A")))))))</f>
        <v/>
      </c>
      <c r="I91" s="36" t="str">
        <f aca="false">IF(H91="L","Baixa",IF(H91="A","Média",IF(H91="","","Alta")))</f>
        <v/>
      </c>
      <c r="J91" s="37" t="str">
        <f aca="false">IF(ISBLANK(F91),"",
 IF(D91="ALI",IF(H91="L",7, IF(H91="A",10,15)),
 IF(D91="AIE",IF(H91="L",5, IF(H91="A",7,10)),
 IF(D91="SE",IF(H91="L",4, IF(H91="A",5,7 )),
 IF(OR(D91="EE",D91="CE"),IF(H91="L",3,IF(H91="A",4,6)))))))</f>
        <v/>
      </c>
      <c r="K91" s="38"/>
      <c r="L91" s="35"/>
      <c r="M91" s="35" t="str">
        <f aca="false">CONCATENATE(D91,N91)</f>
        <v/>
      </c>
      <c r="N91" s="36" t="str">
        <f aca="false">IF(ISBLANK(L91),"",
IF(D91="EE",IF(L91&gt;=3,IF(K91&gt;=5,"H","A"),
IF(L91&gt;=2,IF(K91&gt;=16,"H",IF(K91&lt;=4,"L","A")),
IF(K91&lt;=15,"L","A"))),
IF(OR(D91="SE",D91="CE"),IF(L91&gt;=4,IF(K91&gt;=6,"H","A"),
IF(L91&gt;=2,IF(K91&gt;=20,"H",IF(K91&lt;=5,"L","A")),
IF(K91&lt;=19,"L","A"))),
IF(OR(D91="ALI",D91="AIE"),IF(L91&gt;=6,IF(K91&gt;=20,"H","A"),
IF(L91&gt;=2,IF(K91&gt;=51,"H",IF(K91&lt;=19,"L","A")),
IF(K91&lt;=50,"L","A")))))))</f>
        <v/>
      </c>
      <c r="O91" s="36" t="str">
        <f aca="false">IF(N91="L","Baixa",IF(N91="A","Média",IF(N91="","","Alta")))</f>
        <v/>
      </c>
      <c r="P91" s="37" t="str">
        <f aca="false">IF(ISBLANK(L91),"",
 IF(D91="ALI",IF(N91="L",7, IF(N91="A",10,15)),
 IF(D91="AIE",IF(N91="L",5, IF(N91="A",7,10)),
 IF(D91="SE",IF(N91="L",4, IF(N91="A",5,7 )),
 IF(OR(D91="EE",D91="CE"),IF(N91="L",3,IF(N91="A",4,6)))))))</f>
        <v/>
      </c>
      <c r="Q91" s="38"/>
      <c r="R91" s="39"/>
      <c r="S91" s="1" t="n">
        <f aca="false">IF(AND($P91="",$J91&lt;&gt;""),$J91,0)</f>
        <v>0</v>
      </c>
      <c r="T91" s="1" t="n">
        <f aca="false">IF(OR($P91="",$J91=""),0,$J91)</f>
        <v>0</v>
      </c>
      <c r="U91" s="1" t="n">
        <f aca="false">IF(OR($P91="",$J91=""),0,$P91)</f>
        <v>0</v>
      </c>
      <c r="V91" s="1" t="n">
        <f aca="false">IF(AND($J91="",$P91&lt;&gt;""),$P91,0)</f>
        <v>0</v>
      </c>
    </row>
    <row r="92" customFormat="false" ht="14.25" hidden="false" customHeight="true" outlineLevel="0" collapsed="false">
      <c r="B92" s="26" t="n">
        <v>15</v>
      </c>
      <c r="C92" s="40"/>
      <c r="D92" s="35"/>
      <c r="E92" s="35"/>
      <c r="F92" s="35"/>
      <c r="G92" s="35" t="str">
        <f aca="false">CONCATENATE(D92,H92)</f>
        <v/>
      </c>
      <c r="H92" s="36" t="str">
        <f aca="false">IF(ISBLANK(F92),"",
IF(D92="EE",IF(F92&gt;=3,IF(E92&gt;=5,"H","A"),
IF(F92&gt;=2,IF(E92&gt;=16,"H",IF(E92&lt;=4,"L","A")),
IF(E92&lt;=15,"L","A"))),
IF(OR(D92="SE",D92="CE"),IF(F92&gt;=4,IF(E92&gt;=6,"H","A"),
IF(F92&gt;=2,IF(E92&gt;=20,"H",IF(E92&lt;=5,"L","A")),
IF(E92&lt;=19,"L","A"))),
IF(OR(D92="ALI",D92="AIE"),IF(F92&gt;=6,IF(E92&gt;=20,"H","A"),
IF(F92&gt;=2,IF(E92&gt;=51,"H",IF(E92&lt;=19,"L","A")),
IF(E92&lt;=50,"L","A")))))))</f>
        <v/>
      </c>
      <c r="I92" s="36" t="str">
        <f aca="false">IF(H92="L","Baixa",IF(H92="A","Média",IF(H92="","","Alta")))</f>
        <v/>
      </c>
      <c r="J92" s="37" t="str">
        <f aca="false">IF(ISBLANK(F92),"",
 IF(D92="ALI",IF(H92="L",7, IF(H92="A",10,15)),
 IF(D92="AIE",IF(H92="L",5, IF(H92="A",7,10)),
 IF(D92="SE",IF(H92="L",4, IF(H92="A",5,7 )),
 IF(OR(D92="EE",D92="CE"),IF(H92="L",3,IF(H92="A",4,6)))))))</f>
        <v/>
      </c>
      <c r="K92" s="38"/>
      <c r="L92" s="35"/>
      <c r="M92" s="35" t="str">
        <f aca="false">CONCATENATE(D92,N92)</f>
        <v/>
      </c>
      <c r="N92" s="36" t="str">
        <f aca="false">IF(ISBLANK(L92),"",
IF(D92="EE",IF(L92&gt;=3,IF(K92&gt;=5,"H","A"),
IF(L92&gt;=2,IF(K92&gt;=16,"H",IF(K92&lt;=4,"L","A")),
IF(K92&lt;=15,"L","A"))),
IF(OR(D92="SE",D92="CE"),IF(L92&gt;=4,IF(K92&gt;=6,"H","A"),
IF(L92&gt;=2,IF(K92&gt;=20,"H",IF(K92&lt;=5,"L","A")),
IF(K92&lt;=19,"L","A"))),
IF(OR(D92="ALI",D92="AIE"),IF(L92&gt;=6,IF(K92&gt;=20,"H","A"),
IF(L92&gt;=2,IF(K92&gt;=51,"H",IF(K92&lt;=19,"L","A")),
IF(K92&lt;=50,"L","A")))))))</f>
        <v/>
      </c>
      <c r="O92" s="36" t="str">
        <f aca="false">IF(N92="L","Baixa",IF(N92="A","Média",IF(N92="","","Alta")))</f>
        <v/>
      </c>
      <c r="P92" s="37" t="str">
        <f aca="false">IF(ISBLANK(L92),"",
 IF(D92="ALI",IF(N92="L",7, IF(N92="A",10,15)),
 IF(D92="AIE",IF(N92="L",5, IF(N92="A",7,10)),
 IF(D92="SE",IF(N92="L",4, IF(N92="A",5,7 )),
 IF(OR(D92="EE",D92="CE"),IF(N92="L",3,IF(N92="A",4,6)))))))</f>
        <v/>
      </c>
      <c r="Q92" s="38"/>
      <c r="R92" s="39"/>
      <c r="S92" s="1" t="n">
        <f aca="false">IF(AND($P92="",$J92&lt;&gt;""),$J92,0)</f>
        <v>0</v>
      </c>
      <c r="T92" s="1" t="n">
        <f aca="false">IF(OR($P92="",$J92=""),0,$J92)</f>
        <v>0</v>
      </c>
      <c r="U92" s="1" t="n">
        <f aca="false">IF(OR($P92="",$J92=""),0,$P92)</f>
        <v>0</v>
      </c>
      <c r="V92" s="1" t="n">
        <f aca="false">IF(AND($J92="",$P92&lt;&gt;""),$P92,0)</f>
        <v>0</v>
      </c>
    </row>
    <row r="93" customFormat="false" ht="14.25" hidden="false" customHeight="true" outlineLevel="0" collapsed="false">
      <c r="B93" s="26" t="n">
        <v>16</v>
      </c>
      <c r="C93" s="40"/>
      <c r="D93" s="35"/>
      <c r="E93" s="35"/>
      <c r="F93" s="35"/>
      <c r="G93" s="35" t="str">
        <f aca="false">CONCATENATE(D93,H93)</f>
        <v/>
      </c>
      <c r="H93" s="36" t="str">
        <f aca="false">IF(ISBLANK(F93),"",
IF(D93="EE",IF(F93&gt;=3,IF(E93&gt;=5,"H","A"),
IF(F93&gt;=2,IF(E93&gt;=16,"H",IF(E93&lt;=4,"L","A")),
IF(E93&lt;=15,"L","A"))),
IF(OR(D93="SE",D93="CE"),IF(F93&gt;=4,IF(E93&gt;=6,"H","A"),
IF(F93&gt;=2,IF(E93&gt;=20,"H",IF(E93&lt;=5,"L","A")),
IF(E93&lt;=19,"L","A"))),
IF(OR(D93="ALI",D93="AIE"),IF(F93&gt;=6,IF(E93&gt;=20,"H","A"),
IF(F93&gt;=2,IF(E93&gt;=51,"H",IF(E93&lt;=19,"L","A")),
IF(E93&lt;=50,"L","A")))))))</f>
        <v/>
      </c>
      <c r="I93" s="36" t="str">
        <f aca="false">IF(H93="L","Baixa",IF(H93="A","Média",IF(H93="","","Alta")))</f>
        <v/>
      </c>
      <c r="J93" s="37" t="str">
        <f aca="false">IF(ISBLANK(F93),"",
 IF(D93="ALI",IF(H93="L",7, IF(H93="A",10,15)),
 IF(D93="AIE",IF(H93="L",5, IF(H93="A",7,10)),
 IF(D93="SE",IF(H93="L",4, IF(H93="A",5,7 )),
 IF(OR(D93="EE",D93="CE"),IF(H93="L",3,IF(H93="A",4,6)))))))</f>
        <v/>
      </c>
      <c r="K93" s="38"/>
      <c r="L93" s="35"/>
      <c r="M93" s="35" t="str">
        <f aca="false">CONCATENATE(D93,N93)</f>
        <v/>
      </c>
      <c r="N93" s="36" t="str">
        <f aca="false">IF(ISBLANK(L93),"",
IF(D93="EE",IF(L93&gt;=3,IF(K93&gt;=5,"H","A"),
IF(L93&gt;=2,IF(K93&gt;=16,"H",IF(K93&lt;=4,"L","A")),
IF(K93&lt;=15,"L","A"))),
IF(OR(D93="SE",D93="CE"),IF(L93&gt;=4,IF(K93&gt;=6,"H","A"),
IF(L93&gt;=2,IF(K93&gt;=20,"H",IF(K93&lt;=5,"L","A")),
IF(K93&lt;=19,"L","A"))),
IF(OR(D93="ALI",D93="AIE"),IF(L93&gt;=6,IF(K93&gt;=20,"H","A"),
IF(L93&gt;=2,IF(K93&gt;=51,"H",IF(K93&lt;=19,"L","A")),
IF(K93&lt;=50,"L","A")))))))</f>
        <v/>
      </c>
      <c r="O93" s="36" t="str">
        <f aca="false">IF(N93="L","Baixa",IF(N93="A","Média",IF(N93="","","Alta")))</f>
        <v/>
      </c>
      <c r="P93" s="37" t="str">
        <f aca="false">IF(ISBLANK(L93),"",
 IF(D93="ALI",IF(N93="L",7, IF(N93="A",10,15)),
 IF(D93="AIE",IF(N93="L",5, IF(N93="A",7,10)),
 IF(D93="SE",IF(N93="L",4, IF(N93="A",5,7 )),
 IF(OR(D93="EE",D93="CE"),IF(N93="L",3,IF(N93="A",4,6)))))))</f>
        <v/>
      </c>
      <c r="Q93" s="38"/>
      <c r="R93" s="39"/>
      <c r="S93" s="1" t="n">
        <f aca="false">IF(AND($P93="",$J93&lt;&gt;""),$J93,0)</f>
        <v>0</v>
      </c>
      <c r="T93" s="1" t="n">
        <f aca="false">IF(OR($P93="",$J93=""),0,$J93)</f>
        <v>0</v>
      </c>
      <c r="U93" s="1" t="n">
        <f aca="false">IF(OR($P93="",$J93=""),0,$P93)</f>
        <v>0</v>
      </c>
      <c r="V93" s="1" t="n">
        <f aca="false">IF(AND($J93="",$P93&lt;&gt;""),$P93,0)</f>
        <v>0</v>
      </c>
    </row>
    <row r="94" customFormat="false" ht="14.25" hidden="false" customHeight="true" outlineLevel="0" collapsed="false">
      <c r="B94" s="26" t="n">
        <v>17</v>
      </c>
      <c r="C94" s="40"/>
      <c r="D94" s="35"/>
      <c r="E94" s="35"/>
      <c r="F94" s="35"/>
      <c r="G94" s="35" t="str">
        <f aca="false">CONCATENATE(D94,H94)</f>
        <v/>
      </c>
      <c r="H94" s="36" t="str">
        <f aca="false">IF(ISBLANK(F94),"",
IF(D94="EE",IF(F94&gt;=3,IF(E94&gt;=5,"H","A"),
IF(F94&gt;=2,IF(E94&gt;=16,"H",IF(E94&lt;=4,"L","A")),
IF(E94&lt;=15,"L","A"))),
IF(OR(D94="SE",D94="CE"),IF(F94&gt;=4,IF(E94&gt;=6,"H","A"),
IF(F94&gt;=2,IF(E94&gt;=20,"H",IF(E94&lt;=5,"L","A")),
IF(E94&lt;=19,"L","A"))),
IF(OR(D94="ALI",D94="AIE"),IF(F94&gt;=6,IF(E94&gt;=20,"H","A"),
IF(F94&gt;=2,IF(E94&gt;=51,"H",IF(E94&lt;=19,"L","A")),
IF(E94&lt;=50,"L","A")))))))</f>
        <v/>
      </c>
      <c r="I94" s="36" t="str">
        <f aca="false">IF(H94="L","Baixa",IF(H94="A","Média",IF(H94="","","Alta")))</f>
        <v/>
      </c>
      <c r="J94" s="37" t="str">
        <f aca="false">IF(ISBLANK(F94),"",
 IF(D94="ALI",IF(H94="L",7, IF(H94="A",10,15)),
 IF(D94="AIE",IF(H94="L",5, IF(H94="A",7,10)),
 IF(D94="SE",IF(H94="L",4, IF(H94="A",5,7 )),
 IF(OR(D94="EE",D94="CE"),IF(H94="L",3,IF(H94="A",4,6)))))))</f>
        <v/>
      </c>
      <c r="K94" s="38"/>
      <c r="L94" s="35"/>
      <c r="M94" s="35" t="str">
        <f aca="false">CONCATENATE(D94,N94)</f>
        <v/>
      </c>
      <c r="N94" s="36" t="str">
        <f aca="false">IF(ISBLANK(L94),"",
IF(D94="EE",IF(L94&gt;=3,IF(K94&gt;=5,"H","A"),
IF(L94&gt;=2,IF(K94&gt;=16,"H",IF(K94&lt;=4,"L","A")),
IF(K94&lt;=15,"L","A"))),
IF(OR(D94="SE",D94="CE"),IF(L94&gt;=4,IF(K94&gt;=6,"H","A"),
IF(L94&gt;=2,IF(K94&gt;=20,"H",IF(K94&lt;=5,"L","A")),
IF(K94&lt;=19,"L","A"))),
IF(OR(D94="ALI",D94="AIE"),IF(L94&gt;=6,IF(K94&gt;=20,"H","A"),
IF(L94&gt;=2,IF(K94&gt;=51,"H",IF(K94&lt;=19,"L","A")),
IF(K94&lt;=50,"L","A")))))))</f>
        <v/>
      </c>
      <c r="O94" s="36" t="str">
        <f aca="false">IF(N94="L","Baixa",IF(N94="A","Média",IF(N94="","","Alta")))</f>
        <v/>
      </c>
      <c r="P94" s="37" t="str">
        <f aca="false">IF(ISBLANK(L94),"",
 IF(D94="ALI",IF(N94="L",7, IF(N94="A",10,15)),
 IF(D94="AIE",IF(N94="L",5, IF(N94="A",7,10)),
 IF(D94="SE",IF(N94="L",4, IF(N94="A",5,7 )),
 IF(OR(D94="EE",D94="CE"),IF(N94="L",3,IF(N94="A",4,6)))))))</f>
        <v/>
      </c>
      <c r="Q94" s="38"/>
      <c r="R94" s="39"/>
      <c r="S94" s="1" t="n">
        <f aca="false">IF(AND($P94="",$J94&lt;&gt;""),$J94,0)</f>
        <v>0</v>
      </c>
      <c r="T94" s="1" t="n">
        <f aca="false">IF(OR($P94="",$J94=""),0,$J94)</f>
        <v>0</v>
      </c>
      <c r="U94" s="1" t="n">
        <f aca="false">IF(OR($P94="",$J94=""),0,$P94)</f>
        <v>0</v>
      </c>
      <c r="V94" s="1" t="n">
        <f aca="false">IF(AND($J94="",$P94&lt;&gt;""),$P94,0)</f>
        <v>0</v>
      </c>
    </row>
    <row r="95" customFormat="false" ht="14.25" hidden="false" customHeight="true" outlineLevel="0" collapsed="false">
      <c r="B95" s="26" t="n">
        <v>18</v>
      </c>
      <c r="C95" s="40"/>
      <c r="D95" s="35"/>
      <c r="E95" s="35"/>
      <c r="F95" s="35"/>
      <c r="G95" s="35" t="str">
        <f aca="false">CONCATENATE(D95,H95)</f>
        <v/>
      </c>
      <c r="H95" s="36" t="str">
        <f aca="false">IF(ISBLANK(F95),"",
IF(D95="EE",IF(F95&gt;=3,IF(E95&gt;=5,"H","A"),
IF(F95&gt;=2,IF(E95&gt;=16,"H",IF(E95&lt;=4,"L","A")),
IF(E95&lt;=15,"L","A"))),
IF(OR(D95="SE",D95="CE"),IF(F95&gt;=4,IF(E95&gt;=6,"H","A"),
IF(F95&gt;=2,IF(E95&gt;=20,"H",IF(E95&lt;=5,"L","A")),
IF(E95&lt;=19,"L","A"))),
IF(OR(D95="ALI",D95="AIE"),IF(F95&gt;=6,IF(E95&gt;=20,"H","A"),
IF(F95&gt;=2,IF(E95&gt;=51,"H",IF(E95&lt;=19,"L","A")),
IF(E95&lt;=50,"L","A")))))))</f>
        <v/>
      </c>
      <c r="I95" s="36" t="str">
        <f aca="false">IF(H95="L","Baixa",IF(H95="A","Média",IF(H95="","","Alta")))</f>
        <v/>
      </c>
      <c r="J95" s="37" t="str">
        <f aca="false">IF(ISBLANK(F95),"",
 IF(D95="ALI",IF(H95="L",7, IF(H95="A",10,15)),
 IF(D95="AIE",IF(H95="L",5, IF(H95="A",7,10)),
 IF(D95="SE",IF(H95="L",4, IF(H95="A",5,7 )),
 IF(OR(D95="EE",D95="CE"),IF(H95="L",3,IF(H95="A",4,6)))))))</f>
        <v/>
      </c>
      <c r="K95" s="38"/>
      <c r="L95" s="35"/>
      <c r="M95" s="35" t="str">
        <f aca="false">CONCATENATE(D95,N95)</f>
        <v/>
      </c>
      <c r="N95" s="36" t="str">
        <f aca="false">IF(ISBLANK(L95),"",
IF(D95="EE",IF(L95&gt;=3,IF(K95&gt;=5,"H","A"),
IF(L95&gt;=2,IF(K95&gt;=16,"H",IF(K95&lt;=4,"L","A")),
IF(K95&lt;=15,"L","A"))),
IF(OR(D95="SE",D95="CE"),IF(L95&gt;=4,IF(K95&gt;=6,"H","A"),
IF(L95&gt;=2,IF(K95&gt;=20,"H",IF(K95&lt;=5,"L","A")),
IF(K95&lt;=19,"L","A"))),
IF(OR(D95="ALI",D95="AIE"),IF(L95&gt;=6,IF(K95&gt;=20,"H","A"),
IF(L95&gt;=2,IF(K95&gt;=51,"H",IF(K95&lt;=19,"L","A")),
IF(K95&lt;=50,"L","A")))))))</f>
        <v/>
      </c>
      <c r="O95" s="36" t="str">
        <f aca="false">IF(N95="L","Baixa",IF(N95="A","Média",IF(N95="","","Alta")))</f>
        <v/>
      </c>
      <c r="P95" s="37" t="str">
        <f aca="false">IF(ISBLANK(L95),"",
 IF(D95="ALI",IF(N95="L",7, IF(N95="A",10,15)),
 IF(D95="AIE",IF(N95="L",5, IF(N95="A",7,10)),
 IF(D95="SE",IF(N95="L",4, IF(N95="A",5,7 )),
 IF(OR(D95="EE",D95="CE"),IF(N95="L",3,IF(N95="A",4,6)))))))</f>
        <v/>
      </c>
      <c r="Q95" s="38"/>
      <c r="R95" s="39"/>
      <c r="S95" s="1" t="n">
        <f aca="false">IF(AND($P95="",$J95&lt;&gt;""),$J95,0)</f>
        <v>0</v>
      </c>
      <c r="T95" s="1" t="n">
        <f aca="false">IF(OR($P95="",$J95=""),0,$J95)</f>
        <v>0</v>
      </c>
      <c r="U95" s="1" t="n">
        <f aca="false">IF(OR($P95="",$J95=""),0,$P95)</f>
        <v>0</v>
      </c>
      <c r="V95" s="1" t="n">
        <f aca="false">IF(AND($J95="",$P95&lt;&gt;""),$P95,0)</f>
        <v>0</v>
      </c>
    </row>
    <row r="96" customFormat="false" ht="14.25" hidden="false" customHeight="true" outlineLevel="0" collapsed="false">
      <c r="B96" s="26" t="n">
        <v>19</v>
      </c>
      <c r="C96" s="40"/>
      <c r="D96" s="35"/>
      <c r="E96" s="35"/>
      <c r="F96" s="35"/>
      <c r="G96" s="35" t="str">
        <f aca="false">CONCATENATE(D96,H96)</f>
        <v/>
      </c>
      <c r="H96" s="36" t="str">
        <f aca="false">IF(ISBLANK(F96),"",
IF(D96="EE",IF(F96&gt;=3,IF(E96&gt;=5,"H","A"),
IF(F96&gt;=2,IF(E96&gt;=16,"H",IF(E96&lt;=4,"L","A")),
IF(E96&lt;=15,"L","A"))),
IF(OR(D96="SE",D96="CE"),IF(F96&gt;=4,IF(E96&gt;=6,"H","A"),
IF(F96&gt;=2,IF(E96&gt;=20,"H",IF(E96&lt;=5,"L","A")),
IF(E96&lt;=19,"L","A"))),
IF(OR(D96="ALI",D96="AIE"),IF(F96&gt;=6,IF(E96&gt;=20,"H","A"),
IF(F96&gt;=2,IF(E96&gt;=51,"H",IF(E96&lt;=19,"L","A")),
IF(E96&lt;=50,"L","A")))))))</f>
        <v/>
      </c>
      <c r="I96" s="36" t="str">
        <f aca="false">IF(H96="L","Baixa",IF(H96="A","Média",IF(H96="","","Alta")))</f>
        <v/>
      </c>
      <c r="J96" s="37" t="str">
        <f aca="false">IF(ISBLANK(F96),"",
 IF(D96="ALI",IF(H96="L",7, IF(H96="A",10,15)),
 IF(D96="AIE",IF(H96="L",5, IF(H96="A",7,10)),
 IF(D96="SE",IF(H96="L",4, IF(H96="A",5,7 )),
 IF(OR(D96="EE",D96="CE"),IF(H96="L",3,IF(H96="A",4,6)))))))</f>
        <v/>
      </c>
      <c r="K96" s="38"/>
      <c r="L96" s="35"/>
      <c r="M96" s="35" t="str">
        <f aca="false">CONCATENATE(D96,N96)</f>
        <v/>
      </c>
      <c r="N96" s="36" t="str">
        <f aca="false">IF(ISBLANK(L96),"",
IF(D96="EE",IF(L96&gt;=3,IF(K96&gt;=5,"H","A"),
IF(L96&gt;=2,IF(K96&gt;=16,"H",IF(K96&lt;=4,"L","A")),
IF(K96&lt;=15,"L","A"))),
IF(OR(D96="SE",D96="CE"),IF(L96&gt;=4,IF(K96&gt;=6,"H","A"),
IF(L96&gt;=2,IF(K96&gt;=20,"H",IF(K96&lt;=5,"L","A")),
IF(K96&lt;=19,"L","A"))),
IF(OR(D96="ALI",D96="AIE"),IF(L96&gt;=6,IF(K96&gt;=20,"H","A"),
IF(L96&gt;=2,IF(K96&gt;=51,"H",IF(K96&lt;=19,"L","A")),
IF(K96&lt;=50,"L","A")))))))</f>
        <v/>
      </c>
      <c r="O96" s="36" t="str">
        <f aca="false">IF(N96="L","Baixa",IF(N96="A","Média",IF(N96="","","Alta")))</f>
        <v/>
      </c>
      <c r="P96" s="37" t="str">
        <f aca="false">IF(ISBLANK(L96),"",
 IF(D96="ALI",IF(N96="L",7, IF(N96="A",10,15)),
 IF(D96="AIE",IF(N96="L",5, IF(N96="A",7,10)),
 IF(D96="SE",IF(N96="L",4, IF(N96="A",5,7 )),
 IF(OR(D96="EE",D96="CE"),IF(N96="L",3,IF(N96="A",4,6)))))))</f>
        <v/>
      </c>
      <c r="Q96" s="38"/>
      <c r="R96" s="39"/>
      <c r="S96" s="1" t="n">
        <f aca="false">IF(AND($P96="",$J96&lt;&gt;""),$J96,0)</f>
        <v>0</v>
      </c>
      <c r="T96" s="1" t="n">
        <f aca="false">IF(OR($P96="",$J96=""),0,$J96)</f>
        <v>0</v>
      </c>
      <c r="U96" s="1" t="n">
        <f aca="false">IF(OR($P96="",$J96=""),0,$P96)</f>
        <v>0</v>
      </c>
      <c r="V96" s="1" t="n">
        <f aca="false">IF(AND($J96="",$P96&lt;&gt;""),$P96,0)</f>
        <v>0</v>
      </c>
    </row>
    <row r="97" customFormat="false" ht="14.25" hidden="false" customHeight="true" outlineLevel="0" collapsed="false">
      <c r="B97" s="26" t="n">
        <v>20</v>
      </c>
      <c r="C97" s="40"/>
      <c r="D97" s="35"/>
      <c r="E97" s="35"/>
      <c r="F97" s="35"/>
      <c r="G97" s="35" t="str">
        <f aca="false">CONCATENATE(D97,H97)</f>
        <v/>
      </c>
      <c r="H97" s="36" t="str">
        <f aca="false">IF(ISBLANK(F97),"",
IF(D97="EE",IF(F97&gt;=3,IF(E97&gt;=5,"H","A"),
IF(F97&gt;=2,IF(E97&gt;=16,"H",IF(E97&lt;=4,"L","A")),
IF(E97&lt;=15,"L","A"))),
IF(OR(D97="SE",D97="CE"),IF(F97&gt;=4,IF(E97&gt;=6,"H","A"),
IF(F97&gt;=2,IF(E97&gt;=20,"H",IF(E97&lt;=5,"L","A")),
IF(E97&lt;=19,"L","A"))),
IF(OR(D97="ALI",D97="AIE"),IF(F97&gt;=6,IF(E97&gt;=20,"H","A"),
IF(F97&gt;=2,IF(E97&gt;=51,"H",IF(E97&lt;=19,"L","A")),
IF(E97&lt;=50,"L","A")))))))</f>
        <v/>
      </c>
      <c r="I97" s="36" t="str">
        <f aca="false">IF(H97="L","Baixa",IF(H97="A","Média",IF(H97="","","Alta")))</f>
        <v/>
      </c>
      <c r="J97" s="37" t="str">
        <f aca="false">IF(ISBLANK(F97),"",
 IF(D97="ALI",IF(H97="L",7, IF(H97="A",10,15)),
 IF(D97="AIE",IF(H97="L",5, IF(H97="A",7,10)),
 IF(D97="SE",IF(H97="L",4, IF(H97="A",5,7 )),
 IF(OR(D97="EE",D97="CE"),IF(H97="L",3,IF(H97="A",4,6)))))))</f>
        <v/>
      </c>
      <c r="K97" s="38"/>
      <c r="L97" s="35"/>
      <c r="M97" s="35" t="str">
        <f aca="false">CONCATENATE(D97,N97)</f>
        <v/>
      </c>
      <c r="N97" s="36" t="str">
        <f aca="false">IF(ISBLANK(L97),"",
IF(D97="EE",IF(L97&gt;=3,IF(K97&gt;=5,"H","A"),
IF(L97&gt;=2,IF(K97&gt;=16,"H",IF(K97&lt;=4,"L","A")),
IF(K97&lt;=15,"L","A"))),
IF(OR(D97="SE",D97="CE"),IF(L97&gt;=4,IF(K97&gt;=6,"H","A"),
IF(L97&gt;=2,IF(K97&gt;=20,"H",IF(K97&lt;=5,"L","A")),
IF(K97&lt;=19,"L","A"))),
IF(OR(D97="ALI",D97="AIE"),IF(L97&gt;=6,IF(K97&gt;=20,"H","A"),
IF(L97&gt;=2,IF(K97&gt;=51,"H",IF(K97&lt;=19,"L","A")),
IF(K97&lt;=50,"L","A")))))))</f>
        <v/>
      </c>
      <c r="O97" s="36" t="str">
        <f aca="false">IF(N97="L","Baixa",IF(N97="A","Média",IF(N97="","","Alta")))</f>
        <v/>
      </c>
      <c r="P97" s="37" t="str">
        <f aca="false">IF(ISBLANK(L97),"",
 IF(D97="ALI",IF(N97="L",7, IF(N97="A",10,15)),
 IF(D97="AIE",IF(N97="L",5, IF(N97="A",7,10)),
 IF(D97="SE",IF(N97="L",4, IF(N97="A",5,7 )),
 IF(OR(D97="EE",D97="CE"),IF(N97="L",3,IF(N97="A",4,6)))))))</f>
        <v/>
      </c>
      <c r="Q97" s="38"/>
      <c r="R97" s="39"/>
      <c r="S97" s="1" t="n">
        <f aca="false">IF(AND($P97="",$J97&lt;&gt;""),$J97,0)</f>
        <v>0</v>
      </c>
      <c r="T97" s="1" t="n">
        <f aca="false">IF(OR($P97="",$J97=""),0,$J97)</f>
        <v>0</v>
      </c>
      <c r="U97" s="1" t="n">
        <f aca="false">IF(OR($P97="",$J97=""),0,$P97)</f>
        <v>0</v>
      </c>
      <c r="V97" s="1" t="n">
        <f aca="false">IF(AND($J97="",$P97&lt;&gt;""),$P97,0)</f>
        <v>0</v>
      </c>
    </row>
    <row r="98" customFormat="false" ht="14.25" hidden="false" customHeight="true" outlineLevel="0" collapsed="false">
      <c r="B98" s="26" t="n">
        <v>21</v>
      </c>
      <c r="C98" s="40"/>
      <c r="D98" s="35"/>
      <c r="E98" s="35"/>
      <c r="F98" s="35"/>
      <c r="G98" s="35" t="str">
        <f aca="false">CONCATENATE(D98,H98)</f>
        <v/>
      </c>
      <c r="H98" s="36" t="str">
        <f aca="false">IF(ISBLANK(F98),"",
IF(D98="EE",IF(F98&gt;=3,IF(E98&gt;=5,"H","A"),
IF(F98&gt;=2,IF(E98&gt;=16,"H",IF(E98&lt;=4,"L","A")),
IF(E98&lt;=15,"L","A"))),
IF(OR(D98="SE",D98="CE"),IF(F98&gt;=4,IF(E98&gt;=6,"H","A"),
IF(F98&gt;=2,IF(E98&gt;=20,"H",IF(E98&lt;=5,"L","A")),
IF(E98&lt;=19,"L","A"))),
IF(OR(D98="ALI",D98="AIE"),IF(F98&gt;=6,IF(E98&gt;=20,"H","A"),
IF(F98&gt;=2,IF(E98&gt;=51,"H",IF(E98&lt;=19,"L","A")),
IF(E98&lt;=50,"L","A")))))))</f>
        <v/>
      </c>
      <c r="I98" s="36" t="str">
        <f aca="false">IF(H98="L","Baixa",IF(H98="A","Média",IF(H98="","","Alta")))</f>
        <v/>
      </c>
      <c r="J98" s="37" t="str">
        <f aca="false">IF(ISBLANK(F98),"",
 IF(D98="ALI",IF(H98="L",7, IF(H98="A",10,15)),
 IF(D98="AIE",IF(H98="L",5, IF(H98="A",7,10)),
 IF(D98="SE",IF(H98="L",4, IF(H98="A",5,7 )),
 IF(OR(D98="EE",D98="CE"),IF(H98="L",3,IF(H98="A",4,6)))))))</f>
        <v/>
      </c>
      <c r="K98" s="38"/>
      <c r="L98" s="35"/>
      <c r="M98" s="35" t="str">
        <f aca="false">CONCATENATE(D98,N98)</f>
        <v/>
      </c>
      <c r="N98" s="36" t="str">
        <f aca="false">IF(ISBLANK(L98),"",
IF(D98="EE",IF(L98&gt;=3,IF(K98&gt;=5,"H","A"),
IF(L98&gt;=2,IF(K98&gt;=16,"H",IF(K98&lt;=4,"L","A")),
IF(K98&lt;=15,"L","A"))),
IF(OR(D98="SE",D98="CE"),IF(L98&gt;=4,IF(K98&gt;=6,"H","A"),
IF(L98&gt;=2,IF(K98&gt;=20,"H",IF(K98&lt;=5,"L","A")),
IF(K98&lt;=19,"L","A"))),
IF(OR(D98="ALI",D98="AIE"),IF(L98&gt;=6,IF(K98&gt;=20,"H","A"),
IF(L98&gt;=2,IF(K98&gt;=51,"H",IF(K98&lt;=19,"L","A")),
IF(K98&lt;=50,"L","A")))))))</f>
        <v/>
      </c>
      <c r="O98" s="36" t="str">
        <f aca="false">IF(N98="L","Baixa",IF(N98="A","Média",IF(N98="","","Alta")))</f>
        <v/>
      </c>
      <c r="P98" s="37" t="str">
        <f aca="false">IF(ISBLANK(L98),"",
 IF(D98="ALI",IF(N98="L",7, IF(N98="A",10,15)),
 IF(D98="AIE",IF(N98="L",5, IF(N98="A",7,10)),
 IF(D98="SE",IF(N98="L",4, IF(N98="A",5,7 )),
 IF(OR(D98="EE",D98="CE"),IF(N98="L",3,IF(N98="A",4,6)))))))</f>
        <v/>
      </c>
      <c r="Q98" s="38"/>
      <c r="R98" s="39"/>
      <c r="S98" s="1" t="n">
        <f aca="false">IF(AND($P98="",$J98&lt;&gt;""),$J98,0)</f>
        <v>0</v>
      </c>
      <c r="T98" s="1" t="n">
        <f aca="false">IF(OR($P98="",$J98=""),0,$J98)</f>
        <v>0</v>
      </c>
      <c r="U98" s="1" t="n">
        <f aca="false">IF(OR($P98="",$J98=""),0,$P98)</f>
        <v>0</v>
      </c>
      <c r="V98" s="1" t="n">
        <f aca="false">IF(AND($J98="",$P98&lt;&gt;""),$P98,0)</f>
        <v>0</v>
      </c>
    </row>
    <row r="99" customFormat="false" ht="14.25" hidden="false" customHeight="true" outlineLevel="0" collapsed="false">
      <c r="B99" s="26" t="n">
        <v>22</v>
      </c>
      <c r="C99" s="40"/>
      <c r="D99" s="35"/>
      <c r="E99" s="35"/>
      <c r="F99" s="35"/>
      <c r="G99" s="35" t="str">
        <f aca="false">CONCATENATE(D99,H99)</f>
        <v/>
      </c>
      <c r="H99" s="36" t="str">
        <f aca="false">IF(ISBLANK(F99),"",
IF(D99="EE",IF(F99&gt;=3,IF(E99&gt;=5,"H","A"),
IF(F99&gt;=2,IF(E99&gt;=16,"H",IF(E99&lt;=4,"L","A")),
IF(E99&lt;=15,"L","A"))),
IF(OR(D99="SE",D99="CE"),IF(F99&gt;=4,IF(E99&gt;=6,"H","A"),
IF(F99&gt;=2,IF(E99&gt;=20,"H",IF(E99&lt;=5,"L","A")),
IF(E99&lt;=19,"L","A"))),
IF(OR(D99="ALI",D99="AIE"),IF(F99&gt;=6,IF(E99&gt;=20,"H","A"),
IF(F99&gt;=2,IF(E99&gt;=51,"H",IF(E99&lt;=19,"L","A")),
IF(E99&lt;=50,"L","A")))))))</f>
        <v/>
      </c>
      <c r="I99" s="36" t="str">
        <f aca="false">IF(H99="L","Baixa",IF(H99="A","Média",IF(H99="","","Alta")))</f>
        <v/>
      </c>
      <c r="J99" s="37" t="str">
        <f aca="false">IF(ISBLANK(F99),"",
 IF(D99="ALI",IF(H99="L",7, IF(H99="A",10,15)),
 IF(D99="AIE",IF(H99="L",5, IF(H99="A",7,10)),
 IF(D99="SE",IF(H99="L",4, IF(H99="A",5,7 )),
 IF(OR(D99="EE",D99="CE"),IF(H99="L",3,IF(H99="A",4,6)))))))</f>
        <v/>
      </c>
      <c r="K99" s="38"/>
      <c r="L99" s="35"/>
      <c r="M99" s="35" t="str">
        <f aca="false">CONCATENATE(D99,N99)</f>
        <v/>
      </c>
      <c r="N99" s="36" t="str">
        <f aca="false">IF(ISBLANK(L99),"",
IF(D99="EE",IF(L99&gt;=3,IF(K99&gt;=5,"H","A"),
IF(L99&gt;=2,IF(K99&gt;=16,"H",IF(K99&lt;=4,"L","A")),
IF(K99&lt;=15,"L","A"))),
IF(OR(D99="SE",D99="CE"),IF(L99&gt;=4,IF(K99&gt;=6,"H","A"),
IF(L99&gt;=2,IF(K99&gt;=20,"H",IF(K99&lt;=5,"L","A")),
IF(K99&lt;=19,"L","A"))),
IF(OR(D99="ALI",D99="AIE"),IF(L99&gt;=6,IF(K99&gt;=20,"H","A"),
IF(L99&gt;=2,IF(K99&gt;=51,"H",IF(K99&lt;=19,"L","A")),
IF(K99&lt;=50,"L","A")))))))</f>
        <v/>
      </c>
      <c r="O99" s="36" t="str">
        <f aca="false">IF(N99="L","Baixa",IF(N99="A","Média",IF(N99="","","Alta")))</f>
        <v/>
      </c>
      <c r="P99" s="37" t="str">
        <f aca="false">IF(ISBLANK(L99),"",
 IF(D99="ALI",IF(N99="L",7, IF(N99="A",10,15)),
 IF(D99="AIE",IF(N99="L",5, IF(N99="A",7,10)),
 IF(D99="SE",IF(N99="L",4, IF(N99="A",5,7 )),
 IF(OR(D99="EE",D99="CE"),IF(N99="L",3,IF(N99="A",4,6)))))))</f>
        <v/>
      </c>
      <c r="Q99" s="38"/>
      <c r="R99" s="39"/>
      <c r="S99" s="1" t="n">
        <f aca="false">IF(AND($P99="",$J99&lt;&gt;""),$J99,0)</f>
        <v>0</v>
      </c>
      <c r="T99" s="1" t="n">
        <f aca="false">IF(OR($P99="",$J99=""),0,$J99)</f>
        <v>0</v>
      </c>
      <c r="U99" s="1" t="n">
        <f aca="false">IF(OR($P99="",$J99=""),0,$P99)</f>
        <v>0</v>
      </c>
      <c r="V99" s="1" t="n">
        <f aca="false">IF(AND($J99="",$P99&lt;&gt;""),$P99,0)</f>
        <v>0</v>
      </c>
    </row>
    <row r="100" customFormat="false" ht="14.25" hidden="false" customHeight="true" outlineLevel="0" collapsed="false">
      <c r="B100" s="26" t="n">
        <v>23</v>
      </c>
      <c r="C100" s="40"/>
      <c r="D100" s="35"/>
      <c r="E100" s="35"/>
      <c r="F100" s="35"/>
      <c r="G100" s="35" t="str">
        <f aca="false">CONCATENATE(D100,H100)</f>
        <v/>
      </c>
      <c r="H100" s="36" t="str">
        <f aca="false">IF(ISBLANK(F100),"",
IF(D100="EE",IF(F100&gt;=3,IF(E100&gt;=5,"H","A"),
IF(F100&gt;=2,IF(E100&gt;=16,"H",IF(E100&lt;=4,"L","A")),
IF(E100&lt;=15,"L","A"))),
IF(OR(D100="SE",D100="CE"),IF(F100&gt;=4,IF(E100&gt;=6,"H","A"),
IF(F100&gt;=2,IF(E100&gt;=20,"H",IF(E100&lt;=5,"L","A")),
IF(E100&lt;=19,"L","A"))),
IF(OR(D100="ALI",D100="AIE"),IF(F100&gt;=6,IF(E100&gt;=20,"H","A"),
IF(F100&gt;=2,IF(E100&gt;=51,"H",IF(E100&lt;=19,"L","A")),
IF(E100&lt;=50,"L","A")))))))</f>
        <v/>
      </c>
      <c r="I100" s="36" t="str">
        <f aca="false">IF(H100="L","Baixa",IF(H100="A","Média",IF(H100="","","Alta")))</f>
        <v/>
      </c>
      <c r="J100" s="37" t="str">
        <f aca="false">IF(ISBLANK(F100),"",
 IF(D100="ALI",IF(H100="L",7, IF(H100="A",10,15)),
 IF(D100="AIE",IF(H100="L",5, IF(H100="A",7,10)),
 IF(D100="SE",IF(H100="L",4, IF(H100="A",5,7 )),
 IF(OR(D100="EE",D100="CE"),IF(H100="L",3,IF(H100="A",4,6)))))))</f>
        <v/>
      </c>
      <c r="K100" s="38"/>
      <c r="L100" s="35"/>
      <c r="M100" s="35" t="str">
        <f aca="false">CONCATENATE(D100,N100)</f>
        <v/>
      </c>
      <c r="N100" s="36" t="str">
        <f aca="false">IF(ISBLANK(L100),"",
IF(D100="EE",IF(L100&gt;=3,IF(K100&gt;=5,"H","A"),
IF(L100&gt;=2,IF(K100&gt;=16,"H",IF(K100&lt;=4,"L","A")),
IF(K100&lt;=15,"L","A"))),
IF(OR(D100="SE",D100="CE"),IF(L100&gt;=4,IF(K100&gt;=6,"H","A"),
IF(L100&gt;=2,IF(K100&gt;=20,"H",IF(K100&lt;=5,"L","A")),
IF(K100&lt;=19,"L","A"))),
IF(OR(D100="ALI",D100="AIE"),IF(L100&gt;=6,IF(K100&gt;=20,"H","A"),
IF(L100&gt;=2,IF(K100&gt;=51,"H",IF(K100&lt;=19,"L","A")),
IF(K100&lt;=50,"L","A")))))))</f>
        <v/>
      </c>
      <c r="O100" s="36" t="str">
        <f aca="false">IF(N100="L","Baixa",IF(N100="A","Média",IF(N100="","","Alta")))</f>
        <v/>
      </c>
      <c r="P100" s="37" t="str">
        <f aca="false">IF(ISBLANK(L100),"",
 IF(D100="ALI",IF(N100="L",7, IF(N100="A",10,15)),
 IF(D100="AIE",IF(N100="L",5, IF(N100="A",7,10)),
 IF(D100="SE",IF(N100="L",4, IF(N100="A",5,7 )),
 IF(OR(D100="EE",D100="CE"),IF(N100="L",3,IF(N100="A",4,6)))))))</f>
        <v/>
      </c>
      <c r="Q100" s="38"/>
      <c r="R100" s="39"/>
      <c r="S100" s="1" t="n">
        <f aca="false">IF(AND($P100="",$J100&lt;&gt;""),$J100,0)</f>
        <v>0</v>
      </c>
      <c r="T100" s="1" t="n">
        <f aca="false">IF(OR($P100="",$J100=""),0,$J100)</f>
        <v>0</v>
      </c>
      <c r="U100" s="1" t="n">
        <f aca="false">IF(OR($P100="",$J100=""),0,$P100)</f>
        <v>0</v>
      </c>
      <c r="V100" s="1" t="n">
        <f aca="false">IF(AND($J100="",$P100&lt;&gt;""),$P100,0)</f>
        <v>0</v>
      </c>
    </row>
    <row r="101" customFormat="false" ht="14.25" hidden="false" customHeight="true" outlineLevel="0" collapsed="false">
      <c r="B101" s="26" t="n">
        <v>24</v>
      </c>
      <c r="C101" s="40"/>
      <c r="D101" s="35"/>
      <c r="E101" s="35"/>
      <c r="F101" s="35"/>
      <c r="G101" s="35" t="str">
        <f aca="false">CONCATENATE(D101,H101)</f>
        <v/>
      </c>
      <c r="H101" s="36" t="str">
        <f aca="false">IF(ISBLANK(F101),"",
IF(D101="EE",IF(F101&gt;=3,IF(E101&gt;=5,"H","A"),
IF(F101&gt;=2,IF(E101&gt;=16,"H",IF(E101&lt;=4,"L","A")),
IF(E101&lt;=15,"L","A"))),
IF(OR(D101="SE",D101="CE"),IF(F101&gt;=4,IF(E101&gt;=6,"H","A"),
IF(F101&gt;=2,IF(E101&gt;=20,"H",IF(E101&lt;=5,"L","A")),
IF(E101&lt;=19,"L","A"))),
IF(OR(D101="ALI",D101="AIE"),IF(F101&gt;=6,IF(E101&gt;=20,"H","A"),
IF(F101&gt;=2,IF(E101&gt;=51,"H",IF(E101&lt;=19,"L","A")),
IF(E101&lt;=50,"L","A")))))))</f>
        <v/>
      </c>
      <c r="I101" s="36" t="str">
        <f aca="false">IF(H101="L","Baixa",IF(H101="A","Média",IF(H101="","","Alta")))</f>
        <v/>
      </c>
      <c r="J101" s="37" t="str">
        <f aca="false">IF(ISBLANK(F101),"",
 IF(D101="ALI",IF(H101="L",7, IF(H101="A",10,15)),
 IF(D101="AIE",IF(H101="L",5, IF(H101="A",7,10)),
 IF(D101="SE",IF(H101="L",4, IF(H101="A",5,7 )),
 IF(OR(D101="EE",D101="CE"),IF(H101="L",3,IF(H101="A",4,6)))))))</f>
        <v/>
      </c>
      <c r="K101" s="38"/>
      <c r="L101" s="35"/>
      <c r="M101" s="35" t="str">
        <f aca="false">CONCATENATE(D101,N101)</f>
        <v/>
      </c>
      <c r="N101" s="36" t="str">
        <f aca="false">IF(ISBLANK(L101),"",
IF(D101="EE",IF(L101&gt;=3,IF(K101&gt;=5,"H","A"),
IF(L101&gt;=2,IF(K101&gt;=16,"H",IF(K101&lt;=4,"L","A")),
IF(K101&lt;=15,"L","A"))),
IF(OR(D101="SE",D101="CE"),IF(L101&gt;=4,IF(K101&gt;=6,"H","A"),
IF(L101&gt;=2,IF(K101&gt;=20,"H",IF(K101&lt;=5,"L","A")),
IF(K101&lt;=19,"L","A"))),
IF(OR(D101="ALI",D101="AIE"),IF(L101&gt;=6,IF(K101&gt;=20,"H","A"),
IF(L101&gt;=2,IF(K101&gt;=51,"H",IF(K101&lt;=19,"L","A")),
IF(K101&lt;=50,"L","A")))))))</f>
        <v/>
      </c>
      <c r="O101" s="36" t="str">
        <f aca="false">IF(N101="L","Baixa",IF(N101="A","Média",IF(N101="","","Alta")))</f>
        <v/>
      </c>
      <c r="P101" s="37" t="str">
        <f aca="false">IF(ISBLANK(L101),"",
 IF(D101="ALI",IF(N101="L",7, IF(N101="A",10,15)),
 IF(D101="AIE",IF(N101="L",5, IF(N101="A",7,10)),
 IF(D101="SE",IF(N101="L",4, IF(N101="A",5,7 )),
 IF(OR(D101="EE",D101="CE"),IF(N101="L",3,IF(N101="A",4,6)))))))</f>
        <v/>
      </c>
      <c r="Q101" s="38"/>
      <c r="R101" s="39"/>
      <c r="S101" s="1" t="n">
        <f aca="false">IF(AND($P101="",$J101&lt;&gt;""),$J101,0)</f>
        <v>0</v>
      </c>
      <c r="T101" s="1" t="n">
        <f aca="false">IF(OR($P101="",$J101=""),0,$J101)</f>
        <v>0</v>
      </c>
      <c r="U101" s="1" t="n">
        <f aca="false">IF(OR($P101="",$J101=""),0,$P101)</f>
        <v>0</v>
      </c>
      <c r="V101" s="1" t="n">
        <f aca="false">IF(AND($J101="",$P101&lt;&gt;""),$P101,0)</f>
        <v>0</v>
      </c>
    </row>
    <row r="102" customFormat="false" ht="14.25" hidden="false" customHeight="true" outlineLevel="0" collapsed="false">
      <c r="B102" s="26" t="n">
        <v>25</v>
      </c>
      <c r="C102" s="40"/>
      <c r="D102" s="35"/>
      <c r="E102" s="35"/>
      <c r="F102" s="35"/>
      <c r="G102" s="35" t="str">
        <f aca="false">CONCATENATE(D102,H102)</f>
        <v/>
      </c>
      <c r="H102" s="36" t="str">
        <f aca="false">IF(ISBLANK(F102),"",
IF(D102="EE",IF(F102&gt;=3,IF(E102&gt;=5,"H","A"),
IF(F102&gt;=2,IF(E102&gt;=16,"H",IF(E102&lt;=4,"L","A")),
IF(E102&lt;=15,"L","A"))),
IF(OR(D102="SE",D102="CE"),IF(F102&gt;=4,IF(E102&gt;=6,"H","A"),
IF(F102&gt;=2,IF(E102&gt;=20,"H",IF(E102&lt;=5,"L","A")),
IF(E102&lt;=19,"L","A"))),
IF(OR(D102="ALI",D102="AIE"),IF(F102&gt;=6,IF(E102&gt;=20,"H","A"),
IF(F102&gt;=2,IF(E102&gt;=51,"H",IF(E102&lt;=19,"L","A")),
IF(E102&lt;=50,"L","A")))))))</f>
        <v/>
      </c>
      <c r="I102" s="36" t="str">
        <f aca="false">IF(H102="L","Baixa",IF(H102="A","Média",IF(H102="","","Alta")))</f>
        <v/>
      </c>
      <c r="J102" s="37" t="str">
        <f aca="false">IF(ISBLANK(F102),"",
 IF(D102="ALI",IF(H102="L",7, IF(H102="A",10,15)),
 IF(D102="AIE",IF(H102="L",5, IF(H102="A",7,10)),
 IF(D102="SE",IF(H102="L",4, IF(H102="A",5,7 )),
 IF(OR(D102="EE",D102="CE"),IF(H102="L",3,IF(H102="A",4,6)))))))</f>
        <v/>
      </c>
      <c r="K102" s="38"/>
      <c r="L102" s="35"/>
      <c r="M102" s="35" t="str">
        <f aca="false">CONCATENATE(D102,N102)</f>
        <v/>
      </c>
      <c r="N102" s="36" t="str">
        <f aca="false">IF(ISBLANK(L102),"",
IF(D102="EE",IF(L102&gt;=3,IF(K102&gt;=5,"H","A"),
IF(L102&gt;=2,IF(K102&gt;=16,"H",IF(K102&lt;=4,"L","A")),
IF(K102&lt;=15,"L","A"))),
IF(OR(D102="SE",D102="CE"),IF(L102&gt;=4,IF(K102&gt;=6,"H","A"),
IF(L102&gt;=2,IF(K102&gt;=20,"H",IF(K102&lt;=5,"L","A")),
IF(K102&lt;=19,"L","A"))),
IF(OR(D102="ALI",D102="AIE"),IF(L102&gt;=6,IF(K102&gt;=20,"H","A"),
IF(L102&gt;=2,IF(K102&gt;=51,"H",IF(K102&lt;=19,"L","A")),
IF(K102&lt;=50,"L","A")))))))</f>
        <v/>
      </c>
      <c r="O102" s="36" t="str">
        <f aca="false">IF(N102="L","Baixa",IF(N102="A","Média",IF(N102="","","Alta")))</f>
        <v/>
      </c>
      <c r="P102" s="37" t="str">
        <f aca="false">IF(ISBLANK(L102),"",
 IF(D102="ALI",IF(N102="L",7, IF(N102="A",10,15)),
 IF(D102="AIE",IF(N102="L",5, IF(N102="A",7,10)),
 IF(D102="SE",IF(N102="L",4, IF(N102="A",5,7 )),
 IF(OR(D102="EE",D102="CE"),IF(N102="L",3,IF(N102="A",4,6)))))))</f>
        <v/>
      </c>
      <c r="Q102" s="38"/>
      <c r="R102" s="39"/>
      <c r="S102" s="1" t="n">
        <f aca="false">IF(AND($P102="",$J102&lt;&gt;""),$J102,0)</f>
        <v>0</v>
      </c>
      <c r="T102" s="1" t="n">
        <f aca="false">IF(OR($P102="",$J102=""),0,$J102)</f>
        <v>0</v>
      </c>
      <c r="U102" s="1" t="n">
        <f aca="false">IF(OR($P102="",$J102=""),0,$P102)</f>
        <v>0</v>
      </c>
      <c r="V102" s="1" t="n">
        <f aca="false">IF(AND($J102="",$P102&lt;&gt;""),$P102,0)</f>
        <v>0</v>
      </c>
    </row>
    <row r="103" customFormat="false" ht="14.25" hidden="false" customHeight="true" outlineLevel="0" collapsed="false">
      <c r="B103" s="26" t="n">
        <v>26</v>
      </c>
      <c r="C103" s="40"/>
      <c r="D103" s="35"/>
      <c r="E103" s="35"/>
      <c r="F103" s="35"/>
      <c r="G103" s="35" t="str">
        <f aca="false">CONCATENATE(D103,H103)</f>
        <v/>
      </c>
      <c r="H103" s="36" t="str">
        <f aca="false">IF(ISBLANK(F103),"",
IF(D103="EE",IF(F103&gt;=3,IF(E103&gt;=5,"H","A"),
IF(F103&gt;=2,IF(E103&gt;=16,"H",IF(E103&lt;=4,"L","A")),
IF(E103&lt;=15,"L","A"))),
IF(OR(D103="SE",D103="CE"),IF(F103&gt;=4,IF(E103&gt;=6,"H","A"),
IF(F103&gt;=2,IF(E103&gt;=20,"H",IF(E103&lt;=5,"L","A")),
IF(E103&lt;=19,"L","A"))),
IF(OR(D103="ALI",D103="AIE"),IF(F103&gt;=6,IF(E103&gt;=20,"H","A"),
IF(F103&gt;=2,IF(E103&gt;=51,"H",IF(E103&lt;=19,"L","A")),
IF(E103&lt;=50,"L","A")))))))</f>
        <v/>
      </c>
      <c r="I103" s="36" t="str">
        <f aca="false">IF(H103="L","Baixa",IF(H103="A","Média",IF(H103="","","Alta")))</f>
        <v/>
      </c>
      <c r="J103" s="37" t="str">
        <f aca="false">IF(ISBLANK(F103),"",
 IF(D103="ALI",IF(H103="L",7, IF(H103="A",10,15)),
 IF(D103="AIE",IF(H103="L",5, IF(H103="A",7,10)),
 IF(D103="SE",IF(H103="L",4, IF(H103="A",5,7 )),
 IF(OR(D103="EE",D103="CE"),IF(H103="L",3,IF(H103="A",4,6)))))))</f>
        <v/>
      </c>
      <c r="K103" s="38"/>
      <c r="L103" s="35"/>
      <c r="M103" s="35" t="str">
        <f aca="false">CONCATENATE(D103,N103)</f>
        <v/>
      </c>
      <c r="N103" s="36" t="str">
        <f aca="false">IF(ISBLANK(L103),"",
IF(D103="EE",IF(L103&gt;=3,IF(K103&gt;=5,"H","A"),
IF(L103&gt;=2,IF(K103&gt;=16,"H",IF(K103&lt;=4,"L","A")),
IF(K103&lt;=15,"L","A"))),
IF(OR(D103="SE",D103="CE"),IF(L103&gt;=4,IF(K103&gt;=6,"H","A"),
IF(L103&gt;=2,IF(K103&gt;=20,"H",IF(K103&lt;=5,"L","A")),
IF(K103&lt;=19,"L","A"))),
IF(OR(D103="ALI",D103="AIE"),IF(L103&gt;=6,IF(K103&gt;=20,"H","A"),
IF(L103&gt;=2,IF(K103&gt;=51,"H",IF(K103&lt;=19,"L","A")),
IF(K103&lt;=50,"L","A")))))))</f>
        <v/>
      </c>
      <c r="O103" s="36" t="str">
        <f aca="false">IF(N103="L","Baixa",IF(N103="A","Média",IF(N103="","","Alta")))</f>
        <v/>
      </c>
      <c r="P103" s="37" t="str">
        <f aca="false">IF(ISBLANK(L103),"",
 IF(D103="ALI",IF(N103="L",7, IF(N103="A",10,15)),
 IF(D103="AIE",IF(N103="L",5, IF(N103="A",7,10)),
 IF(D103="SE",IF(N103="L",4, IF(N103="A",5,7 )),
 IF(OR(D103="EE",D103="CE"),IF(N103="L",3,IF(N103="A",4,6)))))))</f>
        <v/>
      </c>
      <c r="Q103" s="38"/>
      <c r="R103" s="39"/>
      <c r="S103" s="1" t="n">
        <f aca="false">IF(AND($P103="",$J103&lt;&gt;""),$J103,0)</f>
        <v>0</v>
      </c>
      <c r="T103" s="1" t="n">
        <f aca="false">IF(OR($P103="",$J103=""),0,$J103)</f>
        <v>0</v>
      </c>
      <c r="U103" s="1" t="n">
        <f aca="false">IF(OR($P103="",$J103=""),0,$P103)</f>
        <v>0</v>
      </c>
      <c r="V103" s="1" t="n">
        <f aca="false">IF(AND($J103="",$P103&lt;&gt;""),$P103,0)</f>
        <v>0</v>
      </c>
    </row>
    <row r="104" customFormat="false" ht="14.25" hidden="false" customHeight="true" outlineLevel="0" collapsed="false">
      <c r="B104" s="26" t="n">
        <v>27</v>
      </c>
      <c r="C104" s="40"/>
      <c r="D104" s="35"/>
      <c r="E104" s="35"/>
      <c r="F104" s="35"/>
      <c r="G104" s="35" t="str">
        <f aca="false">CONCATENATE(D104,H104)</f>
        <v/>
      </c>
      <c r="H104" s="36" t="str">
        <f aca="false">IF(ISBLANK(F104),"",
IF(D104="EE",IF(F104&gt;=3,IF(E104&gt;=5,"H","A"),
IF(F104&gt;=2,IF(E104&gt;=16,"H",IF(E104&lt;=4,"L","A")),
IF(E104&lt;=15,"L","A"))),
IF(OR(D104="SE",D104="CE"),IF(F104&gt;=4,IF(E104&gt;=6,"H","A"),
IF(F104&gt;=2,IF(E104&gt;=20,"H",IF(E104&lt;=5,"L","A")),
IF(E104&lt;=19,"L","A"))),
IF(OR(D104="ALI",D104="AIE"),IF(F104&gt;=6,IF(E104&gt;=20,"H","A"),
IF(F104&gt;=2,IF(E104&gt;=51,"H",IF(E104&lt;=19,"L","A")),
IF(E104&lt;=50,"L","A")))))))</f>
        <v/>
      </c>
      <c r="I104" s="36" t="str">
        <f aca="false">IF(H104="L","Baixa",IF(H104="A","Média",IF(H104="","","Alta")))</f>
        <v/>
      </c>
      <c r="J104" s="37" t="str">
        <f aca="false">IF(ISBLANK(F104),"",
 IF(D104="ALI",IF(H104="L",7, IF(H104="A",10,15)),
 IF(D104="AIE",IF(H104="L",5, IF(H104="A",7,10)),
 IF(D104="SE",IF(H104="L",4, IF(H104="A",5,7 )),
 IF(OR(D104="EE",D104="CE"),IF(H104="L",3,IF(H104="A",4,6)))))))</f>
        <v/>
      </c>
      <c r="K104" s="38"/>
      <c r="L104" s="35"/>
      <c r="M104" s="35" t="str">
        <f aca="false">CONCATENATE(D104,N104)</f>
        <v/>
      </c>
      <c r="N104" s="36" t="str">
        <f aca="false">IF(ISBLANK(L104),"",
IF(D104="EE",IF(L104&gt;=3,IF(K104&gt;=5,"H","A"),
IF(L104&gt;=2,IF(K104&gt;=16,"H",IF(K104&lt;=4,"L","A")),
IF(K104&lt;=15,"L","A"))),
IF(OR(D104="SE",D104="CE"),IF(L104&gt;=4,IF(K104&gt;=6,"H","A"),
IF(L104&gt;=2,IF(K104&gt;=20,"H",IF(K104&lt;=5,"L","A")),
IF(K104&lt;=19,"L","A"))),
IF(OR(D104="ALI",D104="AIE"),IF(L104&gt;=6,IF(K104&gt;=20,"H","A"),
IF(L104&gt;=2,IF(K104&gt;=51,"H",IF(K104&lt;=19,"L","A")),
IF(K104&lt;=50,"L","A")))))))</f>
        <v/>
      </c>
      <c r="O104" s="36" t="str">
        <f aca="false">IF(N104="L","Baixa",IF(N104="A","Média",IF(N104="","","Alta")))</f>
        <v/>
      </c>
      <c r="P104" s="37" t="str">
        <f aca="false">IF(ISBLANK(L104),"",
 IF(D104="ALI",IF(N104="L",7, IF(N104="A",10,15)),
 IF(D104="AIE",IF(N104="L",5, IF(N104="A",7,10)),
 IF(D104="SE",IF(N104="L",4, IF(N104="A",5,7 )),
 IF(OR(D104="EE",D104="CE"),IF(N104="L",3,IF(N104="A",4,6)))))))</f>
        <v/>
      </c>
      <c r="Q104" s="38"/>
      <c r="R104" s="39"/>
      <c r="S104" s="1" t="n">
        <f aca="false">IF(AND($P104="",$J104&lt;&gt;""),$J104,0)</f>
        <v>0</v>
      </c>
      <c r="T104" s="1" t="n">
        <f aca="false">IF(OR($P104="",$J104=""),0,$J104)</f>
        <v>0</v>
      </c>
      <c r="U104" s="1" t="n">
        <f aca="false">IF(OR($P104="",$J104=""),0,$P104)</f>
        <v>0</v>
      </c>
      <c r="V104" s="1" t="n">
        <f aca="false">IF(AND($J104="",$P104&lt;&gt;""),$P104,0)</f>
        <v>0</v>
      </c>
    </row>
    <row r="105" customFormat="false" ht="14.25" hidden="false" customHeight="true" outlineLevel="0" collapsed="false">
      <c r="B105" s="26" t="n">
        <v>28</v>
      </c>
      <c r="C105" s="40"/>
      <c r="D105" s="35"/>
      <c r="E105" s="35"/>
      <c r="F105" s="35"/>
      <c r="G105" s="35" t="str">
        <f aca="false">CONCATENATE(D105,H105)</f>
        <v/>
      </c>
      <c r="H105" s="36" t="str">
        <f aca="false">IF(ISBLANK(F105),"",
IF(D105="EE",IF(F105&gt;=3,IF(E105&gt;=5,"H","A"),
IF(F105&gt;=2,IF(E105&gt;=16,"H",IF(E105&lt;=4,"L","A")),
IF(E105&lt;=15,"L","A"))),
IF(OR(D105="SE",D105="CE"),IF(F105&gt;=4,IF(E105&gt;=6,"H","A"),
IF(F105&gt;=2,IF(E105&gt;=20,"H",IF(E105&lt;=5,"L","A")),
IF(E105&lt;=19,"L","A"))),
IF(OR(D105="ALI",D105="AIE"),IF(F105&gt;=6,IF(E105&gt;=20,"H","A"),
IF(F105&gt;=2,IF(E105&gt;=51,"H",IF(E105&lt;=19,"L","A")),
IF(E105&lt;=50,"L","A")))))))</f>
        <v/>
      </c>
      <c r="I105" s="36" t="str">
        <f aca="false">IF(H105="L","Baixa",IF(H105="A","Média",IF(H105="","","Alta")))</f>
        <v/>
      </c>
      <c r="J105" s="37" t="str">
        <f aca="false">IF(ISBLANK(F105),"",
 IF(D105="ALI",IF(H105="L",7, IF(H105="A",10,15)),
 IF(D105="AIE",IF(H105="L",5, IF(H105="A",7,10)),
 IF(D105="SE",IF(H105="L",4, IF(H105="A",5,7 )),
 IF(OR(D105="EE",D105="CE"),IF(H105="L",3,IF(H105="A",4,6)))))))</f>
        <v/>
      </c>
      <c r="K105" s="38"/>
      <c r="L105" s="35"/>
      <c r="M105" s="35" t="str">
        <f aca="false">CONCATENATE(D105,N105)</f>
        <v/>
      </c>
      <c r="N105" s="36" t="str">
        <f aca="false">IF(ISBLANK(L105),"",
IF(D105="EE",IF(L105&gt;=3,IF(K105&gt;=5,"H","A"),
IF(L105&gt;=2,IF(K105&gt;=16,"H",IF(K105&lt;=4,"L","A")),
IF(K105&lt;=15,"L","A"))),
IF(OR(D105="SE",D105="CE"),IF(L105&gt;=4,IF(K105&gt;=6,"H","A"),
IF(L105&gt;=2,IF(K105&gt;=20,"H",IF(K105&lt;=5,"L","A")),
IF(K105&lt;=19,"L","A"))),
IF(OR(D105="ALI",D105="AIE"),IF(L105&gt;=6,IF(K105&gt;=20,"H","A"),
IF(L105&gt;=2,IF(K105&gt;=51,"H",IF(K105&lt;=19,"L","A")),
IF(K105&lt;=50,"L","A")))))))</f>
        <v/>
      </c>
      <c r="O105" s="36" t="str">
        <f aca="false">IF(N105="L","Baixa",IF(N105="A","Média",IF(N105="","","Alta")))</f>
        <v/>
      </c>
      <c r="P105" s="37" t="str">
        <f aca="false">IF(ISBLANK(L105),"",
 IF(D105="ALI",IF(N105="L",7, IF(N105="A",10,15)),
 IF(D105="AIE",IF(N105="L",5, IF(N105="A",7,10)),
 IF(D105="SE",IF(N105="L",4, IF(N105="A",5,7 )),
 IF(OR(D105="EE",D105="CE"),IF(N105="L",3,IF(N105="A",4,6)))))))</f>
        <v/>
      </c>
      <c r="Q105" s="38"/>
      <c r="R105" s="39"/>
      <c r="S105" s="1" t="n">
        <f aca="false">IF(AND($P105="",$J105&lt;&gt;""),$J105,0)</f>
        <v>0</v>
      </c>
      <c r="T105" s="1" t="n">
        <f aca="false">IF(OR($P105="",$J105=""),0,$J105)</f>
        <v>0</v>
      </c>
      <c r="U105" s="1" t="n">
        <f aca="false">IF(OR($P105="",$J105=""),0,$P105)</f>
        <v>0</v>
      </c>
      <c r="V105" s="1" t="n">
        <f aca="false">IF(AND($J105="",$P105&lt;&gt;""),$P105,0)</f>
        <v>0</v>
      </c>
    </row>
    <row r="106" customFormat="false" ht="14.25" hidden="false" customHeight="true" outlineLevel="0" collapsed="false">
      <c r="B106" s="26" t="n">
        <v>29</v>
      </c>
      <c r="C106" s="40"/>
      <c r="D106" s="35"/>
      <c r="E106" s="35"/>
      <c r="F106" s="35"/>
      <c r="G106" s="35" t="str">
        <f aca="false">CONCATENATE(D106,H106)</f>
        <v/>
      </c>
      <c r="H106" s="36" t="str">
        <f aca="false">IF(ISBLANK(F106),"",
IF(D106="EE",IF(F106&gt;=3,IF(E106&gt;=5,"H","A"),
IF(F106&gt;=2,IF(E106&gt;=16,"H",IF(E106&lt;=4,"L","A")),
IF(E106&lt;=15,"L","A"))),
IF(OR(D106="SE",D106="CE"),IF(F106&gt;=4,IF(E106&gt;=6,"H","A"),
IF(F106&gt;=2,IF(E106&gt;=20,"H",IF(E106&lt;=5,"L","A")),
IF(E106&lt;=19,"L","A"))),
IF(OR(D106="ALI",D106="AIE"),IF(F106&gt;=6,IF(E106&gt;=20,"H","A"),
IF(F106&gt;=2,IF(E106&gt;=51,"H",IF(E106&lt;=19,"L","A")),
IF(E106&lt;=50,"L","A")))))))</f>
        <v/>
      </c>
      <c r="I106" s="36" t="str">
        <f aca="false">IF(H106="L","Baixa",IF(H106="A","Média",IF(H106="","","Alta")))</f>
        <v/>
      </c>
      <c r="J106" s="37" t="str">
        <f aca="false">IF(ISBLANK(F106),"",
 IF(D106="ALI",IF(H106="L",7, IF(H106="A",10,15)),
 IF(D106="AIE",IF(H106="L",5, IF(H106="A",7,10)),
 IF(D106="SE",IF(H106="L",4, IF(H106="A",5,7 )),
 IF(OR(D106="EE",D106="CE"),IF(H106="L",3,IF(H106="A",4,6)))))))</f>
        <v/>
      </c>
      <c r="K106" s="38"/>
      <c r="L106" s="35"/>
      <c r="M106" s="35" t="str">
        <f aca="false">CONCATENATE(D106,N106)</f>
        <v/>
      </c>
      <c r="N106" s="36" t="str">
        <f aca="false">IF(ISBLANK(L106),"",
IF(D106="EE",IF(L106&gt;=3,IF(K106&gt;=5,"H","A"),
IF(L106&gt;=2,IF(K106&gt;=16,"H",IF(K106&lt;=4,"L","A")),
IF(K106&lt;=15,"L","A"))),
IF(OR(D106="SE",D106="CE"),IF(L106&gt;=4,IF(K106&gt;=6,"H","A"),
IF(L106&gt;=2,IF(K106&gt;=20,"H",IF(K106&lt;=5,"L","A")),
IF(K106&lt;=19,"L","A"))),
IF(OR(D106="ALI",D106="AIE"),IF(L106&gt;=6,IF(K106&gt;=20,"H","A"),
IF(L106&gt;=2,IF(K106&gt;=51,"H",IF(K106&lt;=19,"L","A")),
IF(K106&lt;=50,"L","A")))))))</f>
        <v/>
      </c>
      <c r="O106" s="36" t="str">
        <f aca="false">IF(N106="L","Baixa",IF(N106="A","Média",IF(N106="","","Alta")))</f>
        <v/>
      </c>
      <c r="P106" s="37" t="str">
        <f aca="false">IF(ISBLANK(L106),"",
 IF(D106="ALI",IF(N106="L",7, IF(N106="A",10,15)),
 IF(D106="AIE",IF(N106="L",5, IF(N106="A",7,10)),
 IF(D106="SE",IF(N106="L",4, IF(N106="A",5,7 )),
 IF(OR(D106="EE",D106="CE"),IF(N106="L",3,IF(N106="A",4,6)))))))</f>
        <v/>
      </c>
      <c r="Q106" s="38"/>
      <c r="R106" s="39"/>
      <c r="S106" s="1" t="n">
        <f aca="false">IF(AND($P106="",$J106&lt;&gt;""),$J106,0)</f>
        <v>0</v>
      </c>
      <c r="T106" s="1" t="n">
        <f aca="false">IF(OR($P106="",$J106=""),0,$J106)</f>
        <v>0</v>
      </c>
      <c r="U106" s="1" t="n">
        <f aca="false">IF(OR($P106="",$J106=""),0,$P106)</f>
        <v>0</v>
      </c>
      <c r="V106" s="1" t="n">
        <f aca="false">IF(AND($J106="",$P106&lt;&gt;""),$P106,0)</f>
        <v>0</v>
      </c>
    </row>
    <row r="107" customFormat="false" ht="14.25" hidden="false" customHeight="true" outlineLevel="0" collapsed="false">
      <c r="B107" s="41" t="n">
        <v>30</v>
      </c>
      <c r="C107" s="42"/>
      <c r="D107" s="43"/>
      <c r="E107" s="43"/>
      <c r="F107" s="43"/>
      <c r="G107" s="43" t="str">
        <f aca="false">CONCATENATE(D107,H107)</f>
        <v/>
      </c>
      <c r="H107" s="44" t="str">
        <f aca="false">IF(ISBLANK(F107),"",
IF(D107="EE",IF(F107&gt;=3,IF(E107&gt;=5,"H","A"),
IF(F107&gt;=2,IF(E107&gt;=16,"H",IF(E107&lt;=4,"L","A")),
IF(E107&lt;=15,"L","A"))),
IF(OR(D107="SE",D107="CE"),IF(F107&gt;=4,IF(E107&gt;=6,"H","A"),
IF(F107&gt;=2,IF(E107&gt;=20,"H",IF(E107&lt;=5,"L","A")),
IF(E107&lt;=19,"L","A"))),
IF(OR(D107="ALI",D107="AIE"),IF(F107&gt;=6,IF(E107&gt;=20,"H","A"),
IF(F107&gt;=2,IF(E107&gt;=51,"H",IF(E107&lt;=19,"L","A")),
IF(E107&lt;=50,"L","A")))))))</f>
        <v/>
      </c>
      <c r="I107" s="44" t="str">
        <f aca="false">IF(H107="L","Baixa",IF(H107="A","Média",IF(H107="","","Alta")))</f>
        <v/>
      </c>
      <c r="J107" s="45" t="str">
        <f aca="false">IF(ISBLANK(F107),"",
 IF(D107="ALI",IF(H107="L",7, IF(H107="A",10,15)),
 IF(D107="AIE",IF(H107="L",5, IF(H107="A",7,10)),
 IF(D107="SE",IF(H107="L",4, IF(H107="A",5,7 )),
 IF(OR(D107="EE",D107="CE"),IF(H107="L",3,IF(H107="A",4,6)))))))</f>
        <v/>
      </c>
      <c r="K107" s="46"/>
      <c r="L107" s="43"/>
      <c r="M107" s="43" t="str">
        <f aca="false">CONCATENATE(D107,N107)</f>
        <v/>
      </c>
      <c r="N107" s="44" t="str">
        <f aca="false">IF(ISBLANK(L107),"",
IF(D107="EE",IF(L107&gt;=3,IF(K107&gt;=5,"H","A"),
IF(L107&gt;=2,IF(K107&gt;=16,"H",IF(K107&lt;=4,"L","A")),
IF(K107&lt;=15,"L","A"))),
IF(OR(D107="SE",D107="CE"),IF(L107&gt;=4,IF(K107&gt;=6,"H","A"),
IF(L107&gt;=2,IF(K107&gt;=20,"H",IF(K107&lt;=5,"L","A")),
IF(K107&lt;=19,"L","A"))),
IF(OR(D107="ALI",D107="AIE"),IF(L107&gt;=6,IF(K107&gt;=20,"H","A"),
IF(L107&gt;=2,IF(K107&gt;=51,"H",IF(K107&lt;=19,"L","A")),
IF(K107&lt;=50,"L","A")))))))</f>
        <v/>
      </c>
      <c r="O107" s="44" t="str">
        <f aca="false">IF(N107="L","Baixa",IF(N107="A","Média",IF(N107="","","Alta")))</f>
        <v/>
      </c>
      <c r="P107" s="45" t="str">
        <f aca="false">IF(ISBLANK(L107),"",
 IF(D107="ALI",IF(N107="L",7, IF(N107="A",10,15)),
 IF(D107="AIE",IF(N107="L",5, IF(N107="A",7,10)),
 IF(D107="SE",IF(N107="L",4, IF(N107="A",5,7 )),
 IF(OR(D107="EE",D107="CE"),IF(N107="L",3,IF(N107="A",4,6)))))))</f>
        <v/>
      </c>
      <c r="Q107" s="46"/>
      <c r="R107" s="47"/>
      <c r="S107" s="1" t="n">
        <f aca="false">IF(AND($P107="",$J107&lt;&gt;""),$J107,0)</f>
        <v>0</v>
      </c>
      <c r="T107" s="1" t="n">
        <f aca="false">IF(OR($P107="",$J107=""),0,$J107)</f>
        <v>0</v>
      </c>
      <c r="U107" s="1" t="n">
        <f aca="false">IF(OR($P107="",$J107=""),0,$P107)</f>
        <v>0</v>
      </c>
      <c r="V107" s="1" t="n">
        <f aca="false">IF(AND($J107="",$P107&lt;&gt;""),$P107,0)</f>
        <v>0</v>
      </c>
    </row>
    <row r="108" s="48" customFormat="true" ht="19.5" hidden="false" customHeight="true" outlineLevel="0" collapsed="false"/>
    <row r="109" customFormat="false" ht="17.25" hidden="false" customHeight="true" outlineLevel="0" collapsed="false">
      <c r="A109" s="2" t="s">
        <v>0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="3" customFormat="true" ht="17.25" hidden="false" customHeight="true" outlineLevel="0" collapsed="false">
      <c r="B110" s="8" t="e">
        <f aca="false">CONCATENATE("Projeto  : ", Projeto)</f>
        <v>#REF!</v>
      </c>
      <c r="C110" s="10"/>
      <c r="D110" s="5" t="s">
        <v>2</v>
      </c>
      <c r="E110" s="6" t="e">
        <f aca="false">Data</f>
        <v>#REF!</v>
      </c>
      <c r="F110" s="6"/>
      <c r="G110" s="5"/>
      <c r="H110" s="5"/>
      <c r="I110" s="7" t="e">
        <f aca="false">CONCATENATE("Revisor : ",Revisor)</f>
        <v>#REF!</v>
      </c>
      <c r="J110" s="8"/>
      <c r="K110" s="8"/>
      <c r="L110" s="8"/>
      <c r="M110" s="8"/>
      <c r="N110" s="8"/>
      <c r="O110" s="8"/>
      <c r="P110" s="8"/>
      <c r="Q110" s="8"/>
      <c r="R110" s="8"/>
      <c r="S110" s="9"/>
    </row>
    <row r="111" s="3" customFormat="true" ht="17.25" hidden="false" customHeight="true" outlineLevel="0" collapsed="false">
      <c r="B111" s="10" t="e">
        <f aca="false">CONCATENATE("Responsável : ", Responsável)</f>
        <v>#REF!</v>
      </c>
      <c r="C111" s="4"/>
      <c r="D111" s="9"/>
      <c r="E111" s="11"/>
      <c r="F111" s="11"/>
      <c r="G111" s="11"/>
      <c r="H111" s="11"/>
      <c r="I111" s="7" t="s">
        <v>5</v>
      </c>
      <c r="J111" s="11"/>
      <c r="K111" s="49" t="e">
        <f aca="false">Revisão</f>
        <v>#REF!</v>
      </c>
      <c r="L111" s="49"/>
      <c r="M111" s="11"/>
      <c r="N111" s="11"/>
      <c r="O111" s="11"/>
      <c r="P111" s="11"/>
      <c r="Q111" s="11"/>
      <c r="R111" s="11"/>
      <c r="S111" s="9"/>
      <c r="T111" s="9"/>
    </row>
    <row r="112" s="3" customFormat="true" ht="12" hidden="false" customHeight="true" outlineLevel="0" collapsed="false">
      <c r="B112" s="12" t="s">
        <v>6</v>
      </c>
      <c r="C112" s="13" t="s">
        <v>7</v>
      </c>
      <c r="D112" s="14" t="s">
        <v>8</v>
      </c>
      <c r="E112" s="15" t="s">
        <v>9</v>
      </c>
      <c r="F112" s="15"/>
      <c r="G112" s="15"/>
      <c r="H112" s="15"/>
      <c r="I112" s="15"/>
      <c r="J112" s="15"/>
      <c r="K112" s="16" t="s">
        <v>10</v>
      </c>
      <c r="L112" s="16"/>
      <c r="M112" s="16"/>
      <c r="N112" s="16"/>
      <c r="O112" s="16"/>
      <c r="P112" s="16"/>
      <c r="Q112" s="17"/>
      <c r="R112" s="18"/>
      <c r="S112" s="3" t="s">
        <v>11</v>
      </c>
      <c r="T112" s="3" t="s">
        <v>12</v>
      </c>
      <c r="U112" s="3" t="s">
        <v>13</v>
      </c>
      <c r="V112" s="3" t="s">
        <v>14</v>
      </c>
    </row>
    <row r="113" customFormat="false" ht="12" hidden="false" customHeight="true" outlineLevel="0" collapsed="false">
      <c r="B113" s="12"/>
      <c r="C113" s="13"/>
      <c r="D113" s="14"/>
      <c r="E113" s="19" t="s">
        <v>15</v>
      </c>
      <c r="F113" s="20" t="s">
        <v>16</v>
      </c>
      <c r="G113" s="20" t="s">
        <v>17</v>
      </c>
      <c r="H113" s="20" t="s">
        <v>18</v>
      </c>
      <c r="I113" s="21" t="s">
        <v>19</v>
      </c>
      <c r="J113" s="22" t="s">
        <v>20</v>
      </c>
      <c r="K113" s="23" t="s">
        <v>15</v>
      </c>
      <c r="L113" s="20" t="s">
        <v>16</v>
      </c>
      <c r="M113" s="20" t="s">
        <v>17</v>
      </c>
      <c r="N113" s="20" t="s">
        <v>18</v>
      </c>
      <c r="O113" s="21" t="s">
        <v>19</v>
      </c>
      <c r="P113" s="22" t="s">
        <v>20</v>
      </c>
      <c r="Q113" s="24"/>
      <c r="R113" s="25"/>
    </row>
    <row r="114" customFormat="false" ht="14.25" hidden="false" customHeight="true" outlineLevel="0" collapsed="false">
      <c r="B114" s="26" t="n">
        <v>1</v>
      </c>
      <c r="C114" s="50"/>
      <c r="D114" s="29"/>
      <c r="E114" s="29"/>
      <c r="F114" s="29"/>
      <c r="G114" s="29" t="str">
        <f aca="false">CONCATENATE(D114,H114)</f>
        <v/>
      </c>
      <c r="H114" s="30" t="str">
        <f aca="false">IF(ISBLANK(F114),"",
IF(D114="EE",IF(F114&gt;=3,IF(E114&gt;=5,"H","A"),
IF(F114&gt;=2,IF(E114&gt;=16,"H",IF(E114&lt;=4,"L","A")),
IF(E114&lt;=15,"L","A"))),
IF(OR(D114="SE",D114="CE"),IF(F114&gt;=4,IF(E114&gt;=6,"H","A"),
IF(F114&gt;=2,IF(E114&gt;=20,"H",IF(E114&lt;=5,"L","A")),
IF(E114&lt;=19,"L","A"))),
IF(OR(D114="ALI",D114="AIE"),IF(F114&gt;=6,IF(E114&gt;=20,"H","A"),
IF(F114&gt;=2,IF(E114&gt;=51,"H",IF(E114&lt;=19,"L","A")),
IF(E114&lt;=50,"L","A")))))))</f>
        <v/>
      </c>
      <c r="I114" s="30" t="str">
        <f aca="false">IF(H114="L","Baixa",IF(H114="A","Média",IF(H114="","","Alta")))</f>
        <v/>
      </c>
      <c r="J114" s="33" t="str">
        <f aca="false">IF(ISBLANK(F114),"",
 IF(D114="ALI",IF(H114="L",7, IF(H114="A",10,15)),
 IF(D114="AIE",IF(H114="L",5, IF(H114="A",7,10)),
 IF(D114="SE",IF(H114="L",4, IF(H114="A",5,7 )),
 IF(OR(D114="EE",D114="CE"),IF(H114="L",3,IF(H114="A",4,6)))))))</f>
        <v/>
      </c>
      <c r="K114" s="32"/>
      <c r="L114" s="29"/>
      <c r="M114" s="29" t="str">
        <f aca="false">CONCATENATE(D114,N114)</f>
        <v/>
      </c>
      <c r="N114" s="30" t="str">
        <f aca="false">IF(ISBLANK(L114),"",
IF(D114="EE",IF(L114&gt;=3,IF(K114&gt;=5,"H","A"),
IF(L114&gt;=2,IF(K114&gt;=16,"H",IF(K114&lt;=4,"L","A")),
IF(K114&lt;=15,"L","A"))),
IF(OR(D114="SE",D114="CE"),IF(L114&gt;=4,IF(K114&gt;=6,"H","A"),
IF(L114&gt;=2,IF(K114&gt;=20,"H",IF(K114&lt;=5,"L","A")),
IF(K114&lt;=19,"L","A"))),
IF(OR(D114="ALI",D114="AIE"),IF(L114&gt;=6,IF(K114&gt;=20,"H","A"),
IF(L114&gt;=2,IF(K114&gt;=51,"H",IF(K114&lt;=19,"L","A")),
IF(K114&lt;=50,"L","A")))))))</f>
        <v/>
      </c>
      <c r="O114" s="30" t="str">
        <f aca="false">IF(N114="L","Baixa",IF(N114="A","Média",IF(N114="","","Alta")))</f>
        <v/>
      </c>
      <c r="P114" s="33" t="str">
        <f aca="false">IF(ISBLANK(L114),"",
 IF(D114="ALI",IF(N114="L",7, IF(N114="A",10,15)),
 IF(D114="AIE",IF(N114="L",5, IF(N114="A",7,10)),
 IF(D114="SE",IF(N114="L",4, IF(N114="A",5,7 )),
 IF(OR(D114="EE",D114="CE"),IF(N114="L",3,IF(N114="A",4,6)))))))</f>
        <v/>
      </c>
      <c r="Q114" s="32"/>
      <c r="R114" s="34"/>
      <c r="S114" s="1" t="n">
        <f aca="false">IF(AND($P114="",$J114&lt;&gt;""),$J114,0)</f>
        <v>0</v>
      </c>
      <c r="T114" s="1" t="n">
        <f aca="false">IF(OR($P114="",$J114=""),0,$J114)</f>
        <v>0</v>
      </c>
      <c r="U114" s="1" t="n">
        <f aca="false">IF(OR($P114="",$J114=""),0,$P114)</f>
        <v>0</v>
      </c>
      <c r="V114" s="1" t="n">
        <f aca="false">IF(AND($J114="",$P114&lt;&gt;""),$P114,0)</f>
        <v>0</v>
      </c>
    </row>
    <row r="115" customFormat="false" ht="14.25" hidden="false" customHeight="true" outlineLevel="0" collapsed="false">
      <c r="B115" s="26" t="n">
        <v>2</v>
      </c>
      <c r="C115" s="40"/>
      <c r="D115" s="35"/>
      <c r="E115" s="35"/>
      <c r="F115" s="35"/>
      <c r="G115" s="35" t="str">
        <f aca="false">CONCATENATE(D115,H115)</f>
        <v/>
      </c>
      <c r="H115" s="36" t="str">
        <f aca="false">IF(ISBLANK(F115),"",
IF(D115="EE",IF(F115&gt;=3,IF(E115&gt;=5,"H","A"),
IF(F115&gt;=2,IF(E115&gt;=16,"H",IF(E115&lt;=4,"L","A")),
IF(E115&lt;=15,"L","A"))),
IF(OR(D115="SE",D115="CE"),IF(F115&gt;=4,IF(E115&gt;=6,"H","A"),
IF(F115&gt;=2,IF(E115&gt;=20,"H",IF(E115&lt;=5,"L","A")),
IF(E115&lt;=19,"L","A"))),
IF(OR(D115="ALI",D115="AIE"),IF(F115&gt;=6,IF(E115&gt;=20,"H","A"),
IF(F115&gt;=2,IF(E115&gt;=51,"H",IF(E115&lt;=19,"L","A")),
IF(E115&lt;=50,"L","A")))))))</f>
        <v/>
      </c>
      <c r="I115" s="36" t="str">
        <f aca="false">IF(H115="L","Baixa",IF(H115="A","Média",IF(H115="","","Alta")))</f>
        <v/>
      </c>
      <c r="J115" s="37" t="str">
        <f aca="false">IF(ISBLANK(F115),"",
 IF(D115="ALI",IF(H115="L",7, IF(H115="A",10,15)),
 IF(D115="AIE",IF(H115="L",5, IF(H115="A",7,10)),
 IF(D115="SE",IF(H115="L",4, IF(H115="A",5,7 )),
 IF(OR(D115="EE",D115="CE"),IF(H115="L",3,IF(H115="A",4,6)))))))</f>
        <v/>
      </c>
      <c r="K115" s="38"/>
      <c r="L115" s="35"/>
      <c r="M115" s="35" t="str">
        <f aca="false">CONCATENATE(D115,N115)</f>
        <v/>
      </c>
      <c r="N115" s="36" t="str">
        <f aca="false">IF(ISBLANK(L115),"",
IF(D115="EE",IF(L115&gt;=3,IF(K115&gt;=5,"H","A"),
IF(L115&gt;=2,IF(K115&gt;=16,"H",IF(K115&lt;=4,"L","A")),
IF(K115&lt;=15,"L","A"))),
IF(OR(D115="SE",D115="CE"),IF(L115&gt;=4,IF(K115&gt;=6,"H","A"),
IF(L115&gt;=2,IF(K115&gt;=20,"H",IF(K115&lt;=5,"L","A")),
IF(K115&lt;=19,"L","A"))),
IF(OR(D115="ALI",D115="AIE"),IF(L115&gt;=6,IF(K115&gt;=20,"H","A"),
IF(L115&gt;=2,IF(K115&gt;=51,"H",IF(K115&lt;=19,"L","A")),
IF(K115&lt;=50,"L","A")))))))</f>
        <v/>
      </c>
      <c r="O115" s="36" t="str">
        <f aca="false">IF(N115="L","Baixa",IF(N115="A","Média",IF(N115="","","Alta")))</f>
        <v/>
      </c>
      <c r="P115" s="37" t="str">
        <f aca="false">IF(ISBLANK(L115),"",
 IF(D115="ALI",IF(N115="L",7, IF(N115="A",10,15)),
 IF(D115="AIE",IF(N115="L",5, IF(N115="A",7,10)),
 IF(D115="SE",IF(N115="L",4, IF(N115="A",5,7 )),
 IF(OR(D115="EE",D115="CE"),IF(N115="L",3,IF(N115="A",4,6)))))))</f>
        <v/>
      </c>
      <c r="Q115" s="38"/>
      <c r="R115" s="39"/>
      <c r="S115" s="1" t="n">
        <f aca="false">IF(AND($P115="",$J115&lt;&gt;""),$J115,0)</f>
        <v>0</v>
      </c>
      <c r="T115" s="1" t="n">
        <f aca="false">IF(OR($P115="",$J115=""),0,$J115)</f>
        <v>0</v>
      </c>
      <c r="U115" s="1" t="n">
        <f aca="false">IF(OR($P115="",$J115=""),0,$P115)</f>
        <v>0</v>
      </c>
      <c r="V115" s="1" t="n">
        <f aca="false">IF(AND($J115="",$P115&lt;&gt;""),$P115,0)</f>
        <v>0</v>
      </c>
    </row>
    <row r="116" customFormat="false" ht="14.25" hidden="false" customHeight="true" outlineLevel="0" collapsed="false">
      <c r="B116" s="26" t="n">
        <v>3</v>
      </c>
      <c r="C116" s="40"/>
      <c r="D116" s="35"/>
      <c r="E116" s="35"/>
      <c r="F116" s="35"/>
      <c r="G116" s="35" t="str">
        <f aca="false">CONCATENATE(D116,H116)</f>
        <v/>
      </c>
      <c r="H116" s="36" t="str">
        <f aca="false">IF(ISBLANK(F116),"",
IF(D116="EE",IF(F116&gt;=3,IF(E116&gt;=5,"H","A"),
IF(F116&gt;=2,IF(E116&gt;=16,"H",IF(E116&lt;=4,"L","A")),
IF(E116&lt;=15,"L","A"))),
IF(OR(D116="SE",D116="CE"),IF(F116&gt;=4,IF(E116&gt;=6,"H","A"),
IF(F116&gt;=2,IF(E116&gt;=20,"H",IF(E116&lt;=5,"L","A")),
IF(E116&lt;=19,"L","A"))),
IF(OR(D116="ALI",D116="AIE"),IF(F116&gt;=6,IF(E116&gt;=20,"H","A"),
IF(F116&gt;=2,IF(E116&gt;=51,"H",IF(E116&lt;=19,"L","A")),
IF(E116&lt;=50,"L","A")))))))</f>
        <v/>
      </c>
      <c r="I116" s="36" t="str">
        <f aca="false">IF(H116="L","Baixa",IF(H116="A","Média",IF(H116="","","Alta")))</f>
        <v/>
      </c>
      <c r="J116" s="37" t="str">
        <f aca="false">IF(ISBLANK(F116),"",
 IF(D116="ALI",IF(H116="L",7, IF(H116="A",10,15)),
 IF(D116="AIE",IF(H116="L",5, IF(H116="A",7,10)),
 IF(D116="SE",IF(H116="L",4, IF(H116="A",5,7 )),
 IF(OR(D116="EE",D116="CE"),IF(H116="L",3,IF(H116="A",4,6)))))))</f>
        <v/>
      </c>
      <c r="K116" s="38"/>
      <c r="L116" s="35"/>
      <c r="M116" s="35" t="str">
        <f aca="false">CONCATENATE(D116,N116)</f>
        <v/>
      </c>
      <c r="N116" s="36" t="str">
        <f aca="false">IF(ISBLANK(L116),"",
IF(D116="EE",IF(L116&gt;=3,IF(K116&gt;=5,"H","A"),
IF(L116&gt;=2,IF(K116&gt;=16,"H",IF(K116&lt;=4,"L","A")),
IF(K116&lt;=15,"L","A"))),
IF(OR(D116="SE",D116="CE"),IF(L116&gt;=4,IF(K116&gt;=6,"H","A"),
IF(L116&gt;=2,IF(K116&gt;=20,"H",IF(K116&lt;=5,"L","A")),
IF(K116&lt;=19,"L","A"))),
IF(OR(D116="ALI",D116="AIE"),IF(L116&gt;=6,IF(K116&gt;=20,"H","A"),
IF(L116&gt;=2,IF(K116&gt;=51,"H",IF(K116&lt;=19,"L","A")),
IF(K116&lt;=50,"L","A")))))))</f>
        <v/>
      </c>
      <c r="O116" s="36" t="str">
        <f aca="false">IF(N116="L","Baixa",IF(N116="A","Média",IF(N116="","","Alta")))</f>
        <v/>
      </c>
      <c r="P116" s="37" t="str">
        <f aca="false">IF(ISBLANK(L116),"",
 IF(D116="ALI",IF(N116="L",7, IF(N116="A",10,15)),
 IF(D116="AIE",IF(N116="L",5, IF(N116="A",7,10)),
 IF(D116="SE",IF(N116="L",4, IF(N116="A",5,7 )),
 IF(OR(D116="EE",D116="CE"),IF(N116="L",3,IF(N116="A",4,6)))))))</f>
        <v/>
      </c>
      <c r="Q116" s="38"/>
      <c r="R116" s="39"/>
      <c r="S116" s="1" t="n">
        <f aca="false">IF(AND($P116="",$J116&lt;&gt;""),$J116,0)</f>
        <v>0</v>
      </c>
      <c r="T116" s="1" t="n">
        <f aca="false">IF(OR($P116="",$J116=""),0,$J116)</f>
        <v>0</v>
      </c>
      <c r="U116" s="1" t="n">
        <f aca="false">IF(OR($P116="",$J116=""),0,$P116)</f>
        <v>0</v>
      </c>
      <c r="V116" s="1" t="n">
        <f aca="false">IF(AND($J116="",$P116&lt;&gt;""),$P116,0)</f>
        <v>0</v>
      </c>
    </row>
    <row r="117" customFormat="false" ht="14.25" hidden="false" customHeight="true" outlineLevel="0" collapsed="false">
      <c r="B117" s="26" t="n">
        <v>4</v>
      </c>
      <c r="C117" s="40"/>
      <c r="D117" s="35"/>
      <c r="E117" s="35"/>
      <c r="F117" s="35"/>
      <c r="G117" s="35" t="str">
        <f aca="false">CONCATENATE(D117,H117)</f>
        <v/>
      </c>
      <c r="H117" s="36" t="str">
        <f aca="false">IF(ISBLANK(F117),"",
IF(D117="EE",IF(F117&gt;=3,IF(E117&gt;=5,"H","A"),
IF(F117&gt;=2,IF(E117&gt;=16,"H",IF(E117&lt;=4,"L","A")),
IF(E117&lt;=15,"L","A"))),
IF(OR(D117="SE",D117="CE"),IF(F117&gt;=4,IF(E117&gt;=6,"H","A"),
IF(F117&gt;=2,IF(E117&gt;=20,"H",IF(E117&lt;=5,"L","A")),
IF(E117&lt;=19,"L","A"))),
IF(OR(D117="ALI",D117="AIE"),IF(F117&gt;=6,IF(E117&gt;=20,"H","A"),
IF(F117&gt;=2,IF(E117&gt;=51,"H",IF(E117&lt;=19,"L","A")),
IF(E117&lt;=50,"L","A")))))))</f>
        <v/>
      </c>
      <c r="I117" s="36" t="str">
        <f aca="false">IF(H117="L","Baixa",IF(H117="A","Média",IF(H117="","","Alta")))</f>
        <v/>
      </c>
      <c r="J117" s="37" t="str">
        <f aca="false">IF(ISBLANK(F117),"",
 IF(D117="ALI",IF(H117="L",7, IF(H117="A",10,15)),
 IF(D117="AIE",IF(H117="L",5, IF(H117="A",7,10)),
 IF(D117="SE",IF(H117="L",4, IF(H117="A",5,7 )),
 IF(OR(D117="EE",D117="CE"),IF(H117="L",3,IF(H117="A",4,6)))))))</f>
        <v/>
      </c>
      <c r="K117" s="38"/>
      <c r="L117" s="35"/>
      <c r="M117" s="35" t="str">
        <f aca="false">CONCATENATE(D117,N117)</f>
        <v/>
      </c>
      <c r="N117" s="36" t="str">
        <f aca="false">IF(ISBLANK(L117),"",
IF(D117="EE",IF(L117&gt;=3,IF(K117&gt;=5,"H","A"),
IF(L117&gt;=2,IF(K117&gt;=16,"H",IF(K117&lt;=4,"L","A")),
IF(K117&lt;=15,"L","A"))),
IF(OR(D117="SE",D117="CE"),IF(L117&gt;=4,IF(K117&gt;=6,"H","A"),
IF(L117&gt;=2,IF(K117&gt;=20,"H",IF(K117&lt;=5,"L","A")),
IF(K117&lt;=19,"L","A"))),
IF(OR(D117="ALI",D117="AIE"),IF(L117&gt;=6,IF(K117&gt;=20,"H","A"),
IF(L117&gt;=2,IF(K117&gt;=51,"H",IF(K117&lt;=19,"L","A")),
IF(K117&lt;=50,"L","A")))))))</f>
        <v/>
      </c>
      <c r="O117" s="36" t="str">
        <f aca="false">IF(N117="L","Baixa",IF(N117="A","Média",IF(N117="","","Alta")))</f>
        <v/>
      </c>
      <c r="P117" s="37" t="str">
        <f aca="false">IF(ISBLANK(L117),"",
 IF(D117="ALI",IF(N117="L",7, IF(N117="A",10,15)),
 IF(D117="AIE",IF(N117="L",5, IF(N117="A",7,10)),
 IF(D117="SE",IF(N117="L",4, IF(N117="A",5,7 )),
 IF(OR(D117="EE",D117="CE"),IF(N117="L",3,IF(N117="A",4,6)))))))</f>
        <v/>
      </c>
      <c r="Q117" s="38"/>
      <c r="R117" s="39"/>
      <c r="S117" s="1" t="n">
        <f aca="false">IF(AND($P117="",$J117&lt;&gt;""),$J117,0)</f>
        <v>0</v>
      </c>
      <c r="T117" s="1" t="n">
        <f aca="false">IF(OR($P117="",$J117=""),0,$J117)</f>
        <v>0</v>
      </c>
      <c r="U117" s="1" t="n">
        <f aca="false">IF(OR($P117="",$J117=""),0,$P117)</f>
        <v>0</v>
      </c>
      <c r="V117" s="1" t="n">
        <f aca="false">IF(AND($J117="",$P117&lt;&gt;""),$P117,0)</f>
        <v>0</v>
      </c>
    </row>
    <row r="118" customFormat="false" ht="14.25" hidden="false" customHeight="true" outlineLevel="0" collapsed="false">
      <c r="B118" s="26" t="n">
        <v>5</v>
      </c>
      <c r="C118" s="40"/>
      <c r="D118" s="35"/>
      <c r="E118" s="35"/>
      <c r="F118" s="35"/>
      <c r="G118" s="35" t="str">
        <f aca="false">CONCATENATE(D118,H118)</f>
        <v/>
      </c>
      <c r="H118" s="36" t="str">
        <f aca="false">IF(ISBLANK(F118),"",
IF(D118="EE",IF(F118&gt;=3,IF(E118&gt;=5,"H","A"),
IF(F118&gt;=2,IF(E118&gt;=16,"H",IF(E118&lt;=4,"L","A")),
IF(E118&lt;=15,"L","A"))),
IF(OR(D118="SE",D118="CE"),IF(F118&gt;=4,IF(E118&gt;=6,"H","A"),
IF(F118&gt;=2,IF(E118&gt;=20,"H",IF(E118&lt;=5,"L","A")),
IF(E118&lt;=19,"L","A"))),
IF(OR(D118="ALI",D118="AIE"),IF(F118&gt;=6,IF(E118&gt;=20,"H","A"),
IF(F118&gt;=2,IF(E118&gt;=51,"H",IF(E118&lt;=19,"L","A")),
IF(E118&lt;=50,"L","A")))))))</f>
        <v/>
      </c>
      <c r="I118" s="36" t="str">
        <f aca="false">IF(H118="L","Baixa",IF(H118="A","Média",IF(H118="","","Alta")))</f>
        <v/>
      </c>
      <c r="J118" s="37" t="str">
        <f aca="false">IF(ISBLANK(F118),"",
 IF(D118="ALI",IF(H118="L",7, IF(H118="A",10,15)),
 IF(D118="AIE",IF(H118="L",5, IF(H118="A",7,10)),
 IF(D118="SE",IF(H118="L",4, IF(H118="A",5,7 )),
 IF(OR(D118="EE",D118="CE"),IF(H118="L",3,IF(H118="A",4,6)))))))</f>
        <v/>
      </c>
      <c r="K118" s="38"/>
      <c r="L118" s="35"/>
      <c r="M118" s="35" t="str">
        <f aca="false">CONCATENATE(D118,N118)</f>
        <v/>
      </c>
      <c r="N118" s="36" t="str">
        <f aca="false">IF(ISBLANK(L118),"",
IF(D118="EE",IF(L118&gt;=3,IF(K118&gt;=5,"H","A"),
IF(L118&gt;=2,IF(K118&gt;=16,"H",IF(K118&lt;=4,"L","A")),
IF(K118&lt;=15,"L","A"))),
IF(OR(D118="SE",D118="CE"),IF(L118&gt;=4,IF(K118&gt;=6,"H","A"),
IF(L118&gt;=2,IF(K118&gt;=20,"H",IF(K118&lt;=5,"L","A")),
IF(K118&lt;=19,"L","A"))),
IF(OR(D118="ALI",D118="AIE"),IF(L118&gt;=6,IF(K118&gt;=20,"H","A"),
IF(L118&gt;=2,IF(K118&gt;=51,"H",IF(K118&lt;=19,"L","A")),
IF(K118&lt;=50,"L","A")))))))</f>
        <v/>
      </c>
      <c r="O118" s="36" t="str">
        <f aca="false">IF(N118="L","Baixa",IF(N118="A","Média",IF(N118="","","Alta")))</f>
        <v/>
      </c>
      <c r="P118" s="37" t="str">
        <f aca="false">IF(ISBLANK(L118),"",
 IF(D118="ALI",IF(N118="L",7, IF(N118="A",10,15)),
 IF(D118="AIE",IF(N118="L",5, IF(N118="A",7,10)),
 IF(D118="SE",IF(N118="L",4, IF(N118="A",5,7 )),
 IF(OR(D118="EE",D118="CE"),IF(N118="L",3,IF(N118="A",4,6)))))))</f>
        <v/>
      </c>
      <c r="Q118" s="38"/>
      <c r="R118" s="39"/>
      <c r="S118" s="1" t="n">
        <f aca="false">IF(AND($P118="",$J118&lt;&gt;""),$J118,0)</f>
        <v>0</v>
      </c>
      <c r="T118" s="1" t="n">
        <f aca="false">IF(OR($P118="",$J118=""),0,$J118)</f>
        <v>0</v>
      </c>
      <c r="U118" s="1" t="n">
        <f aca="false">IF(OR($P118="",$J118=""),0,$P118)</f>
        <v>0</v>
      </c>
      <c r="V118" s="1" t="n">
        <f aca="false">IF(AND($J118="",$P118&lt;&gt;""),$P118,0)</f>
        <v>0</v>
      </c>
    </row>
    <row r="119" customFormat="false" ht="14.25" hidden="false" customHeight="true" outlineLevel="0" collapsed="false">
      <c r="B119" s="26" t="n">
        <v>6</v>
      </c>
      <c r="C119" s="40"/>
      <c r="D119" s="35"/>
      <c r="E119" s="35"/>
      <c r="F119" s="35"/>
      <c r="G119" s="35" t="str">
        <f aca="false">CONCATENATE(D119,H119)</f>
        <v/>
      </c>
      <c r="H119" s="36" t="str">
        <f aca="false">IF(ISBLANK(F119),"",
IF(D119="EE",IF(F119&gt;=3,IF(E119&gt;=5,"H","A"),
IF(F119&gt;=2,IF(E119&gt;=16,"H",IF(E119&lt;=4,"L","A")),
IF(E119&lt;=15,"L","A"))),
IF(OR(D119="SE",D119="CE"),IF(F119&gt;=4,IF(E119&gt;=6,"H","A"),
IF(F119&gt;=2,IF(E119&gt;=20,"H",IF(E119&lt;=5,"L","A")),
IF(E119&lt;=19,"L","A"))),
IF(OR(D119="ALI",D119="AIE"),IF(F119&gt;=6,IF(E119&gt;=20,"H","A"),
IF(F119&gt;=2,IF(E119&gt;=51,"H",IF(E119&lt;=19,"L","A")),
IF(E119&lt;=50,"L","A")))))))</f>
        <v/>
      </c>
      <c r="I119" s="36" t="str">
        <f aca="false">IF(H119="L","Baixa",IF(H119="A","Média",IF(H119="","","Alta")))</f>
        <v/>
      </c>
      <c r="J119" s="37" t="str">
        <f aca="false">IF(ISBLANK(F119),"",
 IF(D119="ALI",IF(H119="L",7, IF(H119="A",10,15)),
 IF(D119="AIE",IF(H119="L",5, IF(H119="A",7,10)),
 IF(D119="SE",IF(H119="L",4, IF(H119="A",5,7 )),
 IF(OR(D119="EE",D119="CE"),IF(H119="L",3,IF(H119="A",4,6)))))))</f>
        <v/>
      </c>
      <c r="K119" s="38"/>
      <c r="L119" s="35"/>
      <c r="M119" s="35" t="str">
        <f aca="false">CONCATENATE(D119,N119)</f>
        <v/>
      </c>
      <c r="N119" s="36" t="str">
        <f aca="false">IF(ISBLANK(L119),"",
IF(D119="EE",IF(L119&gt;=3,IF(K119&gt;=5,"H","A"),
IF(L119&gt;=2,IF(K119&gt;=16,"H",IF(K119&lt;=4,"L","A")),
IF(K119&lt;=15,"L","A"))),
IF(OR(D119="SE",D119="CE"),IF(L119&gt;=4,IF(K119&gt;=6,"H","A"),
IF(L119&gt;=2,IF(K119&gt;=20,"H",IF(K119&lt;=5,"L","A")),
IF(K119&lt;=19,"L","A"))),
IF(OR(D119="ALI",D119="AIE"),IF(L119&gt;=6,IF(K119&gt;=20,"H","A"),
IF(L119&gt;=2,IF(K119&gt;=51,"H",IF(K119&lt;=19,"L","A")),
IF(K119&lt;=50,"L","A")))))))</f>
        <v/>
      </c>
      <c r="O119" s="36" t="str">
        <f aca="false">IF(N119="L","Baixa",IF(N119="A","Média",IF(N119="","","Alta")))</f>
        <v/>
      </c>
      <c r="P119" s="37" t="str">
        <f aca="false">IF(ISBLANK(L119),"",
 IF(D119="ALI",IF(N119="L",7, IF(N119="A",10,15)),
 IF(D119="AIE",IF(N119="L",5, IF(N119="A",7,10)),
 IF(D119="SE",IF(N119="L",4, IF(N119="A",5,7 )),
 IF(OR(D119="EE",D119="CE"),IF(N119="L",3,IF(N119="A",4,6)))))))</f>
        <v/>
      </c>
      <c r="Q119" s="38"/>
      <c r="R119" s="39"/>
      <c r="S119" s="1" t="n">
        <f aca="false">IF(AND($P119="",$J119&lt;&gt;""),$J119,0)</f>
        <v>0</v>
      </c>
      <c r="T119" s="1" t="n">
        <f aca="false">IF(OR($P119="",$J119=""),0,$J119)</f>
        <v>0</v>
      </c>
      <c r="U119" s="1" t="n">
        <f aca="false">IF(OR($P119="",$J119=""),0,$P119)</f>
        <v>0</v>
      </c>
      <c r="V119" s="1" t="n">
        <f aca="false">IF(AND($J119="",$P119&lt;&gt;""),$P119,0)</f>
        <v>0</v>
      </c>
    </row>
    <row r="120" customFormat="false" ht="14.25" hidden="false" customHeight="true" outlineLevel="0" collapsed="false">
      <c r="B120" s="26" t="n">
        <v>7</v>
      </c>
      <c r="C120" s="40"/>
      <c r="D120" s="35"/>
      <c r="E120" s="35"/>
      <c r="F120" s="35"/>
      <c r="G120" s="35" t="str">
        <f aca="false">CONCATENATE(D120,H120)</f>
        <v/>
      </c>
      <c r="H120" s="36" t="str">
        <f aca="false">IF(ISBLANK(F120),"",
IF(D120="EE",IF(F120&gt;=3,IF(E120&gt;=5,"H","A"),
IF(F120&gt;=2,IF(E120&gt;=16,"H",IF(E120&lt;=4,"L","A")),
IF(E120&lt;=15,"L","A"))),
IF(OR(D120="SE",D120="CE"),IF(F120&gt;=4,IF(E120&gt;=6,"H","A"),
IF(F120&gt;=2,IF(E120&gt;=20,"H",IF(E120&lt;=5,"L","A")),
IF(E120&lt;=19,"L","A"))),
IF(OR(D120="ALI",D120="AIE"),IF(F120&gt;=6,IF(E120&gt;=20,"H","A"),
IF(F120&gt;=2,IF(E120&gt;=51,"H",IF(E120&lt;=19,"L","A")),
IF(E120&lt;=50,"L","A")))))))</f>
        <v/>
      </c>
      <c r="I120" s="36" t="str">
        <f aca="false">IF(H120="L","Baixa",IF(H120="A","Média",IF(H120="","","Alta")))</f>
        <v/>
      </c>
      <c r="J120" s="37" t="str">
        <f aca="false">IF(ISBLANK(F120),"",
 IF(D120="ALI",IF(H120="L",7, IF(H120="A",10,15)),
 IF(D120="AIE",IF(H120="L",5, IF(H120="A",7,10)),
 IF(D120="SE",IF(H120="L",4, IF(H120="A",5,7 )),
 IF(OR(D120="EE",D120="CE"),IF(H120="L",3,IF(H120="A",4,6)))))))</f>
        <v/>
      </c>
      <c r="K120" s="38"/>
      <c r="L120" s="35"/>
      <c r="M120" s="35" t="str">
        <f aca="false">CONCATENATE(D120,N120)</f>
        <v/>
      </c>
      <c r="N120" s="36" t="str">
        <f aca="false">IF(ISBLANK(L120),"",
IF(D120="EE",IF(L120&gt;=3,IF(K120&gt;=5,"H","A"),
IF(L120&gt;=2,IF(K120&gt;=16,"H",IF(K120&lt;=4,"L","A")),
IF(K120&lt;=15,"L","A"))),
IF(OR(D120="SE",D120="CE"),IF(L120&gt;=4,IF(K120&gt;=6,"H","A"),
IF(L120&gt;=2,IF(K120&gt;=20,"H",IF(K120&lt;=5,"L","A")),
IF(K120&lt;=19,"L","A"))),
IF(OR(D120="ALI",D120="AIE"),IF(L120&gt;=6,IF(K120&gt;=20,"H","A"),
IF(L120&gt;=2,IF(K120&gt;=51,"H",IF(K120&lt;=19,"L","A")),
IF(K120&lt;=50,"L","A")))))))</f>
        <v/>
      </c>
      <c r="O120" s="36" t="str">
        <f aca="false">IF(N120="L","Baixa",IF(N120="A","Média",IF(N120="","","Alta")))</f>
        <v/>
      </c>
      <c r="P120" s="37" t="str">
        <f aca="false">IF(ISBLANK(L120),"",
 IF(D120="ALI",IF(N120="L",7, IF(N120="A",10,15)),
 IF(D120="AIE",IF(N120="L",5, IF(N120="A",7,10)),
 IF(D120="SE",IF(N120="L",4, IF(N120="A",5,7 )),
 IF(OR(D120="EE",D120="CE"),IF(N120="L",3,IF(N120="A",4,6)))))))</f>
        <v/>
      </c>
      <c r="Q120" s="38"/>
      <c r="R120" s="39"/>
      <c r="S120" s="1" t="n">
        <f aca="false">IF(AND($P120="",$J120&lt;&gt;""),$J120,0)</f>
        <v>0</v>
      </c>
      <c r="T120" s="1" t="n">
        <f aca="false">IF(OR($P120="",$J120=""),0,$J120)</f>
        <v>0</v>
      </c>
      <c r="U120" s="1" t="n">
        <f aca="false">IF(OR($P120="",$J120=""),0,$P120)</f>
        <v>0</v>
      </c>
      <c r="V120" s="1" t="n">
        <f aca="false">IF(AND($J120="",$P120&lt;&gt;""),$P120,0)</f>
        <v>0</v>
      </c>
    </row>
    <row r="121" customFormat="false" ht="14.25" hidden="false" customHeight="true" outlineLevel="0" collapsed="false">
      <c r="B121" s="26" t="n">
        <v>8</v>
      </c>
      <c r="C121" s="40"/>
      <c r="D121" s="35"/>
      <c r="E121" s="35"/>
      <c r="F121" s="35"/>
      <c r="G121" s="35" t="str">
        <f aca="false">CONCATENATE(D121,H121)</f>
        <v/>
      </c>
      <c r="H121" s="36" t="str">
        <f aca="false">IF(ISBLANK(F121),"",
IF(D121="EE",IF(F121&gt;=3,IF(E121&gt;=5,"H","A"),
IF(F121&gt;=2,IF(E121&gt;=16,"H",IF(E121&lt;=4,"L","A")),
IF(E121&lt;=15,"L","A"))),
IF(OR(D121="SE",D121="CE"),IF(F121&gt;=4,IF(E121&gt;=6,"H","A"),
IF(F121&gt;=2,IF(E121&gt;=20,"H",IF(E121&lt;=5,"L","A")),
IF(E121&lt;=19,"L","A"))),
IF(OR(D121="ALI",D121="AIE"),IF(F121&gt;=6,IF(E121&gt;=20,"H","A"),
IF(F121&gt;=2,IF(E121&gt;=51,"H",IF(E121&lt;=19,"L","A")),
IF(E121&lt;=50,"L","A")))))))</f>
        <v/>
      </c>
      <c r="I121" s="36" t="str">
        <f aca="false">IF(H121="L","Baixa",IF(H121="A","Média",IF(H121="","","Alta")))</f>
        <v/>
      </c>
      <c r="J121" s="37" t="str">
        <f aca="false">IF(ISBLANK(F121),"",
 IF(D121="ALI",IF(H121="L",7, IF(H121="A",10,15)),
 IF(D121="AIE",IF(H121="L",5, IF(H121="A",7,10)),
 IF(D121="SE",IF(H121="L",4, IF(H121="A",5,7 )),
 IF(OR(D121="EE",D121="CE"),IF(H121="L",3,IF(H121="A",4,6)))))))</f>
        <v/>
      </c>
      <c r="K121" s="38"/>
      <c r="L121" s="35"/>
      <c r="M121" s="35" t="str">
        <f aca="false">CONCATENATE(D121,N121)</f>
        <v/>
      </c>
      <c r="N121" s="36" t="str">
        <f aca="false">IF(ISBLANK(L121),"",
IF(D121="EE",IF(L121&gt;=3,IF(K121&gt;=5,"H","A"),
IF(L121&gt;=2,IF(K121&gt;=16,"H",IF(K121&lt;=4,"L","A")),
IF(K121&lt;=15,"L","A"))),
IF(OR(D121="SE",D121="CE"),IF(L121&gt;=4,IF(K121&gt;=6,"H","A"),
IF(L121&gt;=2,IF(K121&gt;=20,"H",IF(K121&lt;=5,"L","A")),
IF(K121&lt;=19,"L","A"))),
IF(OR(D121="ALI",D121="AIE"),IF(L121&gt;=6,IF(K121&gt;=20,"H","A"),
IF(L121&gt;=2,IF(K121&gt;=51,"H",IF(K121&lt;=19,"L","A")),
IF(K121&lt;=50,"L","A")))))))</f>
        <v/>
      </c>
      <c r="O121" s="36" t="str">
        <f aca="false">IF(N121="L","Baixa",IF(N121="A","Média",IF(N121="","","Alta")))</f>
        <v/>
      </c>
      <c r="P121" s="37" t="str">
        <f aca="false">IF(ISBLANK(L121),"",
 IF(D121="ALI",IF(N121="L",7, IF(N121="A",10,15)),
 IF(D121="AIE",IF(N121="L",5, IF(N121="A",7,10)),
 IF(D121="SE",IF(N121="L",4, IF(N121="A",5,7 )),
 IF(OR(D121="EE",D121="CE"),IF(N121="L",3,IF(N121="A",4,6)))))))</f>
        <v/>
      </c>
      <c r="Q121" s="38"/>
      <c r="R121" s="39"/>
      <c r="S121" s="1" t="n">
        <f aca="false">IF(AND($P121="",$J121&lt;&gt;""),$J121,0)</f>
        <v>0</v>
      </c>
      <c r="T121" s="1" t="n">
        <f aca="false">IF(OR($P121="",$J121=""),0,$J121)</f>
        <v>0</v>
      </c>
      <c r="U121" s="1" t="n">
        <f aca="false">IF(OR($P121="",$J121=""),0,$P121)</f>
        <v>0</v>
      </c>
      <c r="V121" s="1" t="n">
        <f aca="false">IF(AND($J121="",$P121&lt;&gt;""),$P121,0)</f>
        <v>0</v>
      </c>
    </row>
    <row r="122" customFormat="false" ht="14.25" hidden="false" customHeight="true" outlineLevel="0" collapsed="false">
      <c r="B122" s="26" t="n">
        <v>9</v>
      </c>
      <c r="C122" s="40"/>
      <c r="D122" s="35"/>
      <c r="E122" s="35"/>
      <c r="F122" s="35"/>
      <c r="G122" s="35" t="str">
        <f aca="false">CONCATENATE(D122,H122)</f>
        <v/>
      </c>
      <c r="H122" s="36" t="str">
        <f aca="false">IF(ISBLANK(F122),"",
IF(D122="EE",IF(F122&gt;=3,IF(E122&gt;=5,"H","A"),
IF(F122&gt;=2,IF(E122&gt;=16,"H",IF(E122&lt;=4,"L","A")),
IF(E122&lt;=15,"L","A"))),
IF(OR(D122="SE",D122="CE"),IF(F122&gt;=4,IF(E122&gt;=6,"H","A"),
IF(F122&gt;=2,IF(E122&gt;=20,"H",IF(E122&lt;=5,"L","A")),
IF(E122&lt;=19,"L","A"))),
IF(OR(D122="ALI",D122="AIE"),IF(F122&gt;=6,IF(E122&gt;=20,"H","A"),
IF(F122&gt;=2,IF(E122&gt;=51,"H",IF(E122&lt;=19,"L","A")),
IF(E122&lt;=50,"L","A")))))))</f>
        <v/>
      </c>
      <c r="I122" s="36" t="str">
        <f aca="false">IF(H122="L","Baixa",IF(H122="A","Média",IF(H122="","","Alta")))</f>
        <v/>
      </c>
      <c r="J122" s="37" t="str">
        <f aca="false">IF(ISBLANK(F122),"",
 IF(D122="ALI",IF(H122="L",7, IF(H122="A",10,15)),
 IF(D122="AIE",IF(H122="L",5, IF(H122="A",7,10)),
 IF(D122="SE",IF(H122="L",4, IF(H122="A",5,7 )),
 IF(OR(D122="EE",D122="CE"),IF(H122="L",3,IF(H122="A",4,6)))))))</f>
        <v/>
      </c>
      <c r="K122" s="38"/>
      <c r="L122" s="35"/>
      <c r="M122" s="35" t="str">
        <f aca="false">CONCATENATE(D122,N122)</f>
        <v/>
      </c>
      <c r="N122" s="36" t="str">
        <f aca="false">IF(ISBLANK(L122),"",
IF(D122="EE",IF(L122&gt;=3,IF(K122&gt;=5,"H","A"),
IF(L122&gt;=2,IF(K122&gt;=16,"H",IF(K122&lt;=4,"L","A")),
IF(K122&lt;=15,"L","A"))),
IF(OR(D122="SE",D122="CE"),IF(L122&gt;=4,IF(K122&gt;=6,"H","A"),
IF(L122&gt;=2,IF(K122&gt;=20,"H",IF(K122&lt;=5,"L","A")),
IF(K122&lt;=19,"L","A"))),
IF(OR(D122="ALI",D122="AIE"),IF(L122&gt;=6,IF(K122&gt;=20,"H","A"),
IF(L122&gt;=2,IF(K122&gt;=51,"H",IF(K122&lt;=19,"L","A")),
IF(K122&lt;=50,"L","A")))))))</f>
        <v/>
      </c>
      <c r="O122" s="36" t="str">
        <f aca="false">IF(N122="L","Baixa",IF(N122="A","Média",IF(N122="","","Alta")))</f>
        <v/>
      </c>
      <c r="P122" s="37" t="str">
        <f aca="false">IF(ISBLANK(L122),"",
 IF(D122="ALI",IF(N122="L",7, IF(N122="A",10,15)),
 IF(D122="AIE",IF(N122="L",5, IF(N122="A",7,10)),
 IF(D122="SE",IF(N122="L",4, IF(N122="A",5,7 )),
 IF(OR(D122="EE",D122="CE"),IF(N122="L",3,IF(N122="A",4,6)))))))</f>
        <v/>
      </c>
      <c r="Q122" s="38"/>
      <c r="R122" s="39"/>
      <c r="S122" s="1" t="n">
        <f aca="false">IF(AND($P122="",$J122&lt;&gt;""),$J122,0)</f>
        <v>0</v>
      </c>
      <c r="T122" s="1" t="n">
        <f aca="false">IF(OR($P122="",$J122=""),0,$J122)</f>
        <v>0</v>
      </c>
      <c r="U122" s="1" t="n">
        <f aca="false">IF(OR($P122="",$J122=""),0,$P122)</f>
        <v>0</v>
      </c>
      <c r="V122" s="1" t="n">
        <f aca="false">IF(AND($J122="",$P122&lt;&gt;""),$P122,0)</f>
        <v>0</v>
      </c>
    </row>
    <row r="123" customFormat="false" ht="14.25" hidden="false" customHeight="true" outlineLevel="0" collapsed="false">
      <c r="B123" s="26" t="n">
        <v>10</v>
      </c>
      <c r="C123" s="40"/>
      <c r="D123" s="35"/>
      <c r="E123" s="35"/>
      <c r="F123" s="35"/>
      <c r="G123" s="35" t="str">
        <f aca="false">CONCATENATE(D123,H123)</f>
        <v/>
      </c>
      <c r="H123" s="36" t="str">
        <f aca="false">IF(ISBLANK(F123),"",
IF(D123="EE",IF(F123&gt;=3,IF(E123&gt;=5,"H","A"),
IF(F123&gt;=2,IF(E123&gt;=16,"H",IF(E123&lt;=4,"L","A")),
IF(E123&lt;=15,"L","A"))),
IF(OR(D123="SE",D123="CE"),IF(F123&gt;=4,IF(E123&gt;=6,"H","A"),
IF(F123&gt;=2,IF(E123&gt;=20,"H",IF(E123&lt;=5,"L","A")),
IF(E123&lt;=19,"L","A"))),
IF(OR(D123="ALI",D123="AIE"),IF(F123&gt;=6,IF(E123&gt;=20,"H","A"),
IF(F123&gt;=2,IF(E123&gt;=51,"H",IF(E123&lt;=19,"L","A")),
IF(E123&lt;=50,"L","A")))))))</f>
        <v/>
      </c>
      <c r="I123" s="36" t="str">
        <f aca="false">IF(H123="L","Baixa",IF(H123="A","Média",IF(H123="","","Alta")))</f>
        <v/>
      </c>
      <c r="J123" s="37" t="str">
        <f aca="false">IF(ISBLANK(F123),"",
 IF(D123="ALI",IF(H123="L",7, IF(H123="A",10,15)),
 IF(D123="AIE",IF(H123="L",5, IF(H123="A",7,10)),
 IF(D123="SE",IF(H123="L",4, IF(H123="A",5,7 )),
 IF(OR(D123="EE",D123="CE"),IF(H123="L",3,IF(H123="A",4,6)))))))</f>
        <v/>
      </c>
      <c r="K123" s="38"/>
      <c r="L123" s="35"/>
      <c r="M123" s="35" t="str">
        <f aca="false">CONCATENATE(D123,N123)</f>
        <v/>
      </c>
      <c r="N123" s="36" t="str">
        <f aca="false">IF(ISBLANK(L123),"",
IF(D123="EE",IF(L123&gt;=3,IF(K123&gt;=5,"H","A"),
IF(L123&gt;=2,IF(K123&gt;=16,"H",IF(K123&lt;=4,"L","A")),
IF(K123&lt;=15,"L","A"))),
IF(OR(D123="SE",D123="CE"),IF(L123&gt;=4,IF(K123&gt;=6,"H","A"),
IF(L123&gt;=2,IF(K123&gt;=20,"H",IF(K123&lt;=5,"L","A")),
IF(K123&lt;=19,"L","A"))),
IF(OR(D123="ALI",D123="AIE"),IF(L123&gt;=6,IF(K123&gt;=20,"H","A"),
IF(L123&gt;=2,IF(K123&gt;=51,"H",IF(K123&lt;=19,"L","A")),
IF(K123&lt;=50,"L","A")))))))</f>
        <v/>
      </c>
      <c r="O123" s="36" t="str">
        <f aca="false">IF(N123="L","Baixa",IF(N123="A","Média",IF(N123="","","Alta")))</f>
        <v/>
      </c>
      <c r="P123" s="37" t="str">
        <f aca="false">IF(ISBLANK(L123),"",
 IF(D123="ALI",IF(N123="L",7, IF(N123="A",10,15)),
 IF(D123="AIE",IF(N123="L",5, IF(N123="A",7,10)),
 IF(D123="SE",IF(N123="L",4, IF(N123="A",5,7 )),
 IF(OR(D123="EE",D123="CE"),IF(N123="L",3,IF(N123="A",4,6)))))))</f>
        <v/>
      </c>
      <c r="Q123" s="38"/>
      <c r="R123" s="39"/>
      <c r="S123" s="1" t="n">
        <f aca="false">IF(AND($P123="",$J123&lt;&gt;""),$J123,0)</f>
        <v>0</v>
      </c>
      <c r="T123" s="1" t="n">
        <f aca="false">IF(OR($P123="",$J123=""),0,$J123)</f>
        <v>0</v>
      </c>
      <c r="U123" s="1" t="n">
        <f aca="false">IF(OR($P123="",$J123=""),0,$P123)</f>
        <v>0</v>
      </c>
      <c r="V123" s="1" t="n">
        <f aca="false">IF(AND($J123="",$P123&lt;&gt;""),$P123,0)</f>
        <v>0</v>
      </c>
    </row>
    <row r="124" customFormat="false" ht="14.25" hidden="false" customHeight="true" outlineLevel="0" collapsed="false">
      <c r="B124" s="26" t="n">
        <v>11</v>
      </c>
      <c r="C124" s="40"/>
      <c r="D124" s="35"/>
      <c r="E124" s="35"/>
      <c r="F124" s="35"/>
      <c r="G124" s="35" t="str">
        <f aca="false">CONCATENATE(D124,H124)</f>
        <v/>
      </c>
      <c r="H124" s="36" t="str">
        <f aca="false">IF(ISBLANK(F124),"",
IF(D124="EE",IF(F124&gt;=3,IF(E124&gt;=5,"H","A"),
IF(F124&gt;=2,IF(E124&gt;=16,"H",IF(E124&lt;=4,"L","A")),
IF(E124&lt;=15,"L","A"))),
IF(OR(D124="SE",D124="CE"),IF(F124&gt;=4,IF(E124&gt;=6,"H","A"),
IF(F124&gt;=2,IF(E124&gt;=20,"H",IF(E124&lt;=5,"L","A")),
IF(E124&lt;=19,"L","A"))),
IF(OR(D124="ALI",D124="AIE"),IF(F124&gt;=6,IF(E124&gt;=20,"H","A"),
IF(F124&gt;=2,IF(E124&gt;=51,"H",IF(E124&lt;=19,"L","A")),
IF(E124&lt;=50,"L","A")))))))</f>
        <v/>
      </c>
      <c r="I124" s="36" t="str">
        <f aca="false">IF(H124="L","Baixa",IF(H124="A","Média",IF(H124="","","Alta")))</f>
        <v/>
      </c>
      <c r="J124" s="37" t="str">
        <f aca="false">IF(ISBLANK(F124),"",
 IF(D124="ALI",IF(H124="L",7, IF(H124="A",10,15)),
 IF(D124="AIE",IF(H124="L",5, IF(H124="A",7,10)),
 IF(D124="SE",IF(H124="L",4, IF(H124="A",5,7 )),
 IF(OR(D124="EE",D124="CE"),IF(H124="L",3,IF(H124="A",4,6)))))))</f>
        <v/>
      </c>
      <c r="K124" s="38"/>
      <c r="L124" s="35"/>
      <c r="M124" s="35" t="str">
        <f aca="false">CONCATENATE(D124,N124)</f>
        <v/>
      </c>
      <c r="N124" s="36" t="str">
        <f aca="false">IF(ISBLANK(L124),"",
IF(D124="EE",IF(L124&gt;=3,IF(K124&gt;=5,"H","A"),
IF(L124&gt;=2,IF(K124&gt;=16,"H",IF(K124&lt;=4,"L","A")),
IF(K124&lt;=15,"L","A"))),
IF(OR(D124="SE",D124="CE"),IF(L124&gt;=4,IF(K124&gt;=6,"H","A"),
IF(L124&gt;=2,IF(K124&gt;=20,"H",IF(K124&lt;=5,"L","A")),
IF(K124&lt;=19,"L","A"))),
IF(OR(D124="ALI",D124="AIE"),IF(L124&gt;=6,IF(K124&gt;=20,"H","A"),
IF(L124&gt;=2,IF(K124&gt;=51,"H",IF(K124&lt;=19,"L","A")),
IF(K124&lt;=50,"L","A")))))))</f>
        <v/>
      </c>
      <c r="O124" s="36" t="str">
        <f aca="false">IF(N124="L","Baixa",IF(N124="A","Média",IF(N124="","","Alta")))</f>
        <v/>
      </c>
      <c r="P124" s="37" t="str">
        <f aca="false">IF(ISBLANK(L124),"",
 IF(D124="ALI",IF(N124="L",7, IF(N124="A",10,15)),
 IF(D124="AIE",IF(N124="L",5, IF(N124="A",7,10)),
 IF(D124="SE",IF(N124="L",4, IF(N124="A",5,7 )),
 IF(OR(D124="EE",D124="CE"),IF(N124="L",3,IF(N124="A",4,6)))))))</f>
        <v/>
      </c>
      <c r="Q124" s="38"/>
      <c r="R124" s="39"/>
      <c r="S124" s="1" t="n">
        <f aca="false">IF(AND($P124="",$J124&lt;&gt;""),$J124,0)</f>
        <v>0</v>
      </c>
      <c r="T124" s="1" t="n">
        <f aca="false">IF(OR($P124="",$J124=""),0,$J124)</f>
        <v>0</v>
      </c>
      <c r="U124" s="1" t="n">
        <f aca="false">IF(OR($P124="",$J124=""),0,$P124)</f>
        <v>0</v>
      </c>
      <c r="V124" s="1" t="n">
        <f aca="false">IF(AND($J124="",$P124&lt;&gt;""),$P124,0)</f>
        <v>0</v>
      </c>
    </row>
    <row r="125" customFormat="false" ht="14.25" hidden="false" customHeight="true" outlineLevel="0" collapsed="false">
      <c r="B125" s="26" t="n">
        <v>12</v>
      </c>
      <c r="C125" s="40"/>
      <c r="D125" s="35"/>
      <c r="E125" s="35"/>
      <c r="F125" s="35"/>
      <c r="G125" s="35" t="str">
        <f aca="false">CONCATENATE(D125,H125)</f>
        <v/>
      </c>
      <c r="H125" s="36" t="str">
        <f aca="false">IF(ISBLANK(F125),"",
IF(D125="EE",IF(F125&gt;=3,IF(E125&gt;=5,"H","A"),
IF(F125&gt;=2,IF(E125&gt;=16,"H",IF(E125&lt;=4,"L","A")),
IF(E125&lt;=15,"L","A"))),
IF(OR(D125="SE",D125="CE"),IF(F125&gt;=4,IF(E125&gt;=6,"H","A"),
IF(F125&gt;=2,IF(E125&gt;=20,"H",IF(E125&lt;=5,"L","A")),
IF(E125&lt;=19,"L","A"))),
IF(OR(D125="ALI",D125="AIE"),IF(F125&gt;=6,IF(E125&gt;=20,"H","A"),
IF(F125&gt;=2,IF(E125&gt;=51,"H",IF(E125&lt;=19,"L","A")),
IF(E125&lt;=50,"L","A")))))))</f>
        <v/>
      </c>
      <c r="I125" s="36" t="str">
        <f aca="false">IF(H125="L","Baixa",IF(H125="A","Média",IF(H125="","","Alta")))</f>
        <v/>
      </c>
      <c r="J125" s="37" t="str">
        <f aca="false">IF(ISBLANK(F125),"",
 IF(D125="ALI",IF(H125="L",7, IF(H125="A",10,15)),
 IF(D125="AIE",IF(H125="L",5, IF(H125="A",7,10)),
 IF(D125="SE",IF(H125="L",4, IF(H125="A",5,7 )),
 IF(OR(D125="EE",D125="CE"),IF(H125="L",3,IF(H125="A",4,6)))))))</f>
        <v/>
      </c>
      <c r="K125" s="38"/>
      <c r="L125" s="35"/>
      <c r="M125" s="35" t="str">
        <f aca="false">CONCATENATE(D125,N125)</f>
        <v/>
      </c>
      <c r="N125" s="36" t="str">
        <f aca="false">IF(ISBLANK(L125),"",
IF(D125="EE",IF(L125&gt;=3,IF(K125&gt;=5,"H","A"),
IF(L125&gt;=2,IF(K125&gt;=16,"H",IF(K125&lt;=4,"L","A")),
IF(K125&lt;=15,"L","A"))),
IF(OR(D125="SE",D125="CE"),IF(L125&gt;=4,IF(K125&gt;=6,"H","A"),
IF(L125&gt;=2,IF(K125&gt;=20,"H",IF(K125&lt;=5,"L","A")),
IF(K125&lt;=19,"L","A"))),
IF(OR(D125="ALI",D125="AIE"),IF(L125&gt;=6,IF(K125&gt;=20,"H","A"),
IF(L125&gt;=2,IF(K125&gt;=51,"H",IF(K125&lt;=19,"L","A")),
IF(K125&lt;=50,"L","A")))))))</f>
        <v/>
      </c>
      <c r="O125" s="36" t="str">
        <f aca="false">IF(N125="L","Baixa",IF(N125="A","Média",IF(N125="","","Alta")))</f>
        <v/>
      </c>
      <c r="P125" s="37" t="str">
        <f aca="false">IF(ISBLANK(L125),"",
 IF(D125="ALI",IF(N125="L",7, IF(N125="A",10,15)),
 IF(D125="AIE",IF(N125="L",5, IF(N125="A",7,10)),
 IF(D125="SE",IF(N125="L",4, IF(N125="A",5,7 )),
 IF(OR(D125="EE",D125="CE"),IF(N125="L",3,IF(N125="A",4,6)))))))</f>
        <v/>
      </c>
      <c r="Q125" s="38"/>
      <c r="R125" s="39"/>
      <c r="S125" s="1" t="n">
        <f aca="false">IF(AND($P125="",$J125&lt;&gt;""),$J125,0)</f>
        <v>0</v>
      </c>
      <c r="T125" s="1" t="n">
        <f aca="false">IF(OR($P125="",$J125=""),0,$J125)</f>
        <v>0</v>
      </c>
      <c r="U125" s="1" t="n">
        <f aca="false">IF(OR($P125="",$J125=""),0,$P125)</f>
        <v>0</v>
      </c>
      <c r="V125" s="1" t="n">
        <f aca="false">IF(AND($J125="",$P125&lt;&gt;""),$P125,0)</f>
        <v>0</v>
      </c>
    </row>
    <row r="126" customFormat="false" ht="14.25" hidden="false" customHeight="true" outlineLevel="0" collapsed="false">
      <c r="B126" s="26" t="n">
        <v>13</v>
      </c>
      <c r="C126" s="40"/>
      <c r="D126" s="35"/>
      <c r="E126" s="35"/>
      <c r="F126" s="35"/>
      <c r="G126" s="35" t="str">
        <f aca="false">CONCATENATE(D126,H126)</f>
        <v/>
      </c>
      <c r="H126" s="36" t="str">
        <f aca="false">IF(ISBLANK(F126),"",
IF(D126="EE",IF(F126&gt;=3,IF(E126&gt;=5,"H","A"),
IF(F126&gt;=2,IF(E126&gt;=16,"H",IF(E126&lt;=4,"L","A")),
IF(E126&lt;=15,"L","A"))),
IF(OR(D126="SE",D126="CE"),IF(F126&gt;=4,IF(E126&gt;=6,"H","A"),
IF(F126&gt;=2,IF(E126&gt;=20,"H",IF(E126&lt;=5,"L","A")),
IF(E126&lt;=19,"L","A"))),
IF(OR(D126="ALI",D126="AIE"),IF(F126&gt;=6,IF(E126&gt;=20,"H","A"),
IF(F126&gt;=2,IF(E126&gt;=51,"H",IF(E126&lt;=19,"L","A")),
IF(E126&lt;=50,"L","A")))))))</f>
        <v/>
      </c>
      <c r="I126" s="36" t="str">
        <f aca="false">IF(H126="L","Baixa",IF(H126="A","Média",IF(H126="","","Alta")))</f>
        <v/>
      </c>
      <c r="J126" s="37" t="str">
        <f aca="false">IF(ISBLANK(F126),"",
 IF(D126="ALI",IF(H126="L",7, IF(H126="A",10,15)),
 IF(D126="AIE",IF(H126="L",5, IF(H126="A",7,10)),
 IF(D126="SE",IF(H126="L",4, IF(H126="A",5,7 )),
 IF(OR(D126="EE",D126="CE"),IF(H126="L",3,IF(H126="A",4,6)))))))</f>
        <v/>
      </c>
      <c r="K126" s="38"/>
      <c r="L126" s="35"/>
      <c r="M126" s="35" t="str">
        <f aca="false">CONCATENATE(D126,N126)</f>
        <v/>
      </c>
      <c r="N126" s="36" t="str">
        <f aca="false">IF(ISBLANK(L126),"",
IF(D126="EE",IF(L126&gt;=3,IF(K126&gt;=5,"H","A"),
IF(L126&gt;=2,IF(K126&gt;=16,"H",IF(K126&lt;=4,"L","A")),
IF(K126&lt;=15,"L","A"))),
IF(OR(D126="SE",D126="CE"),IF(L126&gt;=4,IF(K126&gt;=6,"H","A"),
IF(L126&gt;=2,IF(K126&gt;=20,"H",IF(K126&lt;=5,"L","A")),
IF(K126&lt;=19,"L","A"))),
IF(OR(D126="ALI",D126="AIE"),IF(L126&gt;=6,IF(K126&gt;=20,"H","A"),
IF(L126&gt;=2,IF(K126&gt;=51,"H",IF(K126&lt;=19,"L","A")),
IF(K126&lt;=50,"L","A")))))))</f>
        <v/>
      </c>
      <c r="O126" s="36" t="str">
        <f aca="false">IF(N126="L","Baixa",IF(N126="A","Média",IF(N126="","","Alta")))</f>
        <v/>
      </c>
      <c r="P126" s="37" t="str">
        <f aca="false">IF(ISBLANK(L126),"",
 IF(D126="ALI",IF(N126="L",7, IF(N126="A",10,15)),
 IF(D126="AIE",IF(N126="L",5, IF(N126="A",7,10)),
 IF(D126="SE",IF(N126="L",4, IF(N126="A",5,7 )),
 IF(OR(D126="EE",D126="CE"),IF(N126="L",3,IF(N126="A",4,6)))))))</f>
        <v/>
      </c>
      <c r="Q126" s="38"/>
      <c r="R126" s="39"/>
      <c r="S126" s="1" t="n">
        <f aca="false">IF(AND($P126="",$J126&lt;&gt;""),$J126,0)</f>
        <v>0</v>
      </c>
      <c r="T126" s="1" t="n">
        <f aca="false">IF(OR($P126="",$J126=""),0,$J126)</f>
        <v>0</v>
      </c>
      <c r="U126" s="1" t="n">
        <f aca="false">IF(OR($P126="",$J126=""),0,$P126)</f>
        <v>0</v>
      </c>
      <c r="V126" s="1" t="n">
        <f aca="false">IF(AND($J126="",$P126&lt;&gt;""),$P126,0)</f>
        <v>0</v>
      </c>
    </row>
    <row r="127" customFormat="false" ht="14.25" hidden="false" customHeight="true" outlineLevel="0" collapsed="false">
      <c r="B127" s="26" t="n">
        <v>14</v>
      </c>
      <c r="C127" s="40"/>
      <c r="D127" s="35"/>
      <c r="E127" s="35"/>
      <c r="F127" s="35"/>
      <c r="G127" s="35" t="str">
        <f aca="false">CONCATENATE(D127,H127)</f>
        <v/>
      </c>
      <c r="H127" s="36" t="str">
        <f aca="false">IF(ISBLANK(F127),"",
IF(D127="EE",IF(F127&gt;=3,IF(E127&gt;=5,"H","A"),
IF(F127&gt;=2,IF(E127&gt;=16,"H",IF(E127&lt;=4,"L","A")),
IF(E127&lt;=15,"L","A"))),
IF(OR(D127="SE",D127="CE"),IF(F127&gt;=4,IF(E127&gt;=6,"H","A"),
IF(F127&gt;=2,IF(E127&gt;=20,"H",IF(E127&lt;=5,"L","A")),
IF(E127&lt;=19,"L","A"))),
IF(OR(D127="ALI",D127="AIE"),IF(F127&gt;=6,IF(E127&gt;=20,"H","A"),
IF(F127&gt;=2,IF(E127&gt;=51,"H",IF(E127&lt;=19,"L","A")),
IF(E127&lt;=50,"L","A")))))))</f>
        <v/>
      </c>
      <c r="I127" s="36" t="str">
        <f aca="false">IF(H127="L","Baixa",IF(H127="A","Média",IF(H127="","","Alta")))</f>
        <v/>
      </c>
      <c r="J127" s="37" t="str">
        <f aca="false">IF(ISBLANK(F127),"",
 IF(D127="ALI",IF(H127="L",7, IF(H127="A",10,15)),
 IF(D127="AIE",IF(H127="L",5, IF(H127="A",7,10)),
 IF(D127="SE",IF(H127="L",4, IF(H127="A",5,7 )),
 IF(OR(D127="EE",D127="CE"),IF(H127="L",3,IF(H127="A",4,6)))))))</f>
        <v/>
      </c>
      <c r="K127" s="38"/>
      <c r="L127" s="35"/>
      <c r="M127" s="35" t="str">
        <f aca="false">CONCATENATE(D127,N127)</f>
        <v/>
      </c>
      <c r="N127" s="36" t="str">
        <f aca="false">IF(ISBLANK(L127),"",
IF(D127="EE",IF(L127&gt;=3,IF(K127&gt;=5,"H","A"),
IF(L127&gt;=2,IF(K127&gt;=16,"H",IF(K127&lt;=4,"L","A")),
IF(K127&lt;=15,"L","A"))),
IF(OR(D127="SE",D127="CE"),IF(L127&gt;=4,IF(K127&gt;=6,"H","A"),
IF(L127&gt;=2,IF(K127&gt;=20,"H",IF(K127&lt;=5,"L","A")),
IF(K127&lt;=19,"L","A"))),
IF(OR(D127="ALI",D127="AIE"),IF(L127&gt;=6,IF(K127&gt;=20,"H","A"),
IF(L127&gt;=2,IF(K127&gt;=51,"H",IF(K127&lt;=19,"L","A")),
IF(K127&lt;=50,"L","A")))))))</f>
        <v/>
      </c>
      <c r="O127" s="36" t="str">
        <f aca="false">IF(N127="L","Baixa",IF(N127="A","Média",IF(N127="","","Alta")))</f>
        <v/>
      </c>
      <c r="P127" s="37" t="str">
        <f aca="false">IF(ISBLANK(L127),"",
 IF(D127="ALI",IF(N127="L",7, IF(N127="A",10,15)),
 IF(D127="AIE",IF(N127="L",5, IF(N127="A",7,10)),
 IF(D127="SE",IF(N127="L",4, IF(N127="A",5,7 )),
 IF(OR(D127="EE",D127="CE"),IF(N127="L",3,IF(N127="A",4,6)))))))</f>
        <v/>
      </c>
      <c r="Q127" s="38"/>
      <c r="R127" s="39"/>
      <c r="S127" s="1" t="n">
        <f aca="false">IF(AND($P127="",$J127&lt;&gt;""),$J127,0)</f>
        <v>0</v>
      </c>
      <c r="T127" s="1" t="n">
        <f aca="false">IF(OR($P127="",$J127=""),0,$J127)</f>
        <v>0</v>
      </c>
      <c r="U127" s="1" t="n">
        <f aca="false">IF(OR($P127="",$J127=""),0,$P127)</f>
        <v>0</v>
      </c>
      <c r="V127" s="1" t="n">
        <f aca="false">IF(AND($J127="",$P127&lt;&gt;""),$P127,0)</f>
        <v>0</v>
      </c>
    </row>
    <row r="128" customFormat="false" ht="14.25" hidden="false" customHeight="true" outlineLevel="0" collapsed="false">
      <c r="B128" s="26" t="n">
        <v>15</v>
      </c>
      <c r="C128" s="40"/>
      <c r="D128" s="35"/>
      <c r="E128" s="35"/>
      <c r="F128" s="35"/>
      <c r="G128" s="35" t="str">
        <f aca="false">CONCATENATE(D128,H128)</f>
        <v/>
      </c>
      <c r="H128" s="36" t="str">
        <f aca="false">IF(ISBLANK(F128),"",
IF(D128="EE",IF(F128&gt;=3,IF(E128&gt;=5,"H","A"),
IF(F128&gt;=2,IF(E128&gt;=16,"H",IF(E128&lt;=4,"L","A")),
IF(E128&lt;=15,"L","A"))),
IF(OR(D128="SE",D128="CE"),IF(F128&gt;=4,IF(E128&gt;=6,"H","A"),
IF(F128&gt;=2,IF(E128&gt;=20,"H",IF(E128&lt;=5,"L","A")),
IF(E128&lt;=19,"L","A"))),
IF(OR(D128="ALI",D128="AIE"),IF(F128&gt;=6,IF(E128&gt;=20,"H","A"),
IF(F128&gt;=2,IF(E128&gt;=51,"H",IF(E128&lt;=19,"L","A")),
IF(E128&lt;=50,"L","A")))))))</f>
        <v/>
      </c>
      <c r="I128" s="36" t="str">
        <f aca="false">IF(H128="L","Baixa",IF(H128="A","Média",IF(H128="","","Alta")))</f>
        <v/>
      </c>
      <c r="J128" s="37" t="str">
        <f aca="false">IF(ISBLANK(F128),"",
 IF(D128="ALI",IF(H128="L",7, IF(H128="A",10,15)),
 IF(D128="AIE",IF(H128="L",5, IF(H128="A",7,10)),
 IF(D128="SE",IF(H128="L",4, IF(H128="A",5,7 )),
 IF(OR(D128="EE",D128="CE"),IF(H128="L",3,IF(H128="A",4,6)))))))</f>
        <v/>
      </c>
      <c r="K128" s="38"/>
      <c r="L128" s="35"/>
      <c r="M128" s="35" t="str">
        <f aca="false">CONCATENATE(D128,N128)</f>
        <v/>
      </c>
      <c r="N128" s="36" t="str">
        <f aca="false">IF(ISBLANK(L128),"",
IF(D128="EE",IF(L128&gt;=3,IF(K128&gt;=5,"H","A"),
IF(L128&gt;=2,IF(K128&gt;=16,"H",IF(K128&lt;=4,"L","A")),
IF(K128&lt;=15,"L","A"))),
IF(OR(D128="SE",D128="CE"),IF(L128&gt;=4,IF(K128&gt;=6,"H","A"),
IF(L128&gt;=2,IF(K128&gt;=20,"H",IF(K128&lt;=5,"L","A")),
IF(K128&lt;=19,"L","A"))),
IF(OR(D128="ALI",D128="AIE"),IF(L128&gt;=6,IF(K128&gt;=20,"H","A"),
IF(L128&gt;=2,IF(K128&gt;=51,"H",IF(K128&lt;=19,"L","A")),
IF(K128&lt;=50,"L","A")))))))</f>
        <v/>
      </c>
      <c r="O128" s="36" t="str">
        <f aca="false">IF(N128="L","Baixa",IF(N128="A","Média",IF(N128="","","Alta")))</f>
        <v/>
      </c>
      <c r="P128" s="37" t="str">
        <f aca="false">IF(ISBLANK(L128),"",
 IF(D128="ALI",IF(N128="L",7, IF(N128="A",10,15)),
 IF(D128="AIE",IF(N128="L",5, IF(N128="A",7,10)),
 IF(D128="SE",IF(N128="L",4, IF(N128="A",5,7 )),
 IF(OR(D128="EE",D128="CE"),IF(N128="L",3,IF(N128="A",4,6)))))))</f>
        <v/>
      </c>
      <c r="Q128" s="38"/>
      <c r="R128" s="39"/>
      <c r="S128" s="1" t="n">
        <f aca="false">IF(AND($P128="",$J128&lt;&gt;""),$J128,0)</f>
        <v>0</v>
      </c>
      <c r="T128" s="1" t="n">
        <f aca="false">IF(OR($P128="",$J128=""),0,$J128)</f>
        <v>0</v>
      </c>
      <c r="U128" s="1" t="n">
        <f aca="false">IF(OR($P128="",$J128=""),0,$P128)</f>
        <v>0</v>
      </c>
      <c r="V128" s="1" t="n">
        <f aca="false">IF(AND($J128="",$P128&lt;&gt;""),$P128,0)</f>
        <v>0</v>
      </c>
    </row>
    <row r="129" customFormat="false" ht="14.25" hidden="false" customHeight="true" outlineLevel="0" collapsed="false">
      <c r="B129" s="26" t="n">
        <v>16</v>
      </c>
      <c r="C129" s="40"/>
      <c r="D129" s="35"/>
      <c r="E129" s="35"/>
      <c r="F129" s="35"/>
      <c r="G129" s="35" t="str">
        <f aca="false">CONCATENATE(D129,H129)</f>
        <v/>
      </c>
      <c r="H129" s="36" t="str">
        <f aca="false">IF(ISBLANK(F129),"",
IF(D129="EE",IF(F129&gt;=3,IF(E129&gt;=5,"H","A"),
IF(F129&gt;=2,IF(E129&gt;=16,"H",IF(E129&lt;=4,"L","A")),
IF(E129&lt;=15,"L","A"))),
IF(OR(D129="SE",D129="CE"),IF(F129&gt;=4,IF(E129&gt;=6,"H","A"),
IF(F129&gt;=2,IF(E129&gt;=20,"H",IF(E129&lt;=5,"L","A")),
IF(E129&lt;=19,"L","A"))),
IF(OR(D129="ALI",D129="AIE"),IF(F129&gt;=6,IF(E129&gt;=20,"H","A"),
IF(F129&gt;=2,IF(E129&gt;=51,"H",IF(E129&lt;=19,"L","A")),
IF(E129&lt;=50,"L","A")))))))</f>
        <v/>
      </c>
      <c r="I129" s="36" t="str">
        <f aca="false">IF(H129="L","Baixa",IF(H129="A","Média",IF(H129="","","Alta")))</f>
        <v/>
      </c>
      <c r="J129" s="37" t="str">
        <f aca="false">IF(ISBLANK(F129),"",
 IF(D129="ALI",IF(H129="L",7, IF(H129="A",10,15)),
 IF(D129="AIE",IF(H129="L",5, IF(H129="A",7,10)),
 IF(D129="SE",IF(H129="L",4, IF(H129="A",5,7 )),
 IF(OR(D129="EE",D129="CE"),IF(H129="L",3,IF(H129="A",4,6)))))))</f>
        <v/>
      </c>
      <c r="K129" s="38"/>
      <c r="L129" s="35"/>
      <c r="M129" s="35" t="str">
        <f aca="false">CONCATENATE(D129,N129)</f>
        <v/>
      </c>
      <c r="N129" s="36" t="str">
        <f aca="false">IF(ISBLANK(L129),"",
IF(D129="EE",IF(L129&gt;=3,IF(K129&gt;=5,"H","A"),
IF(L129&gt;=2,IF(K129&gt;=16,"H",IF(K129&lt;=4,"L","A")),
IF(K129&lt;=15,"L","A"))),
IF(OR(D129="SE",D129="CE"),IF(L129&gt;=4,IF(K129&gt;=6,"H","A"),
IF(L129&gt;=2,IF(K129&gt;=20,"H",IF(K129&lt;=5,"L","A")),
IF(K129&lt;=19,"L","A"))),
IF(OR(D129="ALI",D129="AIE"),IF(L129&gt;=6,IF(K129&gt;=20,"H","A"),
IF(L129&gt;=2,IF(K129&gt;=51,"H",IF(K129&lt;=19,"L","A")),
IF(K129&lt;=50,"L","A")))))))</f>
        <v/>
      </c>
      <c r="O129" s="36" t="str">
        <f aca="false">IF(N129="L","Baixa",IF(N129="A","Média",IF(N129="","","Alta")))</f>
        <v/>
      </c>
      <c r="P129" s="37" t="str">
        <f aca="false">IF(ISBLANK(L129),"",
 IF(D129="ALI",IF(N129="L",7, IF(N129="A",10,15)),
 IF(D129="AIE",IF(N129="L",5, IF(N129="A",7,10)),
 IF(D129="SE",IF(N129="L",4, IF(N129="A",5,7 )),
 IF(OR(D129="EE",D129="CE"),IF(N129="L",3,IF(N129="A",4,6)))))))</f>
        <v/>
      </c>
      <c r="Q129" s="38"/>
      <c r="R129" s="39"/>
      <c r="S129" s="1" t="n">
        <f aca="false">IF(AND($P129="",$J129&lt;&gt;""),$J129,0)</f>
        <v>0</v>
      </c>
      <c r="T129" s="1" t="n">
        <f aca="false">IF(OR($P129="",$J129=""),0,$J129)</f>
        <v>0</v>
      </c>
      <c r="U129" s="1" t="n">
        <f aca="false">IF(OR($P129="",$J129=""),0,$P129)</f>
        <v>0</v>
      </c>
      <c r="V129" s="1" t="n">
        <f aca="false">IF(AND($J129="",$P129&lt;&gt;""),$P129,0)</f>
        <v>0</v>
      </c>
    </row>
    <row r="130" customFormat="false" ht="14.25" hidden="false" customHeight="true" outlineLevel="0" collapsed="false">
      <c r="B130" s="26" t="n">
        <v>17</v>
      </c>
      <c r="C130" s="40"/>
      <c r="D130" s="35"/>
      <c r="E130" s="35"/>
      <c r="F130" s="35"/>
      <c r="G130" s="35" t="str">
        <f aca="false">CONCATENATE(D130,H130)</f>
        <v/>
      </c>
      <c r="H130" s="36" t="str">
        <f aca="false">IF(ISBLANK(F130),"",
IF(D130="EE",IF(F130&gt;=3,IF(E130&gt;=5,"H","A"),
IF(F130&gt;=2,IF(E130&gt;=16,"H",IF(E130&lt;=4,"L","A")),
IF(E130&lt;=15,"L","A"))),
IF(OR(D130="SE",D130="CE"),IF(F130&gt;=4,IF(E130&gt;=6,"H","A"),
IF(F130&gt;=2,IF(E130&gt;=20,"H",IF(E130&lt;=5,"L","A")),
IF(E130&lt;=19,"L","A"))),
IF(OR(D130="ALI",D130="AIE"),IF(F130&gt;=6,IF(E130&gt;=20,"H","A"),
IF(F130&gt;=2,IF(E130&gt;=51,"H",IF(E130&lt;=19,"L","A")),
IF(E130&lt;=50,"L","A")))))))</f>
        <v/>
      </c>
      <c r="I130" s="36" t="str">
        <f aca="false">IF(H130="L","Baixa",IF(H130="A","Média",IF(H130="","","Alta")))</f>
        <v/>
      </c>
      <c r="J130" s="37" t="str">
        <f aca="false">IF(ISBLANK(F130),"",
 IF(D130="ALI",IF(H130="L",7, IF(H130="A",10,15)),
 IF(D130="AIE",IF(H130="L",5, IF(H130="A",7,10)),
 IF(D130="SE",IF(H130="L",4, IF(H130="A",5,7 )),
 IF(OR(D130="EE",D130="CE"),IF(H130="L",3,IF(H130="A",4,6)))))))</f>
        <v/>
      </c>
      <c r="K130" s="38"/>
      <c r="L130" s="35"/>
      <c r="M130" s="35" t="str">
        <f aca="false">CONCATENATE(D130,N130)</f>
        <v/>
      </c>
      <c r="N130" s="36" t="str">
        <f aca="false">IF(ISBLANK(L130),"",
IF(D130="EE",IF(L130&gt;=3,IF(K130&gt;=5,"H","A"),
IF(L130&gt;=2,IF(K130&gt;=16,"H",IF(K130&lt;=4,"L","A")),
IF(K130&lt;=15,"L","A"))),
IF(OR(D130="SE",D130="CE"),IF(L130&gt;=4,IF(K130&gt;=6,"H","A"),
IF(L130&gt;=2,IF(K130&gt;=20,"H",IF(K130&lt;=5,"L","A")),
IF(K130&lt;=19,"L","A"))),
IF(OR(D130="ALI",D130="AIE"),IF(L130&gt;=6,IF(K130&gt;=20,"H","A"),
IF(L130&gt;=2,IF(K130&gt;=51,"H",IF(K130&lt;=19,"L","A")),
IF(K130&lt;=50,"L","A")))))))</f>
        <v/>
      </c>
      <c r="O130" s="36" t="str">
        <f aca="false">IF(N130="L","Baixa",IF(N130="A","Média",IF(N130="","","Alta")))</f>
        <v/>
      </c>
      <c r="P130" s="37" t="str">
        <f aca="false">IF(ISBLANK(L130),"",
 IF(D130="ALI",IF(N130="L",7, IF(N130="A",10,15)),
 IF(D130="AIE",IF(N130="L",5, IF(N130="A",7,10)),
 IF(D130="SE",IF(N130="L",4, IF(N130="A",5,7 )),
 IF(OR(D130="EE",D130="CE"),IF(N130="L",3,IF(N130="A",4,6)))))))</f>
        <v/>
      </c>
      <c r="Q130" s="38"/>
      <c r="R130" s="39"/>
      <c r="S130" s="1" t="n">
        <f aca="false">IF(AND($P130="",$J130&lt;&gt;""),$J130,0)</f>
        <v>0</v>
      </c>
      <c r="T130" s="1" t="n">
        <f aca="false">IF(OR($P130="",$J130=""),0,$J130)</f>
        <v>0</v>
      </c>
      <c r="U130" s="1" t="n">
        <f aca="false">IF(OR($P130="",$J130=""),0,$P130)</f>
        <v>0</v>
      </c>
      <c r="V130" s="1" t="n">
        <f aca="false">IF(AND($J130="",$P130&lt;&gt;""),$P130,0)</f>
        <v>0</v>
      </c>
    </row>
    <row r="131" customFormat="false" ht="14.25" hidden="false" customHeight="true" outlineLevel="0" collapsed="false">
      <c r="B131" s="26" t="n">
        <v>18</v>
      </c>
      <c r="C131" s="40"/>
      <c r="D131" s="35"/>
      <c r="E131" s="35"/>
      <c r="F131" s="35"/>
      <c r="G131" s="35" t="str">
        <f aca="false">CONCATENATE(D131,H131)</f>
        <v/>
      </c>
      <c r="H131" s="36" t="str">
        <f aca="false">IF(ISBLANK(F131),"",
IF(D131="EE",IF(F131&gt;=3,IF(E131&gt;=5,"H","A"),
IF(F131&gt;=2,IF(E131&gt;=16,"H",IF(E131&lt;=4,"L","A")),
IF(E131&lt;=15,"L","A"))),
IF(OR(D131="SE",D131="CE"),IF(F131&gt;=4,IF(E131&gt;=6,"H","A"),
IF(F131&gt;=2,IF(E131&gt;=20,"H",IF(E131&lt;=5,"L","A")),
IF(E131&lt;=19,"L","A"))),
IF(OR(D131="ALI",D131="AIE"),IF(F131&gt;=6,IF(E131&gt;=20,"H","A"),
IF(F131&gt;=2,IF(E131&gt;=51,"H",IF(E131&lt;=19,"L","A")),
IF(E131&lt;=50,"L","A")))))))</f>
        <v/>
      </c>
      <c r="I131" s="36" t="str">
        <f aca="false">IF(H131="L","Baixa",IF(H131="A","Média",IF(H131="","","Alta")))</f>
        <v/>
      </c>
      <c r="J131" s="37" t="str">
        <f aca="false">IF(ISBLANK(F131),"",
 IF(D131="ALI",IF(H131="L",7, IF(H131="A",10,15)),
 IF(D131="AIE",IF(H131="L",5, IF(H131="A",7,10)),
 IF(D131="SE",IF(H131="L",4, IF(H131="A",5,7 )),
 IF(OR(D131="EE",D131="CE"),IF(H131="L",3,IF(H131="A",4,6)))))))</f>
        <v/>
      </c>
      <c r="K131" s="38"/>
      <c r="L131" s="35"/>
      <c r="M131" s="35" t="str">
        <f aca="false">CONCATENATE(D131,N131)</f>
        <v/>
      </c>
      <c r="N131" s="36" t="str">
        <f aca="false">IF(ISBLANK(L131),"",
IF(D131="EE",IF(L131&gt;=3,IF(K131&gt;=5,"H","A"),
IF(L131&gt;=2,IF(K131&gt;=16,"H",IF(K131&lt;=4,"L","A")),
IF(K131&lt;=15,"L","A"))),
IF(OR(D131="SE",D131="CE"),IF(L131&gt;=4,IF(K131&gt;=6,"H","A"),
IF(L131&gt;=2,IF(K131&gt;=20,"H",IF(K131&lt;=5,"L","A")),
IF(K131&lt;=19,"L","A"))),
IF(OR(D131="ALI",D131="AIE"),IF(L131&gt;=6,IF(K131&gt;=20,"H","A"),
IF(L131&gt;=2,IF(K131&gt;=51,"H",IF(K131&lt;=19,"L","A")),
IF(K131&lt;=50,"L","A")))))))</f>
        <v/>
      </c>
      <c r="O131" s="36" t="str">
        <f aca="false">IF(N131="L","Baixa",IF(N131="A","Média",IF(N131="","","Alta")))</f>
        <v/>
      </c>
      <c r="P131" s="37" t="str">
        <f aca="false">IF(ISBLANK(L131),"",
 IF(D131="ALI",IF(N131="L",7, IF(N131="A",10,15)),
 IF(D131="AIE",IF(N131="L",5, IF(N131="A",7,10)),
 IF(D131="SE",IF(N131="L",4, IF(N131="A",5,7 )),
 IF(OR(D131="EE",D131="CE"),IF(N131="L",3,IF(N131="A",4,6)))))))</f>
        <v/>
      </c>
      <c r="Q131" s="38"/>
      <c r="R131" s="39"/>
      <c r="S131" s="1" t="n">
        <f aca="false">IF(AND($P131="",$J131&lt;&gt;""),$J131,0)</f>
        <v>0</v>
      </c>
      <c r="T131" s="1" t="n">
        <f aca="false">IF(OR($P131="",$J131=""),0,$J131)</f>
        <v>0</v>
      </c>
      <c r="U131" s="1" t="n">
        <f aca="false">IF(OR($P131="",$J131=""),0,$P131)</f>
        <v>0</v>
      </c>
      <c r="V131" s="1" t="n">
        <f aca="false">IF(AND($J131="",$P131&lt;&gt;""),$P131,0)</f>
        <v>0</v>
      </c>
    </row>
    <row r="132" customFormat="false" ht="14.25" hidden="false" customHeight="true" outlineLevel="0" collapsed="false">
      <c r="B132" s="26" t="n">
        <v>19</v>
      </c>
      <c r="C132" s="40"/>
      <c r="D132" s="35"/>
      <c r="E132" s="35"/>
      <c r="F132" s="35"/>
      <c r="G132" s="35" t="str">
        <f aca="false">CONCATENATE(D132,H132)</f>
        <v/>
      </c>
      <c r="H132" s="36" t="str">
        <f aca="false">IF(ISBLANK(F132),"",
IF(D132="EE",IF(F132&gt;=3,IF(E132&gt;=5,"H","A"),
IF(F132&gt;=2,IF(E132&gt;=16,"H",IF(E132&lt;=4,"L","A")),
IF(E132&lt;=15,"L","A"))),
IF(OR(D132="SE",D132="CE"),IF(F132&gt;=4,IF(E132&gt;=6,"H","A"),
IF(F132&gt;=2,IF(E132&gt;=20,"H",IF(E132&lt;=5,"L","A")),
IF(E132&lt;=19,"L","A"))),
IF(OR(D132="ALI",D132="AIE"),IF(F132&gt;=6,IF(E132&gt;=20,"H","A"),
IF(F132&gt;=2,IF(E132&gt;=51,"H",IF(E132&lt;=19,"L","A")),
IF(E132&lt;=50,"L","A")))))))</f>
        <v/>
      </c>
      <c r="I132" s="36" t="str">
        <f aca="false">IF(H132="L","Baixa",IF(H132="A","Média",IF(H132="","","Alta")))</f>
        <v/>
      </c>
      <c r="J132" s="37" t="str">
        <f aca="false">IF(ISBLANK(F132),"",
 IF(D132="ALI",IF(H132="L",7, IF(H132="A",10,15)),
 IF(D132="AIE",IF(H132="L",5, IF(H132="A",7,10)),
 IF(D132="SE",IF(H132="L",4, IF(H132="A",5,7 )),
 IF(OR(D132="EE",D132="CE"),IF(H132="L",3,IF(H132="A",4,6)))))))</f>
        <v/>
      </c>
      <c r="K132" s="38"/>
      <c r="L132" s="35"/>
      <c r="M132" s="35" t="str">
        <f aca="false">CONCATENATE(D132,N132)</f>
        <v/>
      </c>
      <c r="N132" s="36" t="str">
        <f aca="false">IF(ISBLANK(L132),"",
IF(D132="EE",IF(L132&gt;=3,IF(K132&gt;=5,"H","A"),
IF(L132&gt;=2,IF(K132&gt;=16,"H",IF(K132&lt;=4,"L","A")),
IF(K132&lt;=15,"L","A"))),
IF(OR(D132="SE",D132="CE"),IF(L132&gt;=4,IF(K132&gt;=6,"H","A"),
IF(L132&gt;=2,IF(K132&gt;=20,"H",IF(K132&lt;=5,"L","A")),
IF(K132&lt;=19,"L","A"))),
IF(OR(D132="ALI",D132="AIE"),IF(L132&gt;=6,IF(K132&gt;=20,"H","A"),
IF(L132&gt;=2,IF(K132&gt;=51,"H",IF(K132&lt;=19,"L","A")),
IF(K132&lt;=50,"L","A")))))))</f>
        <v/>
      </c>
      <c r="O132" s="36" t="str">
        <f aca="false">IF(N132="L","Baixa",IF(N132="A","Média",IF(N132="","","Alta")))</f>
        <v/>
      </c>
      <c r="P132" s="37" t="str">
        <f aca="false">IF(ISBLANK(L132),"",
 IF(D132="ALI",IF(N132="L",7, IF(N132="A",10,15)),
 IF(D132="AIE",IF(N132="L",5, IF(N132="A",7,10)),
 IF(D132="SE",IF(N132="L",4, IF(N132="A",5,7 )),
 IF(OR(D132="EE",D132="CE"),IF(N132="L",3,IF(N132="A",4,6)))))))</f>
        <v/>
      </c>
      <c r="Q132" s="38"/>
      <c r="R132" s="39"/>
      <c r="S132" s="1" t="n">
        <f aca="false">IF(AND($P132="",$J132&lt;&gt;""),$J132,0)</f>
        <v>0</v>
      </c>
      <c r="T132" s="1" t="n">
        <f aca="false">IF(OR($P132="",$J132=""),0,$J132)</f>
        <v>0</v>
      </c>
      <c r="U132" s="1" t="n">
        <f aca="false">IF(OR($P132="",$J132=""),0,$P132)</f>
        <v>0</v>
      </c>
      <c r="V132" s="1" t="n">
        <f aca="false">IF(AND($J132="",$P132&lt;&gt;""),$P132,0)</f>
        <v>0</v>
      </c>
    </row>
    <row r="133" customFormat="false" ht="14.25" hidden="false" customHeight="true" outlineLevel="0" collapsed="false">
      <c r="B133" s="26" t="n">
        <v>20</v>
      </c>
      <c r="C133" s="40"/>
      <c r="D133" s="35"/>
      <c r="E133" s="35"/>
      <c r="F133" s="35"/>
      <c r="G133" s="35" t="str">
        <f aca="false">CONCATENATE(D133,H133)</f>
        <v/>
      </c>
      <c r="H133" s="36" t="str">
        <f aca="false">IF(ISBLANK(F133),"",
IF(D133="EE",IF(F133&gt;=3,IF(E133&gt;=5,"H","A"),
IF(F133&gt;=2,IF(E133&gt;=16,"H",IF(E133&lt;=4,"L","A")),
IF(E133&lt;=15,"L","A"))),
IF(OR(D133="SE",D133="CE"),IF(F133&gt;=4,IF(E133&gt;=6,"H","A"),
IF(F133&gt;=2,IF(E133&gt;=20,"H",IF(E133&lt;=5,"L","A")),
IF(E133&lt;=19,"L","A"))),
IF(OR(D133="ALI",D133="AIE"),IF(F133&gt;=6,IF(E133&gt;=20,"H","A"),
IF(F133&gt;=2,IF(E133&gt;=51,"H",IF(E133&lt;=19,"L","A")),
IF(E133&lt;=50,"L","A")))))))</f>
        <v/>
      </c>
      <c r="I133" s="36" t="str">
        <f aca="false">IF(H133="L","Baixa",IF(H133="A","Média",IF(H133="","","Alta")))</f>
        <v/>
      </c>
      <c r="J133" s="37" t="str">
        <f aca="false">IF(ISBLANK(F133),"",
 IF(D133="ALI",IF(H133="L",7, IF(H133="A",10,15)),
 IF(D133="AIE",IF(H133="L",5, IF(H133="A",7,10)),
 IF(D133="SE",IF(H133="L",4, IF(H133="A",5,7 )),
 IF(OR(D133="EE",D133="CE"),IF(H133="L",3,IF(H133="A",4,6)))))))</f>
        <v/>
      </c>
      <c r="K133" s="38"/>
      <c r="L133" s="35"/>
      <c r="M133" s="35" t="str">
        <f aca="false">CONCATENATE(D133,N133)</f>
        <v/>
      </c>
      <c r="N133" s="36" t="str">
        <f aca="false">IF(ISBLANK(L133),"",
IF(D133="EE",IF(L133&gt;=3,IF(K133&gt;=5,"H","A"),
IF(L133&gt;=2,IF(K133&gt;=16,"H",IF(K133&lt;=4,"L","A")),
IF(K133&lt;=15,"L","A"))),
IF(OR(D133="SE",D133="CE"),IF(L133&gt;=4,IF(K133&gt;=6,"H","A"),
IF(L133&gt;=2,IF(K133&gt;=20,"H",IF(K133&lt;=5,"L","A")),
IF(K133&lt;=19,"L","A"))),
IF(OR(D133="ALI",D133="AIE"),IF(L133&gt;=6,IF(K133&gt;=20,"H","A"),
IF(L133&gt;=2,IF(K133&gt;=51,"H",IF(K133&lt;=19,"L","A")),
IF(K133&lt;=50,"L","A")))))))</f>
        <v/>
      </c>
      <c r="O133" s="36" t="str">
        <f aca="false">IF(N133="L","Baixa",IF(N133="A","Média",IF(N133="","","Alta")))</f>
        <v/>
      </c>
      <c r="P133" s="37" t="str">
        <f aca="false">IF(ISBLANK(L133),"",
 IF(D133="ALI",IF(N133="L",7, IF(N133="A",10,15)),
 IF(D133="AIE",IF(N133="L",5, IF(N133="A",7,10)),
 IF(D133="SE",IF(N133="L",4, IF(N133="A",5,7 )),
 IF(OR(D133="EE",D133="CE"),IF(N133="L",3,IF(N133="A",4,6)))))))</f>
        <v/>
      </c>
      <c r="Q133" s="38"/>
      <c r="R133" s="39"/>
      <c r="S133" s="1" t="n">
        <f aca="false">IF(AND($P133="",$J133&lt;&gt;""),$J133,0)</f>
        <v>0</v>
      </c>
      <c r="T133" s="1" t="n">
        <f aca="false">IF(OR($P133="",$J133=""),0,$J133)</f>
        <v>0</v>
      </c>
      <c r="U133" s="1" t="n">
        <f aca="false">IF(OR($P133="",$J133=""),0,$P133)</f>
        <v>0</v>
      </c>
      <c r="V133" s="1" t="n">
        <f aca="false">IF(AND($J133="",$P133&lt;&gt;""),$P133,0)</f>
        <v>0</v>
      </c>
    </row>
    <row r="134" customFormat="false" ht="14.25" hidden="false" customHeight="true" outlineLevel="0" collapsed="false">
      <c r="B134" s="26" t="n">
        <v>21</v>
      </c>
      <c r="C134" s="40"/>
      <c r="D134" s="35"/>
      <c r="E134" s="35"/>
      <c r="F134" s="35"/>
      <c r="G134" s="35" t="str">
        <f aca="false">CONCATENATE(D134,H134)</f>
        <v/>
      </c>
      <c r="H134" s="36" t="str">
        <f aca="false">IF(ISBLANK(F134),"",
IF(D134="EE",IF(F134&gt;=3,IF(E134&gt;=5,"H","A"),
IF(F134&gt;=2,IF(E134&gt;=16,"H",IF(E134&lt;=4,"L","A")),
IF(E134&lt;=15,"L","A"))),
IF(OR(D134="SE",D134="CE"),IF(F134&gt;=4,IF(E134&gt;=6,"H","A"),
IF(F134&gt;=2,IF(E134&gt;=20,"H",IF(E134&lt;=5,"L","A")),
IF(E134&lt;=19,"L","A"))),
IF(OR(D134="ALI",D134="AIE"),IF(F134&gt;=6,IF(E134&gt;=20,"H","A"),
IF(F134&gt;=2,IF(E134&gt;=51,"H",IF(E134&lt;=19,"L","A")),
IF(E134&lt;=50,"L","A")))))))</f>
        <v/>
      </c>
      <c r="I134" s="36" t="str">
        <f aca="false">IF(H134="L","Baixa",IF(H134="A","Média",IF(H134="","","Alta")))</f>
        <v/>
      </c>
      <c r="J134" s="37" t="str">
        <f aca="false">IF(ISBLANK(F134),"",
 IF(D134="ALI",IF(H134="L",7, IF(H134="A",10,15)),
 IF(D134="AIE",IF(H134="L",5, IF(H134="A",7,10)),
 IF(D134="SE",IF(H134="L",4, IF(H134="A",5,7 )),
 IF(OR(D134="EE",D134="CE"),IF(H134="L",3,IF(H134="A",4,6)))))))</f>
        <v/>
      </c>
      <c r="K134" s="38"/>
      <c r="L134" s="35"/>
      <c r="M134" s="35" t="str">
        <f aca="false">CONCATENATE(D134,N134)</f>
        <v/>
      </c>
      <c r="N134" s="36" t="str">
        <f aca="false">IF(ISBLANK(L134),"",
IF(D134="EE",IF(L134&gt;=3,IF(K134&gt;=5,"H","A"),
IF(L134&gt;=2,IF(K134&gt;=16,"H",IF(K134&lt;=4,"L","A")),
IF(K134&lt;=15,"L","A"))),
IF(OR(D134="SE",D134="CE"),IF(L134&gt;=4,IF(K134&gt;=6,"H","A"),
IF(L134&gt;=2,IF(K134&gt;=20,"H",IF(K134&lt;=5,"L","A")),
IF(K134&lt;=19,"L","A"))),
IF(OR(D134="ALI",D134="AIE"),IF(L134&gt;=6,IF(K134&gt;=20,"H","A"),
IF(L134&gt;=2,IF(K134&gt;=51,"H",IF(K134&lt;=19,"L","A")),
IF(K134&lt;=50,"L","A")))))))</f>
        <v/>
      </c>
      <c r="O134" s="36" t="str">
        <f aca="false">IF(N134="L","Baixa",IF(N134="A","Média",IF(N134="","","Alta")))</f>
        <v/>
      </c>
      <c r="P134" s="37" t="str">
        <f aca="false">IF(ISBLANK(L134),"",
 IF(D134="ALI",IF(N134="L",7, IF(N134="A",10,15)),
 IF(D134="AIE",IF(N134="L",5, IF(N134="A",7,10)),
 IF(D134="SE",IF(N134="L",4, IF(N134="A",5,7 )),
 IF(OR(D134="EE",D134="CE"),IF(N134="L",3,IF(N134="A",4,6)))))))</f>
        <v/>
      </c>
      <c r="Q134" s="38"/>
      <c r="R134" s="39"/>
      <c r="S134" s="1" t="n">
        <f aca="false">IF(AND($P134="",$J134&lt;&gt;""),$J134,0)</f>
        <v>0</v>
      </c>
      <c r="T134" s="1" t="n">
        <f aca="false">IF(OR($P134="",$J134=""),0,$J134)</f>
        <v>0</v>
      </c>
      <c r="U134" s="1" t="n">
        <f aca="false">IF(OR($P134="",$J134=""),0,$P134)</f>
        <v>0</v>
      </c>
      <c r="V134" s="1" t="n">
        <f aca="false">IF(AND($J134="",$P134&lt;&gt;""),$P134,0)</f>
        <v>0</v>
      </c>
    </row>
    <row r="135" customFormat="false" ht="14.25" hidden="false" customHeight="true" outlineLevel="0" collapsed="false">
      <c r="B135" s="26" t="n">
        <v>22</v>
      </c>
      <c r="C135" s="40"/>
      <c r="D135" s="35"/>
      <c r="E135" s="35"/>
      <c r="F135" s="35"/>
      <c r="G135" s="35" t="str">
        <f aca="false">CONCATENATE(D135,H135)</f>
        <v/>
      </c>
      <c r="H135" s="36" t="str">
        <f aca="false">IF(ISBLANK(F135),"",
IF(D135="EE",IF(F135&gt;=3,IF(E135&gt;=5,"H","A"),
IF(F135&gt;=2,IF(E135&gt;=16,"H",IF(E135&lt;=4,"L","A")),
IF(E135&lt;=15,"L","A"))),
IF(OR(D135="SE",D135="CE"),IF(F135&gt;=4,IF(E135&gt;=6,"H","A"),
IF(F135&gt;=2,IF(E135&gt;=20,"H",IF(E135&lt;=5,"L","A")),
IF(E135&lt;=19,"L","A"))),
IF(OR(D135="ALI",D135="AIE"),IF(F135&gt;=6,IF(E135&gt;=20,"H","A"),
IF(F135&gt;=2,IF(E135&gt;=51,"H",IF(E135&lt;=19,"L","A")),
IF(E135&lt;=50,"L","A")))))))</f>
        <v/>
      </c>
      <c r="I135" s="36" t="str">
        <f aca="false">IF(H135="L","Baixa",IF(H135="A","Média",IF(H135="","","Alta")))</f>
        <v/>
      </c>
      <c r="J135" s="37" t="str">
        <f aca="false">IF(ISBLANK(F135),"",
 IF(D135="ALI",IF(H135="L",7, IF(H135="A",10,15)),
 IF(D135="AIE",IF(H135="L",5, IF(H135="A",7,10)),
 IF(D135="SE",IF(H135="L",4, IF(H135="A",5,7 )),
 IF(OR(D135="EE",D135="CE"),IF(H135="L",3,IF(H135="A",4,6)))))))</f>
        <v/>
      </c>
      <c r="K135" s="38"/>
      <c r="L135" s="35"/>
      <c r="M135" s="35" t="str">
        <f aca="false">CONCATENATE(D135,N135)</f>
        <v/>
      </c>
      <c r="N135" s="36" t="str">
        <f aca="false">IF(ISBLANK(L135),"",
IF(D135="EE",IF(L135&gt;=3,IF(K135&gt;=5,"H","A"),
IF(L135&gt;=2,IF(K135&gt;=16,"H",IF(K135&lt;=4,"L","A")),
IF(K135&lt;=15,"L","A"))),
IF(OR(D135="SE",D135="CE"),IF(L135&gt;=4,IF(K135&gt;=6,"H","A"),
IF(L135&gt;=2,IF(K135&gt;=20,"H",IF(K135&lt;=5,"L","A")),
IF(K135&lt;=19,"L","A"))),
IF(OR(D135="ALI",D135="AIE"),IF(L135&gt;=6,IF(K135&gt;=20,"H","A"),
IF(L135&gt;=2,IF(K135&gt;=51,"H",IF(K135&lt;=19,"L","A")),
IF(K135&lt;=50,"L","A")))))))</f>
        <v/>
      </c>
      <c r="O135" s="36" t="str">
        <f aca="false">IF(N135="L","Baixa",IF(N135="A","Média",IF(N135="","","Alta")))</f>
        <v/>
      </c>
      <c r="P135" s="37" t="str">
        <f aca="false">IF(ISBLANK(L135),"",
 IF(D135="ALI",IF(N135="L",7, IF(N135="A",10,15)),
 IF(D135="AIE",IF(N135="L",5, IF(N135="A",7,10)),
 IF(D135="SE",IF(N135="L",4, IF(N135="A",5,7 )),
 IF(OR(D135="EE",D135="CE"),IF(N135="L",3,IF(N135="A",4,6)))))))</f>
        <v/>
      </c>
      <c r="Q135" s="38"/>
      <c r="R135" s="39"/>
      <c r="S135" s="1" t="n">
        <f aca="false">IF(AND($P135="",$J135&lt;&gt;""),$J135,0)</f>
        <v>0</v>
      </c>
      <c r="T135" s="1" t="n">
        <f aca="false">IF(OR($P135="",$J135=""),0,$J135)</f>
        <v>0</v>
      </c>
      <c r="U135" s="1" t="n">
        <f aca="false">IF(OR($P135="",$J135=""),0,$P135)</f>
        <v>0</v>
      </c>
      <c r="V135" s="1" t="n">
        <f aca="false">IF(AND($J135="",$P135&lt;&gt;""),$P135,0)</f>
        <v>0</v>
      </c>
    </row>
    <row r="136" customFormat="false" ht="14.25" hidden="false" customHeight="true" outlineLevel="0" collapsed="false">
      <c r="B136" s="26" t="n">
        <v>23</v>
      </c>
      <c r="C136" s="40"/>
      <c r="D136" s="35"/>
      <c r="E136" s="35"/>
      <c r="F136" s="35"/>
      <c r="G136" s="35" t="str">
        <f aca="false">CONCATENATE(D136,H136)</f>
        <v/>
      </c>
      <c r="H136" s="36" t="str">
        <f aca="false">IF(ISBLANK(F136),"",
IF(D136="EE",IF(F136&gt;=3,IF(E136&gt;=5,"H","A"),
IF(F136&gt;=2,IF(E136&gt;=16,"H",IF(E136&lt;=4,"L","A")),
IF(E136&lt;=15,"L","A"))),
IF(OR(D136="SE",D136="CE"),IF(F136&gt;=4,IF(E136&gt;=6,"H","A"),
IF(F136&gt;=2,IF(E136&gt;=20,"H",IF(E136&lt;=5,"L","A")),
IF(E136&lt;=19,"L","A"))),
IF(OR(D136="ALI",D136="AIE"),IF(F136&gt;=6,IF(E136&gt;=20,"H","A"),
IF(F136&gt;=2,IF(E136&gt;=51,"H",IF(E136&lt;=19,"L","A")),
IF(E136&lt;=50,"L","A")))))))</f>
        <v/>
      </c>
      <c r="I136" s="36" t="str">
        <f aca="false">IF(H136="L","Baixa",IF(H136="A","Média",IF(H136="","","Alta")))</f>
        <v/>
      </c>
      <c r="J136" s="37" t="str">
        <f aca="false">IF(ISBLANK(F136),"",
 IF(D136="ALI",IF(H136="L",7, IF(H136="A",10,15)),
 IF(D136="AIE",IF(H136="L",5, IF(H136="A",7,10)),
 IF(D136="SE",IF(H136="L",4, IF(H136="A",5,7 )),
 IF(OR(D136="EE",D136="CE"),IF(H136="L",3,IF(H136="A",4,6)))))))</f>
        <v/>
      </c>
      <c r="K136" s="38"/>
      <c r="L136" s="35"/>
      <c r="M136" s="35" t="str">
        <f aca="false">CONCATENATE(D136,N136)</f>
        <v/>
      </c>
      <c r="N136" s="36" t="str">
        <f aca="false">IF(ISBLANK(L136),"",
IF(D136="EE",IF(L136&gt;=3,IF(K136&gt;=5,"H","A"),
IF(L136&gt;=2,IF(K136&gt;=16,"H",IF(K136&lt;=4,"L","A")),
IF(K136&lt;=15,"L","A"))),
IF(OR(D136="SE",D136="CE"),IF(L136&gt;=4,IF(K136&gt;=6,"H","A"),
IF(L136&gt;=2,IF(K136&gt;=20,"H",IF(K136&lt;=5,"L","A")),
IF(K136&lt;=19,"L","A"))),
IF(OR(D136="ALI",D136="AIE"),IF(L136&gt;=6,IF(K136&gt;=20,"H","A"),
IF(L136&gt;=2,IF(K136&gt;=51,"H",IF(K136&lt;=19,"L","A")),
IF(K136&lt;=50,"L","A")))))))</f>
        <v/>
      </c>
      <c r="O136" s="36" t="str">
        <f aca="false">IF(N136="L","Baixa",IF(N136="A","Média",IF(N136="","","Alta")))</f>
        <v/>
      </c>
      <c r="P136" s="37" t="str">
        <f aca="false">IF(ISBLANK(L136),"",
 IF(D136="ALI",IF(N136="L",7, IF(N136="A",10,15)),
 IF(D136="AIE",IF(N136="L",5, IF(N136="A",7,10)),
 IF(D136="SE",IF(N136="L",4, IF(N136="A",5,7 )),
 IF(OR(D136="EE",D136="CE"),IF(N136="L",3,IF(N136="A",4,6)))))))</f>
        <v/>
      </c>
      <c r="Q136" s="38"/>
      <c r="R136" s="39"/>
      <c r="S136" s="1" t="n">
        <f aca="false">IF(AND($P136="",$J136&lt;&gt;""),$J136,0)</f>
        <v>0</v>
      </c>
      <c r="T136" s="1" t="n">
        <f aca="false">IF(OR($P136="",$J136=""),0,$J136)</f>
        <v>0</v>
      </c>
      <c r="U136" s="1" t="n">
        <f aca="false">IF(OR($P136="",$J136=""),0,$P136)</f>
        <v>0</v>
      </c>
      <c r="V136" s="1" t="n">
        <f aca="false">IF(AND($J136="",$P136&lt;&gt;""),$P136,0)</f>
        <v>0</v>
      </c>
    </row>
    <row r="137" customFormat="false" ht="14.25" hidden="false" customHeight="true" outlineLevel="0" collapsed="false">
      <c r="B137" s="26" t="n">
        <v>24</v>
      </c>
      <c r="C137" s="40"/>
      <c r="D137" s="35"/>
      <c r="E137" s="35"/>
      <c r="F137" s="35"/>
      <c r="G137" s="35" t="str">
        <f aca="false">CONCATENATE(D137,H137)</f>
        <v/>
      </c>
      <c r="H137" s="36" t="str">
        <f aca="false">IF(ISBLANK(F137),"",
IF(D137="EE",IF(F137&gt;=3,IF(E137&gt;=5,"H","A"),
IF(F137&gt;=2,IF(E137&gt;=16,"H",IF(E137&lt;=4,"L","A")),
IF(E137&lt;=15,"L","A"))),
IF(OR(D137="SE",D137="CE"),IF(F137&gt;=4,IF(E137&gt;=6,"H","A"),
IF(F137&gt;=2,IF(E137&gt;=20,"H",IF(E137&lt;=5,"L","A")),
IF(E137&lt;=19,"L","A"))),
IF(OR(D137="ALI",D137="AIE"),IF(F137&gt;=6,IF(E137&gt;=20,"H","A"),
IF(F137&gt;=2,IF(E137&gt;=51,"H",IF(E137&lt;=19,"L","A")),
IF(E137&lt;=50,"L","A")))))))</f>
        <v/>
      </c>
      <c r="I137" s="36" t="str">
        <f aca="false">IF(H137="L","Baixa",IF(H137="A","Média",IF(H137="","","Alta")))</f>
        <v/>
      </c>
      <c r="J137" s="37" t="str">
        <f aca="false">IF(ISBLANK(F137),"",
 IF(D137="ALI",IF(H137="L",7, IF(H137="A",10,15)),
 IF(D137="AIE",IF(H137="L",5, IF(H137="A",7,10)),
 IF(D137="SE",IF(H137="L",4, IF(H137="A",5,7 )),
 IF(OR(D137="EE",D137="CE"),IF(H137="L",3,IF(H137="A",4,6)))))))</f>
        <v/>
      </c>
      <c r="K137" s="38"/>
      <c r="L137" s="35"/>
      <c r="M137" s="35" t="str">
        <f aca="false">CONCATENATE(D137,N137)</f>
        <v/>
      </c>
      <c r="N137" s="36" t="str">
        <f aca="false">IF(ISBLANK(L137),"",
IF(D137="EE",IF(L137&gt;=3,IF(K137&gt;=5,"H","A"),
IF(L137&gt;=2,IF(K137&gt;=16,"H",IF(K137&lt;=4,"L","A")),
IF(K137&lt;=15,"L","A"))),
IF(OR(D137="SE",D137="CE"),IF(L137&gt;=4,IF(K137&gt;=6,"H","A"),
IF(L137&gt;=2,IF(K137&gt;=20,"H",IF(K137&lt;=5,"L","A")),
IF(K137&lt;=19,"L","A"))),
IF(OR(D137="ALI",D137="AIE"),IF(L137&gt;=6,IF(K137&gt;=20,"H","A"),
IF(L137&gt;=2,IF(K137&gt;=51,"H",IF(K137&lt;=19,"L","A")),
IF(K137&lt;=50,"L","A")))))))</f>
        <v/>
      </c>
      <c r="O137" s="36" t="str">
        <f aca="false">IF(N137="L","Baixa",IF(N137="A","Média",IF(N137="","","Alta")))</f>
        <v/>
      </c>
      <c r="P137" s="37" t="str">
        <f aca="false">IF(ISBLANK(L137),"",
 IF(D137="ALI",IF(N137="L",7, IF(N137="A",10,15)),
 IF(D137="AIE",IF(N137="L",5, IF(N137="A",7,10)),
 IF(D137="SE",IF(N137="L",4, IF(N137="A",5,7 )),
 IF(OR(D137="EE",D137="CE"),IF(N137="L",3,IF(N137="A",4,6)))))))</f>
        <v/>
      </c>
      <c r="Q137" s="38"/>
      <c r="R137" s="39"/>
      <c r="S137" s="1" t="n">
        <f aca="false">IF(AND($P137="",$J137&lt;&gt;""),$J137,0)</f>
        <v>0</v>
      </c>
      <c r="T137" s="1" t="n">
        <f aca="false">IF(OR($P137="",$J137=""),0,$J137)</f>
        <v>0</v>
      </c>
      <c r="U137" s="1" t="n">
        <f aca="false">IF(OR($P137="",$J137=""),0,$P137)</f>
        <v>0</v>
      </c>
      <c r="V137" s="1" t="n">
        <f aca="false">IF(AND($J137="",$P137&lt;&gt;""),$P137,0)</f>
        <v>0</v>
      </c>
    </row>
    <row r="138" customFormat="false" ht="14.25" hidden="false" customHeight="true" outlineLevel="0" collapsed="false">
      <c r="B138" s="26" t="n">
        <v>25</v>
      </c>
      <c r="C138" s="40"/>
      <c r="D138" s="35"/>
      <c r="E138" s="35"/>
      <c r="F138" s="35"/>
      <c r="G138" s="35" t="str">
        <f aca="false">CONCATENATE(D138,H138)</f>
        <v/>
      </c>
      <c r="H138" s="36" t="str">
        <f aca="false">IF(ISBLANK(F138),"",
IF(D138="EE",IF(F138&gt;=3,IF(E138&gt;=5,"H","A"),
IF(F138&gt;=2,IF(E138&gt;=16,"H",IF(E138&lt;=4,"L","A")),
IF(E138&lt;=15,"L","A"))),
IF(OR(D138="SE",D138="CE"),IF(F138&gt;=4,IF(E138&gt;=6,"H","A"),
IF(F138&gt;=2,IF(E138&gt;=20,"H",IF(E138&lt;=5,"L","A")),
IF(E138&lt;=19,"L","A"))),
IF(OR(D138="ALI",D138="AIE"),IF(F138&gt;=6,IF(E138&gt;=20,"H","A"),
IF(F138&gt;=2,IF(E138&gt;=51,"H",IF(E138&lt;=19,"L","A")),
IF(E138&lt;=50,"L","A")))))))</f>
        <v/>
      </c>
      <c r="I138" s="36" t="str">
        <f aca="false">IF(H138="L","Baixa",IF(H138="A","Média",IF(H138="","","Alta")))</f>
        <v/>
      </c>
      <c r="J138" s="37" t="str">
        <f aca="false">IF(ISBLANK(F138),"",
 IF(D138="ALI",IF(H138="L",7, IF(H138="A",10,15)),
 IF(D138="AIE",IF(H138="L",5, IF(H138="A",7,10)),
 IF(D138="SE",IF(H138="L",4, IF(H138="A",5,7 )),
 IF(OR(D138="EE",D138="CE"),IF(H138="L",3,IF(H138="A",4,6)))))))</f>
        <v/>
      </c>
      <c r="K138" s="38"/>
      <c r="L138" s="35"/>
      <c r="M138" s="35" t="str">
        <f aca="false">CONCATENATE(D138,N138)</f>
        <v/>
      </c>
      <c r="N138" s="36" t="str">
        <f aca="false">IF(ISBLANK(L138),"",
IF(D138="EE",IF(L138&gt;=3,IF(K138&gt;=5,"H","A"),
IF(L138&gt;=2,IF(K138&gt;=16,"H",IF(K138&lt;=4,"L","A")),
IF(K138&lt;=15,"L","A"))),
IF(OR(D138="SE",D138="CE"),IF(L138&gt;=4,IF(K138&gt;=6,"H","A"),
IF(L138&gt;=2,IF(K138&gt;=20,"H",IF(K138&lt;=5,"L","A")),
IF(K138&lt;=19,"L","A"))),
IF(OR(D138="ALI",D138="AIE"),IF(L138&gt;=6,IF(K138&gt;=20,"H","A"),
IF(L138&gt;=2,IF(K138&gt;=51,"H",IF(K138&lt;=19,"L","A")),
IF(K138&lt;=50,"L","A")))))))</f>
        <v/>
      </c>
      <c r="O138" s="36" t="str">
        <f aca="false">IF(N138="L","Baixa",IF(N138="A","Média",IF(N138="","","Alta")))</f>
        <v/>
      </c>
      <c r="P138" s="37" t="str">
        <f aca="false">IF(ISBLANK(L138),"",
 IF(D138="ALI",IF(N138="L",7, IF(N138="A",10,15)),
 IF(D138="AIE",IF(N138="L",5, IF(N138="A",7,10)),
 IF(D138="SE",IF(N138="L",4, IF(N138="A",5,7 )),
 IF(OR(D138="EE",D138="CE"),IF(N138="L",3,IF(N138="A",4,6)))))))</f>
        <v/>
      </c>
      <c r="Q138" s="38"/>
      <c r="R138" s="39"/>
      <c r="S138" s="1" t="n">
        <f aca="false">IF(AND($P138="",$J138&lt;&gt;""),$J138,0)</f>
        <v>0</v>
      </c>
      <c r="T138" s="1" t="n">
        <f aca="false">IF(OR($P138="",$J138=""),0,$J138)</f>
        <v>0</v>
      </c>
      <c r="U138" s="1" t="n">
        <f aca="false">IF(OR($P138="",$J138=""),0,$P138)</f>
        <v>0</v>
      </c>
      <c r="V138" s="1" t="n">
        <f aca="false">IF(AND($J138="",$P138&lt;&gt;""),$P138,0)</f>
        <v>0</v>
      </c>
    </row>
    <row r="139" customFormat="false" ht="14.25" hidden="false" customHeight="true" outlineLevel="0" collapsed="false">
      <c r="B139" s="26" t="n">
        <v>26</v>
      </c>
      <c r="C139" s="40"/>
      <c r="D139" s="35"/>
      <c r="E139" s="35"/>
      <c r="F139" s="35"/>
      <c r="G139" s="35" t="str">
        <f aca="false">CONCATENATE(D139,H139)</f>
        <v/>
      </c>
      <c r="H139" s="36" t="str">
        <f aca="false">IF(ISBLANK(F139),"",
IF(D139="EE",IF(F139&gt;=3,IF(E139&gt;=5,"H","A"),
IF(F139&gt;=2,IF(E139&gt;=16,"H",IF(E139&lt;=4,"L","A")),
IF(E139&lt;=15,"L","A"))),
IF(OR(D139="SE",D139="CE"),IF(F139&gt;=4,IF(E139&gt;=6,"H","A"),
IF(F139&gt;=2,IF(E139&gt;=20,"H",IF(E139&lt;=5,"L","A")),
IF(E139&lt;=19,"L","A"))),
IF(OR(D139="ALI",D139="AIE"),IF(F139&gt;=6,IF(E139&gt;=20,"H","A"),
IF(F139&gt;=2,IF(E139&gt;=51,"H",IF(E139&lt;=19,"L","A")),
IF(E139&lt;=50,"L","A")))))))</f>
        <v/>
      </c>
      <c r="I139" s="36" t="str">
        <f aca="false">IF(H139="L","Baixa",IF(H139="A","Média",IF(H139="","","Alta")))</f>
        <v/>
      </c>
      <c r="J139" s="37" t="str">
        <f aca="false">IF(ISBLANK(F139),"",
 IF(D139="ALI",IF(H139="L",7, IF(H139="A",10,15)),
 IF(D139="AIE",IF(H139="L",5, IF(H139="A",7,10)),
 IF(D139="SE",IF(H139="L",4, IF(H139="A",5,7 )),
 IF(OR(D139="EE",D139="CE"),IF(H139="L",3,IF(H139="A",4,6)))))))</f>
        <v/>
      </c>
      <c r="K139" s="38"/>
      <c r="L139" s="35"/>
      <c r="M139" s="35" t="str">
        <f aca="false">CONCATENATE(D139,N139)</f>
        <v/>
      </c>
      <c r="N139" s="36" t="str">
        <f aca="false">IF(ISBLANK(L139),"",
IF(D139="EE",IF(L139&gt;=3,IF(K139&gt;=5,"H","A"),
IF(L139&gt;=2,IF(K139&gt;=16,"H",IF(K139&lt;=4,"L","A")),
IF(K139&lt;=15,"L","A"))),
IF(OR(D139="SE",D139="CE"),IF(L139&gt;=4,IF(K139&gt;=6,"H","A"),
IF(L139&gt;=2,IF(K139&gt;=20,"H",IF(K139&lt;=5,"L","A")),
IF(K139&lt;=19,"L","A"))),
IF(OR(D139="ALI",D139="AIE"),IF(L139&gt;=6,IF(K139&gt;=20,"H","A"),
IF(L139&gt;=2,IF(K139&gt;=51,"H",IF(K139&lt;=19,"L","A")),
IF(K139&lt;=50,"L","A")))))))</f>
        <v/>
      </c>
      <c r="O139" s="36" t="str">
        <f aca="false">IF(N139="L","Baixa",IF(N139="A","Média",IF(N139="","","Alta")))</f>
        <v/>
      </c>
      <c r="P139" s="37" t="str">
        <f aca="false">IF(ISBLANK(L139),"",
 IF(D139="ALI",IF(N139="L",7, IF(N139="A",10,15)),
 IF(D139="AIE",IF(N139="L",5, IF(N139="A",7,10)),
 IF(D139="SE",IF(N139="L",4, IF(N139="A",5,7 )),
 IF(OR(D139="EE",D139="CE"),IF(N139="L",3,IF(N139="A",4,6)))))))</f>
        <v/>
      </c>
      <c r="Q139" s="38"/>
      <c r="R139" s="39"/>
      <c r="S139" s="1" t="n">
        <f aca="false">IF(AND($P139="",$J139&lt;&gt;""),$J139,0)</f>
        <v>0</v>
      </c>
      <c r="T139" s="1" t="n">
        <f aca="false">IF(OR($P139="",$J139=""),0,$J139)</f>
        <v>0</v>
      </c>
      <c r="U139" s="1" t="n">
        <f aca="false">IF(OR($P139="",$J139=""),0,$P139)</f>
        <v>0</v>
      </c>
      <c r="V139" s="1" t="n">
        <f aca="false">IF(AND($J139="",$P139&lt;&gt;""),$P139,0)</f>
        <v>0</v>
      </c>
    </row>
    <row r="140" customFormat="false" ht="14.25" hidden="false" customHeight="true" outlineLevel="0" collapsed="false">
      <c r="B140" s="26" t="n">
        <v>27</v>
      </c>
      <c r="C140" s="40"/>
      <c r="D140" s="35"/>
      <c r="E140" s="35"/>
      <c r="F140" s="35"/>
      <c r="G140" s="35" t="str">
        <f aca="false">CONCATENATE(D140,H140)</f>
        <v/>
      </c>
      <c r="H140" s="36" t="str">
        <f aca="false">IF(ISBLANK(F140),"",
IF(D140="EE",IF(F140&gt;=3,IF(E140&gt;=5,"H","A"),
IF(F140&gt;=2,IF(E140&gt;=16,"H",IF(E140&lt;=4,"L","A")),
IF(E140&lt;=15,"L","A"))),
IF(OR(D140="SE",D140="CE"),IF(F140&gt;=4,IF(E140&gt;=6,"H","A"),
IF(F140&gt;=2,IF(E140&gt;=20,"H",IF(E140&lt;=5,"L","A")),
IF(E140&lt;=19,"L","A"))),
IF(OR(D140="ALI",D140="AIE"),IF(F140&gt;=6,IF(E140&gt;=20,"H","A"),
IF(F140&gt;=2,IF(E140&gt;=51,"H",IF(E140&lt;=19,"L","A")),
IF(E140&lt;=50,"L","A")))))))</f>
        <v/>
      </c>
      <c r="I140" s="36" t="str">
        <f aca="false">IF(H140="L","Baixa",IF(H140="A","Média",IF(H140="","","Alta")))</f>
        <v/>
      </c>
      <c r="J140" s="37" t="str">
        <f aca="false">IF(ISBLANK(F140),"",
 IF(D140="ALI",IF(H140="L",7, IF(H140="A",10,15)),
 IF(D140="AIE",IF(H140="L",5, IF(H140="A",7,10)),
 IF(D140="SE",IF(H140="L",4, IF(H140="A",5,7 )),
 IF(OR(D140="EE",D140="CE"),IF(H140="L",3,IF(H140="A",4,6)))))))</f>
        <v/>
      </c>
      <c r="K140" s="38"/>
      <c r="L140" s="35"/>
      <c r="M140" s="35" t="str">
        <f aca="false">CONCATENATE(D140,N140)</f>
        <v/>
      </c>
      <c r="N140" s="36" t="str">
        <f aca="false">IF(ISBLANK(L140),"",
IF(D140="EE",IF(L140&gt;=3,IF(K140&gt;=5,"H","A"),
IF(L140&gt;=2,IF(K140&gt;=16,"H",IF(K140&lt;=4,"L","A")),
IF(K140&lt;=15,"L","A"))),
IF(OR(D140="SE",D140="CE"),IF(L140&gt;=4,IF(K140&gt;=6,"H","A"),
IF(L140&gt;=2,IF(K140&gt;=20,"H",IF(K140&lt;=5,"L","A")),
IF(K140&lt;=19,"L","A"))),
IF(OR(D140="ALI",D140="AIE"),IF(L140&gt;=6,IF(K140&gt;=20,"H","A"),
IF(L140&gt;=2,IF(K140&gt;=51,"H",IF(K140&lt;=19,"L","A")),
IF(K140&lt;=50,"L","A")))))))</f>
        <v/>
      </c>
      <c r="O140" s="36" t="str">
        <f aca="false">IF(N140="L","Baixa",IF(N140="A","Média",IF(N140="","","Alta")))</f>
        <v/>
      </c>
      <c r="P140" s="37" t="str">
        <f aca="false">IF(ISBLANK(L140),"",
 IF(D140="ALI",IF(N140="L",7, IF(N140="A",10,15)),
 IF(D140="AIE",IF(N140="L",5, IF(N140="A",7,10)),
 IF(D140="SE",IF(N140="L",4, IF(N140="A",5,7 )),
 IF(OR(D140="EE",D140="CE"),IF(N140="L",3,IF(N140="A",4,6)))))))</f>
        <v/>
      </c>
      <c r="Q140" s="38"/>
      <c r="R140" s="39"/>
      <c r="S140" s="1" t="n">
        <f aca="false">IF(AND($P140="",$J140&lt;&gt;""),$J140,0)</f>
        <v>0</v>
      </c>
      <c r="T140" s="1" t="n">
        <f aca="false">IF(OR($P140="",$J140=""),0,$J140)</f>
        <v>0</v>
      </c>
      <c r="U140" s="1" t="n">
        <f aca="false">IF(OR($P140="",$J140=""),0,$P140)</f>
        <v>0</v>
      </c>
      <c r="V140" s="1" t="n">
        <f aca="false">IF(AND($J140="",$P140&lt;&gt;""),$P140,0)</f>
        <v>0</v>
      </c>
    </row>
    <row r="141" customFormat="false" ht="14.25" hidden="false" customHeight="true" outlineLevel="0" collapsed="false">
      <c r="B141" s="26" t="n">
        <v>28</v>
      </c>
      <c r="C141" s="40"/>
      <c r="D141" s="35"/>
      <c r="E141" s="35"/>
      <c r="F141" s="35"/>
      <c r="G141" s="35" t="str">
        <f aca="false">CONCATENATE(D141,H141)</f>
        <v/>
      </c>
      <c r="H141" s="36" t="str">
        <f aca="false">IF(ISBLANK(F141),"",
IF(D141="EE",IF(F141&gt;=3,IF(E141&gt;=5,"H","A"),
IF(F141&gt;=2,IF(E141&gt;=16,"H",IF(E141&lt;=4,"L","A")),
IF(E141&lt;=15,"L","A"))),
IF(OR(D141="SE",D141="CE"),IF(F141&gt;=4,IF(E141&gt;=6,"H","A"),
IF(F141&gt;=2,IF(E141&gt;=20,"H",IF(E141&lt;=5,"L","A")),
IF(E141&lt;=19,"L","A"))),
IF(OR(D141="ALI",D141="AIE"),IF(F141&gt;=6,IF(E141&gt;=20,"H","A"),
IF(F141&gt;=2,IF(E141&gt;=51,"H",IF(E141&lt;=19,"L","A")),
IF(E141&lt;=50,"L","A")))))))</f>
        <v/>
      </c>
      <c r="I141" s="36" t="str">
        <f aca="false">IF(H141="L","Baixa",IF(H141="A","Média",IF(H141="","","Alta")))</f>
        <v/>
      </c>
      <c r="J141" s="37" t="str">
        <f aca="false">IF(ISBLANK(F141),"",
 IF(D141="ALI",IF(H141="L",7, IF(H141="A",10,15)),
 IF(D141="AIE",IF(H141="L",5, IF(H141="A",7,10)),
 IF(D141="SE",IF(H141="L",4, IF(H141="A",5,7 )),
 IF(OR(D141="EE",D141="CE"),IF(H141="L",3,IF(H141="A",4,6)))))))</f>
        <v/>
      </c>
      <c r="K141" s="38"/>
      <c r="L141" s="35"/>
      <c r="M141" s="35" t="str">
        <f aca="false">CONCATENATE(D141,N141)</f>
        <v/>
      </c>
      <c r="N141" s="36" t="str">
        <f aca="false">IF(ISBLANK(L141),"",
IF(D141="EE",IF(L141&gt;=3,IF(K141&gt;=5,"H","A"),
IF(L141&gt;=2,IF(K141&gt;=16,"H",IF(K141&lt;=4,"L","A")),
IF(K141&lt;=15,"L","A"))),
IF(OR(D141="SE",D141="CE"),IF(L141&gt;=4,IF(K141&gt;=6,"H","A"),
IF(L141&gt;=2,IF(K141&gt;=20,"H",IF(K141&lt;=5,"L","A")),
IF(K141&lt;=19,"L","A"))),
IF(OR(D141="ALI",D141="AIE"),IF(L141&gt;=6,IF(K141&gt;=20,"H","A"),
IF(L141&gt;=2,IF(K141&gt;=51,"H",IF(K141&lt;=19,"L","A")),
IF(K141&lt;=50,"L","A")))))))</f>
        <v/>
      </c>
      <c r="O141" s="36" t="str">
        <f aca="false">IF(N141="L","Baixa",IF(N141="A","Média",IF(N141="","","Alta")))</f>
        <v/>
      </c>
      <c r="P141" s="37" t="str">
        <f aca="false">IF(ISBLANK(L141),"",
 IF(D141="ALI",IF(N141="L",7, IF(N141="A",10,15)),
 IF(D141="AIE",IF(N141="L",5, IF(N141="A",7,10)),
 IF(D141="SE",IF(N141="L",4, IF(N141="A",5,7 )),
 IF(OR(D141="EE",D141="CE"),IF(N141="L",3,IF(N141="A",4,6)))))))</f>
        <v/>
      </c>
      <c r="Q141" s="38"/>
      <c r="R141" s="39"/>
      <c r="S141" s="1" t="n">
        <f aca="false">IF(AND($P141="",$J141&lt;&gt;""),$J141,0)</f>
        <v>0</v>
      </c>
      <c r="T141" s="1" t="n">
        <f aca="false">IF(OR($P141="",$J141=""),0,$J141)</f>
        <v>0</v>
      </c>
      <c r="U141" s="1" t="n">
        <f aca="false">IF(OR($P141="",$J141=""),0,$P141)</f>
        <v>0</v>
      </c>
      <c r="V141" s="1" t="n">
        <f aca="false">IF(AND($J141="",$P141&lt;&gt;""),$P141,0)</f>
        <v>0</v>
      </c>
    </row>
    <row r="142" customFormat="false" ht="14.25" hidden="false" customHeight="true" outlineLevel="0" collapsed="false">
      <c r="B142" s="26" t="n">
        <v>29</v>
      </c>
      <c r="C142" s="40"/>
      <c r="D142" s="35"/>
      <c r="E142" s="35"/>
      <c r="F142" s="35"/>
      <c r="G142" s="35" t="str">
        <f aca="false">CONCATENATE(D142,H142)</f>
        <v/>
      </c>
      <c r="H142" s="36" t="str">
        <f aca="false">IF(ISBLANK(F142),"",
IF(D142="EE",IF(F142&gt;=3,IF(E142&gt;=5,"H","A"),
IF(F142&gt;=2,IF(E142&gt;=16,"H",IF(E142&lt;=4,"L","A")),
IF(E142&lt;=15,"L","A"))),
IF(OR(D142="SE",D142="CE"),IF(F142&gt;=4,IF(E142&gt;=6,"H","A"),
IF(F142&gt;=2,IF(E142&gt;=20,"H",IF(E142&lt;=5,"L","A")),
IF(E142&lt;=19,"L","A"))),
IF(OR(D142="ALI",D142="AIE"),IF(F142&gt;=6,IF(E142&gt;=20,"H","A"),
IF(F142&gt;=2,IF(E142&gt;=51,"H",IF(E142&lt;=19,"L","A")),
IF(E142&lt;=50,"L","A")))))))</f>
        <v/>
      </c>
      <c r="I142" s="36" t="str">
        <f aca="false">IF(H142="L","Baixa",IF(H142="A","Média",IF(H142="","","Alta")))</f>
        <v/>
      </c>
      <c r="J142" s="37" t="str">
        <f aca="false">IF(ISBLANK(F142),"",
 IF(D142="ALI",IF(H142="L",7, IF(H142="A",10,15)),
 IF(D142="AIE",IF(H142="L",5, IF(H142="A",7,10)),
 IF(D142="SE",IF(H142="L",4, IF(H142="A",5,7 )),
 IF(OR(D142="EE",D142="CE"),IF(H142="L",3,IF(H142="A",4,6)))))))</f>
        <v/>
      </c>
      <c r="K142" s="38"/>
      <c r="L142" s="35"/>
      <c r="M142" s="35" t="str">
        <f aca="false">CONCATENATE(D142,N142)</f>
        <v/>
      </c>
      <c r="N142" s="36" t="str">
        <f aca="false">IF(ISBLANK(L142),"",
IF(D142="EE",IF(L142&gt;=3,IF(K142&gt;=5,"H","A"),
IF(L142&gt;=2,IF(K142&gt;=16,"H",IF(K142&lt;=4,"L","A")),
IF(K142&lt;=15,"L","A"))),
IF(OR(D142="SE",D142="CE"),IF(L142&gt;=4,IF(K142&gt;=6,"H","A"),
IF(L142&gt;=2,IF(K142&gt;=20,"H",IF(K142&lt;=5,"L","A")),
IF(K142&lt;=19,"L","A"))),
IF(OR(D142="ALI",D142="AIE"),IF(L142&gt;=6,IF(K142&gt;=20,"H","A"),
IF(L142&gt;=2,IF(K142&gt;=51,"H",IF(K142&lt;=19,"L","A")),
IF(K142&lt;=50,"L","A")))))))</f>
        <v/>
      </c>
      <c r="O142" s="36" t="str">
        <f aca="false">IF(N142="L","Baixa",IF(N142="A","Média",IF(N142="","","Alta")))</f>
        <v/>
      </c>
      <c r="P142" s="37" t="str">
        <f aca="false">IF(ISBLANK(L142),"",
 IF(D142="ALI",IF(N142="L",7, IF(N142="A",10,15)),
 IF(D142="AIE",IF(N142="L",5, IF(N142="A",7,10)),
 IF(D142="SE",IF(N142="L",4, IF(N142="A",5,7 )),
 IF(OR(D142="EE",D142="CE"),IF(N142="L",3,IF(N142="A",4,6)))))))</f>
        <v/>
      </c>
      <c r="Q142" s="38"/>
      <c r="R142" s="39"/>
      <c r="S142" s="1" t="n">
        <f aca="false">IF(AND($P142="",$J142&lt;&gt;""),$J142,0)</f>
        <v>0</v>
      </c>
      <c r="T142" s="1" t="n">
        <f aca="false">IF(OR($P142="",$J142=""),0,$J142)</f>
        <v>0</v>
      </c>
      <c r="U142" s="1" t="n">
        <f aca="false">IF(OR($P142="",$J142=""),0,$P142)</f>
        <v>0</v>
      </c>
      <c r="V142" s="1" t="n">
        <f aca="false">IF(AND($J142="",$P142&lt;&gt;""),$P142,0)</f>
        <v>0</v>
      </c>
    </row>
    <row r="143" customFormat="false" ht="14.25" hidden="false" customHeight="true" outlineLevel="0" collapsed="false">
      <c r="B143" s="41" t="n">
        <v>30</v>
      </c>
      <c r="C143" s="42"/>
      <c r="D143" s="43"/>
      <c r="E143" s="43"/>
      <c r="F143" s="43"/>
      <c r="G143" s="43" t="str">
        <f aca="false">CONCATENATE(D143,H143)</f>
        <v/>
      </c>
      <c r="H143" s="44" t="str">
        <f aca="false">IF(ISBLANK(F143),"",
IF(D143="EE",IF(F143&gt;=3,IF(E143&gt;=5,"H","A"),
IF(F143&gt;=2,IF(E143&gt;=16,"H",IF(E143&lt;=4,"L","A")),
IF(E143&lt;=15,"L","A"))),
IF(OR(D143="SE",D143="CE"),IF(F143&gt;=4,IF(E143&gt;=6,"H","A"),
IF(F143&gt;=2,IF(E143&gt;=20,"H",IF(E143&lt;=5,"L","A")),
IF(E143&lt;=19,"L","A"))),
IF(OR(D143="ALI",D143="AIE"),IF(F143&gt;=6,IF(E143&gt;=20,"H","A"),
IF(F143&gt;=2,IF(E143&gt;=51,"H",IF(E143&lt;=19,"L","A")),
IF(E143&lt;=50,"L","A")))))))</f>
        <v/>
      </c>
      <c r="I143" s="44" t="str">
        <f aca="false">IF(H143="L","Baixa",IF(H143="A","Média",IF(H143="","","Alta")))</f>
        <v/>
      </c>
      <c r="J143" s="45" t="str">
        <f aca="false">IF(ISBLANK(F143),"",
 IF(D143="ALI",IF(H143="L",7, IF(H143="A",10,15)),
 IF(D143="AIE",IF(H143="L",5, IF(H143="A",7,10)),
 IF(D143="SE",IF(H143="L",4, IF(H143="A",5,7 )),
 IF(OR(D143="EE",D143="CE"),IF(H143="L",3,IF(H143="A",4,6)))))))</f>
        <v/>
      </c>
      <c r="K143" s="46"/>
      <c r="L143" s="43"/>
      <c r="M143" s="43" t="str">
        <f aca="false">CONCATENATE(D143,N143)</f>
        <v/>
      </c>
      <c r="N143" s="44" t="str">
        <f aca="false">IF(ISBLANK(L143),"",
IF(D143="EE",IF(L143&gt;=3,IF(K143&gt;=5,"H","A"),
IF(L143&gt;=2,IF(K143&gt;=16,"H",IF(K143&lt;=4,"L","A")),
IF(K143&lt;=15,"L","A"))),
IF(OR(D143="SE",D143="CE"),IF(L143&gt;=4,IF(K143&gt;=6,"H","A"),
IF(L143&gt;=2,IF(K143&gt;=20,"H",IF(K143&lt;=5,"L","A")),
IF(K143&lt;=19,"L","A"))),
IF(OR(D143="ALI",D143="AIE"),IF(L143&gt;=6,IF(K143&gt;=20,"H","A"),
IF(L143&gt;=2,IF(K143&gt;=51,"H",IF(K143&lt;=19,"L","A")),
IF(K143&lt;=50,"L","A")))))))</f>
        <v/>
      </c>
      <c r="O143" s="44" t="str">
        <f aca="false">IF(N143="L","Baixa",IF(N143="A","Média",IF(N143="","","Alta")))</f>
        <v/>
      </c>
      <c r="P143" s="45" t="str">
        <f aca="false">IF(ISBLANK(L143),"",
 IF(D143="ALI",IF(N143="L",7, IF(N143="A",10,15)),
 IF(D143="AIE",IF(N143="L",5, IF(N143="A",7,10)),
 IF(D143="SE",IF(N143="L",4, IF(N143="A",5,7 )),
 IF(OR(D143="EE",D143="CE"),IF(N143="L",3,IF(N143="A",4,6)))))))</f>
        <v/>
      </c>
      <c r="Q143" s="46"/>
      <c r="R143" s="47"/>
      <c r="S143" s="1" t="n">
        <f aca="false">IF(AND($P143="",$J143&lt;&gt;""),$J143,0)</f>
        <v>0</v>
      </c>
      <c r="T143" s="1" t="n">
        <f aca="false">IF(OR($P143="",$J143=""),0,$J143)</f>
        <v>0</v>
      </c>
      <c r="U143" s="1" t="n">
        <f aca="false">IF(OR($P143="",$J143=""),0,$P143)</f>
        <v>0</v>
      </c>
      <c r="V143" s="1" t="n">
        <f aca="false">IF(AND($J143="",$P143&lt;&gt;""),$P143,0)</f>
        <v>0</v>
      </c>
    </row>
    <row r="144" s="48" customFormat="true" ht="19.5" hidden="false" customHeight="true" outlineLevel="0" collapsed="false"/>
    <row r="145" customFormat="false" ht="17.25" hidden="false" customHeight="true" outlineLevel="0" collapsed="false">
      <c r="A145" s="2" t="s">
        <v>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="3" customFormat="true" ht="17.25" hidden="false" customHeight="true" outlineLevel="0" collapsed="false">
      <c r="B146" s="8" t="e">
        <f aca="false">CONCATENATE("Projeto  : ", Projeto)</f>
        <v>#REF!</v>
      </c>
      <c r="C146" s="10"/>
      <c r="D146" s="5" t="s">
        <v>2</v>
      </c>
      <c r="E146" s="6" t="e">
        <f aca="false">Data</f>
        <v>#REF!</v>
      </c>
      <c r="F146" s="6"/>
      <c r="G146" s="5"/>
      <c r="H146" s="5"/>
      <c r="I146" s="7" t="e">
        <f aca="false">CONCATENATE("Revisor : ",Revisor)</f>
        <v>#REF!</v>
      </c>
      <c r="J146" s="8"/>
      <c r="K146" s="8"/>
      <c r="L146" s="8"/>
      <c r="M146" s="8"/>
      <c r="N146" s="8"/>
      <c r="O146" s="8"/>
      <c r="P146" s="8"/>
      <c r="Q146" s="8"/>
      <c r="R146" s="8"/>
      <c r="S146" s="9"/>
    </row>
    <row r="147" s="3" customFormat="true" ht="17.25" hidden="false" customHeight="true" outlineLevel="0" collapsed="false">
      <c r="B147" s="10" t="e">
        <f aca="false">CONCATENATE("Responsável : ", Responsável)</f>
        <v>#REF!</v>
      </c>
      <c r="C147" s="4"/>
      <c r="D147" s="9"/>
      <c r="E147" s="11"/>
      <c r="F147" s="11"/>
      <c r="G147" s="11"/>
      <c r="H147" s="11"/>
      <c r="I147" s="7" t="s">
        <v>5</v>
      </c>
      <c r="J147" s="11"/>
      <c r="K147" s="49" t="e">
        <f aca="false">Revisão</f>
        <v>#REF!</v>
      </c>
      <c r="L147" s="49"/>
      <c r="M147" s="11"/>
      <c r="N147" s="11"/>
      <c r="O147" s="11"/>
      <c r="P147" s="11"/>
      <c r="Q147" s="11"/>
      <c r="R147" s="11"/>
      <c r="S147" s="9"/>
      <c r="T147" s="9"/>
    </row>
    <row r="148" s="3" customFormat="true" ht="12" hidden="false" customHeight="true" outlineLevel="0" collapsed="false">
      <c r="B148" s="12" t="s">
        <v>6</v>
      </c>
      <c r="C148" s="13" t="s">
        <v>7</v>
      </c>
      <c r="D148" s="14" t="s">
        <v>8</v>
      </c>
      <c r="E148" s="15" t="s">
        <v>9</v>
      </c>
      <c r="F148" s="15"/>
      <c r="G148" s="15"/>
      <c r="H148" s="15"/>
      <c r="I148" s="15"/>
      <c r="J148" s="15"/>
      <c r="K148" s="16" t="s">
        <v>10</v>
      </c>
      <c r="L148" s="16"/>
      <c r="M148" s="16"/>
      <c r="N148" s="16"/>
      <c r="O148" s="16"/>
      <c r="P148" s="16"/>
      <c r="Q148" s="17"/>
      <c r="R148" s="18"/>
      <c r="S148" s="3" t="s">
        <v>11</v>
      </c>
      <c r="T148" s="3" t="s">
        <v>12</v>
      </c>
      <c r="U148" s="3" t="s">
        <v>13</v>
      </c>
      <c r="V148" s="3" t="s">
        <v>14</v>
      </c>
    </row>
    <row r="149" customFormat="false" ht="12" hidden="false" customHeight="true" outlineLevel="0" collapsed="false">
      <c r="B149" s="12"/>
      <c r="C149" s="13"/>
      <c r="D149" s="14"/>
      <c r="E149" s="19" t="s">
        <v>15</v>
      </c>
      <c r="F149" s="20" t="s">
        <v>16</v>
      </c>
      <c r="G149" s="20" t="s">
        <v>17</v>
      </c>
      <c r="H149" s="20" t="s">
        <v>18</v>
      </c>
      <c r="I149" s="21" t="s">
        <v>19</v>
      </c>
      <c r="J149" s="22" t="s">
        <v>20</v>
      </c>
      <c r="K149" s="23" t="s">
        <v>15</v>
      </c>
      <c r="L149" s="20" t="s">
        <v>16</v>
      </c>
      <c r="M149" s="20" t="s">
        <v>17</v>
      </c>
      <c r="N149" s="20" t="s">
        <v>18</v>
      </c>
      <c r="O149" s="21" t="s">
        <v>19</v>
      </c>
      <c r="P149" s="22" t="s">
        <v>20</v>
      </c>
      <c r="Q149" s="24"/>
      <c r="R149" s="25"/>
    </row>
    <row r="150" customFormat="false" ht="14.25" hidden="false" customHeight="true" outlineLevel="0" collapsed="false">
      <c r="B150" s="26" t="n">
        <v>1</v>
      </c>
      <c r="C150" s="50"/>
      <c r="D150" s="29"/>
      <c r="E150" s="29"/>
      <c r="F150" s="29"/>
      <c r="G150" s="29" t="str">
        <f aca="false">CONCATENATE(D150,H150)</f>
        <v/>
      </c>
      <c r="H150" s="30" t="str">
        <f aca="false">IF(ISBLANK(F150),"",
IF(D150="EE",IF(F150&gt;=3,IF(E150&gt;=5,"H","A"),
IF(F150&gt;=2,IF(E150&gt;=16,"H",IF(E150&lt;=4,"L","A")),
IF(E150&lt;=15,"L","A"))),
IF(OR(D150="SE",D150="CE"),IF(F150&gt;=4,IF(E150&gt;=6,"H","A"),
IF(F150&gt;=2,IF(E150&gt;=20,"H",IF(E150&lt;=5,"L","A")),
IF(E150&lt;=19,"L","A"))),
IF(OR(D150="ALI",D150="AIE"),IF(F150&gt;=6,IF(E150&gt;=20,"H","A"),
IF(F150&gt;=2,IF(E150&gt;=51,"H",IF(E150&lt;=19,"L","A")),
IF(E150&lt;=50,"L","A")))))))</f>
        <v/>
      </c>
      <c r="I150" s="30" t="str">
        <f aca="false">IF(H150="L","Baixa",IF(H150="A","Média",IF(H150="","","Alta")))</f>
        <v/>
      </c>
      <c r="J150" s="33" t="str">
        <f aca="false">IF(ISBLANK(F150),"",
 IF(D150="ALI",IF(H150="L",7, IF(H150="A",10,15)),
 IF(D150="AIE",IF(H150="L",5, IF(H150="A",7,10)),
 IF(D150="SE",IF(H150="L",4, IF(H150="A",5,7 )),
 IF(OR(D150="EE",D150="CE"),IF(H150="L",3,IF(H150="A",4,6)))))))</f>
        <v/>
      </c>
      <c r="K150" s="32"/>
      <c r="L150" s="29"/>
      <c r="M150" s="29" t="str">
        <f aca="false">CONCATENATE(D150,N150)</f>
        <v/>
      </c>
      <c r="N150" s="30" t="str">
        <f aca="false">IF(ISBLANK(L150),"",
IF(D150="EE",IF(L150&gt;=3,IF(K150&gt;=5,"H","A"),
IF(L150&gt;=2,IF(K150&gt;=16,"H",IF(K150&lt;=4,"L","A")),
IF(K150&lt;=15,"L","A"))),
IF(OR(D150="SE",D150="CE"),IF(L150&gt;=4,IF(K150&gt;=6,"H","A"),
IF(L150&gt;=2,IF(K150&gt;=20,"H",IF(K150&lt;=5,"L","A")),
IF(K150&lt;=19,"L","A"))),
IF(OR(D150="ALI",D150="AIE"),IF(L150&gt;=6,IF(K150&gt;=20,"H","A"),
IF(L150&gt;=2,IF(K150&gt;=51,"H",IF(K150&lt;=19,"L","A")),
IF(K150&lt;=50,"L","A")))))))</f>
        <v/>
      </c>
      <c r="O150" s="30" t="str">
        <f aca="false">IF(N150="L","Baixa",IF(N150="A","Média",IF(N150="","","Alta")))</f>
        <v/>
      </c>
      <c r="P150" s="33" t="str">
        <f aca="false">IF(ISBLANK(L150),"",
 IF(D150="ALI",IF(N150="L",7, IF(N150="A",10,15)),
 IF(D150="AIE",IF(N150="L",5, IF(N150="A",7,10)),
 IF(D150="SE",IF(N150="L",4, IF(N150="A",5,7 )),
 IF(OR(D150="EE",D150="CE"),IF(N150="L",3,IF(N150="A",4,6)))))))</f>
        <v/>
      </c>
      <c r="Q150" s="32"/>
      <c r="R150" s="34"/>
      <c r="S150" s="1" t="n">
        <f aca="false">IF(AND($P150="",$J150&lt;&gt;""),$J150,0)</f>
        <v>0</v>
      </c>
      <c r="T150" s="1" t="n">
        <f aca="false">IF(OR($P150="",$J150=""),0,$J150)</f>
        <v>0</v>
      </c>
      <c r="U150" s="1" t="n">
        <f aca="false">IF(OR($P150="",$J150=""),0,$P150)</f>
        <v>0</v>
      </c>
      <c r="V150" s="1" t="n">
        <f aca="false">IF(AND($J150="",$P150&lt;&gt;""),$P150,0)</f>
        <v>0</v>
      </c>
    </row>
    <row r="151" customFormat="false" ht="14.25" hidden="false" customHeight="true" outlineLevel="0" collapsed="false">
      <c r="B151" s="26" t="n">
        <v>2</v>
      </c>
      <c r="C151" s="40"/>
      <c r="D151" s="35"/>
      <c r="E151" s="35"/>
      <c r="F151" s="35"/>
      <c r="G151" s="35" t="str">
        <f aca="false">CONCATENATE(D151,H151)</f>
        <v/>
      </c>
      <c r="H151" s="36" t="str">
        <f aca="false">IF(ISBLANK(F151),"",
IF(D151="EE",IF(F151&gt;=3,IF(E151&gt;=5,"H","A"),
IF(F151&gt;=2,IF(E151&gt;=16,"H",IF(E151&lt;=4,"L","A")),
IF(E151&lt;=15,"L","A"))),
IF(OR(D151="SE",D151="CE"),IF(F151&gt;=4,IF(E151&gt;=6,"H","A"),
IF(F151&gt;=2,IF(E151&gt;=20,"H",IF(E151&lt;=5,"L","A")),
IF(E151&lt;=19,"L","A"))),
IF(OR(D151="ALI",D151="AIE"),IF(F151&gt;=6,IF(E151&gt;=20,"H","A"),
IF(F151&gt;=2,IF(E151&gt;=51,"H",IF(E151&lt;=19,"L","A")),
IF(E151&lt;=50,"L","A")))))))</f>
        <v/>
      </c>
      <c r="I151" s="36" t="str">
        <f aca="false">IF(H151="L","Baixa",IF(H151="A","Média",IF(H151="","","Alta")))</f>
        <v/>
      </c>
      <c r="J151" s="37" t="str">
        <f aca="false">IF(ISBLANK(F151),"",
 IF(D151="ALI",IF(H151="L",7, IF(H151="A",10,15)),
 IF(D151="AIE",IF(H151="L",5, IF(H151="A",7,10)),
 IF(D151="SE",IF(H151="L",4, IF(H151="A",5,7 )),
 IF(OR(D151="EE",D151="CE"),IF(H151="L",3,IF(H151="A",4,6)))))))</f>
        <v/>
      </c>
      <c r="K151" s="38"/>
      <c r="L151" s="35"/>
      <c r="M151" s="35" t="str">
        <f aca="false">CONCATENATE(D151,N151)</f>
        <v/>
      </c>
      <c r="N151" s="36" t="str">
        <f aca="false">IF(ISBLANK(L151),"",
IF(D151="EE",IF(L151&gt;=3,IF(K151&gt;=5,"H","A"),
IF(L151&gt;=2,IF(K151&gt;=16,"H",IF(K151&lt;=4,"L","A")),
IF(K151&lt;=15,"L","A"))),
IF(OR(D151="SE",D151="CE"),IF(L151&gt;=4,IF(K151&gt;=6,"H","A"),
IF(L151&gt;=2,IF(K151&gt;=20,"H",IF(K151&lt;=5,"L","A")),
IF(K151&lt;=19,"L","A"))),
IF(OR(D151="ALI",D151="AIE"),IF(L151&gt;=6,IF(K151&gt;=20,"H","A"),
IF(L151&gt;=2,IF(K151&gt;=51,"H",IF(K151&lt;=19,"L","A")),
IF(K151&lt;=50,"L","A")))))))</f>
        <v/>
      </c>
      <c r="O151" s="36" t="str">
        <f aca="false">IF(N151="L","Baixa",IF(N151="A","Média",IF(N151="","","Alta")))</f>
        <v/>
      </c>
      <c r="P151" s="37" t="str">
        <f aca="false">IF(ISBLANK(L151),"",
 IF(D151="ALI",IF(N151="L",7, IF(N151="A",10,15)),
 IF(D151="AIE",IF(N151="L",5, IF(N151="A",7,10)),
 IF(D151="SE",IF(N151="L",4, IF(N151="A",5,7 )),
 IF(OR(D151="EE",D151="CE"),IF(N151="L",3,IF(N151="A",4,6)))))))</f>
        <v/>
      </c>
      <c r="Q151" s="38"/>
      <c r="R151" s="39"/>
      <c r="S151" s="1" t="n">
        <f aca="false">IF(AND($P151="",$J151&lt;&gt;""),$J151,0)</f>
        <v>0</v>
      </c>
      <c r="T151" s="1" t="n">
        <f aca="false">IF(OR($P151="",$J151=""),0,$J151)</f>
        <v>0</v>
      </c>
      <c r="U151" s="1" t="n">
        <f aca="false">IF(OR($P151="",$J151=""),0,$P151)</f>
        <v>0</v>
      </c>
      <c r="V151" s="1" t="n">
        <f aca="false">IF(AND($J151="",$P151&lt;&gt;""),$P151,0)</f>
        <v>0</v>
      </c>
    </row>
    <row r="152" customFormat="false" ht="14.25" hidden="false" customHeight="true" outlineLevel="0" collapsed="false">
      <c r="B152" s="26" t="n">
        <v>3</v>
      </c>
      <c r="C152" s="40"/>
      <c r="D152" s="35"/>
      <c r="E152" s="35"/>
      <c r="F152" s="35"/>
      <c r="G152" s="35" t="str">
        <f aca="false">CONCATENATE(D152,H152)</f>
        <v/>
      </c>
      <c r="H152" s="36" t="str">
        <f aca="false">IF(ISBLANK(F152),"",
IF(D152="EE",IF(F152&gt;=3,IF(E152&gt;=5,"H","A"),
IF(F152&gt;=2,IF(E152&gt;=16,"H",IF(E152&lt;=4,"L","A")),
IF(E152&lt;=15,"L","A"))),
IF(OR(D152="SE",D152="CE"),IF(F152&gt;=4,IF(E152&gt;=6,"H","A"),
IF(F152&gt;=2,IF(E152&gt;=20,"H",IF(E152&lt;=5,"L","A")),
IF(E152&lt;=19,"L","A"))),
IF(OR(D152="ALI",D152="AIE"),IF(F152&gt;=6,IF(E152&gt;=20,"H","A"),
IF(F152&gt;=2,IF(E152&gt;=51,"H",IF(E152&lt;=19,"L","A")),
IF(E152&lt;=50,"L","A")))))))</f>
        <v/>
      </c>
      <c r="I152" s="36" t="str">
        <f aca="false">IF(H152="L","Baixa",IF(H152="A","Média",IF(H152="","","Alta")))</f>
        <v/>
      </c>
      <c r="J152" s="37" t="str">
        <f aca="false">IF(ISBLANK(F152),"",
 IF(D152="ALI",IF(H152="L",7, IF(H152="A",10,15)),
 IF(D152="AIE",IF(H152="L",5, IF(H152="A",7,10)),
 IF(D152="SE",IF(H152="L",4, IF(H152="A",5,7 )),
 IF(OR(D152="EE",D152="CE"),IF(H152="L",3,IF(H152="A",4,6)))))))</f>
        <v/>
      </c>
      <c r="K152" s="38"/>
      <c r="L152" s="35"/>
      <c r="M152" s="35" t="str">
        <f aca="false">CONCATENATE(D152,N152)</f>
        <v/>
      </c>
      <c r="N152" s="36" t="str">
        <f aca="false">IF(ISBLANK(L152),"",
IF(D152="EE",IF(L152&gt;=3,IF(K152&gt;=5,"H","A"),
IF(L152&gt;=2,IF(K152&gt;=16,"H",IF(K152&lt;=4,"L","A")),
IF(K152&lt;=15,"L","A"))),
IF(OR(D152="SE",D152="CE"),IF(L152&gt;=4,IF(K152&gt;=6,"H","A"),
IF(L152&gt;=2,IF(K152&gt;=20,"H",IF(K152&lt;=5,"L","A")),
IF(K152&lt;=19,"L","A"))),
IF(OR(D152="ALI",D152="AIE"),IF(L152&gt;=6,IF(K152&gt;=20,"H","A"),
IF(L152&gt;=2,IF(K152&gt;=51,"H",IF(K152&lt;=19,"L","A")),
IF(K152&lt;=50,"L","A")))))))</f>
        <v/>
      </c>
      <c r="O152" s="36" t="str">
        <f aca="false">IF(N152="L","Baixa",IF(N152="A","Média",IF(N152="","","Alta")))</f>
        <v/>
      </c>
      <c r="P152" s="37" t="str">
        <f aca="false">IF(ISBLANK(L152),"",
 IF(D152="ALI",IF(N152="L",7, IF(N152="A",10,15)),
 IF(D152="AIE",IF(N152="L",5, IF(N152="A",7,10)),
 IF(D152="SE",IF(N152="L",4, IF(N152="A",5,7 )),
 IF(OR(D152="EE",D152="CE"),IF(N152="L",3,IF(N152="A",4,6)))))))</f>
        <v/>
      </c>
      <c r="Q152" s="38"/>
      <c r="R152" s="39"/>
      <c r="S152" s="1" t="n">
        <f aca="false">IF(AND($P152="",$J152&lt;&gt;""),$J152,0)</f>
        <v>0</v>
      </c>
      <c r="T152" s="1" t="n">
        <f aca="false">IF(OR($P152="",$J152=""),0,$J152)</f>
        <v>0</v>
      </c>
      <c r="U152" s="1" t="n">
        <f aca="false">IF(OR($P152="",$J152=""),0,$P152)</f>
        <v>0</v>
      </c>
      <c r="V152" s="1" t="n">
        <f aca="false">IF(AND($J152="",$P152&lt;&gt;""),$P152,0)</f>
        <v>0</v>
      </c>
    </row>
    <row r="153" customFormat="false" ht="14.25" hidden="false" customHeight="true" outlineLevel="0" collapsed="false">
      <c r="B153" s="26" t="n">
        <v>4</v>
      </c>
      <c r="C153" s="40"/>
      <c r="D153" s="35"/>
      <c r="E153" s="35"/>
      <c r="F153" s="35"/>
      <c r="G153" s="35" t="str">
        <f aca="false">CONCATENATE(D153,H153)</f>
        <v/>
      </c>
      <c r="H153" s="36" t="str">
        <f aca="false">IF(ISBLANK(F153),"",
IF(D153="EE",IF(F153&gt;=3,IF(E153&gt;=5,"H","A"),
IF(F153&gt;=2,IF(E153&gt;=16,"H",IF(E153&lt;=4,"L","A")),
IF(E153&lt;=15,"L","A"))),
IF(OR(D153="SE",D153="CE"),IF(F153&gt;=4,IF(E153&gt;=6,"H","A"),
IF(F153&gt;=2,IF(E153&gt;=20,"H",IF(E153&lt;=5,"L","A")),
IF(E153&lt;=19,"L","A"))),
IF(OR(D153="ALI",D153="AIE"),IF(F153&gt;=6,IF(E153&gt;=20,"H","A"),
IF(F153&gt;=2,IF(E153&gt;=51,"H",IF(E153&lt;=19,"L","A")),
IF(E153&lt;=50,"L","A")))))))</f>
        <v/>
      </c>
      <c r="I153" s="36" t="str">
        <f aca="false">IF(H153="L","Baixa",IF(H153="A","Média",IF(H153="","","Alta")))</f>
        <v/>
      </c>
      <c r="J153" s="37" t="str">
        <f aca="false">IF(ISBLANK(F153),"",
 IF(D153="ALI",IF(H153="L",7, IF(H153="A",10,15)),
 IF(D153="AIE",IF(H153="L",5, IF(H153="A",7,10)),
 IF(D153="SE",IF(H153="L",4, IF(H153="A",5,7 )),
 IF(OR(D153="EE",D153="CE"),IF(H153="L",3,IF(H153="A",4,6)))))))</f>
        <v/>
      </c>
      <c r="K153" s="38"/>
      <c r="L153" s="35"/>
      <c r="M153" s="35" t="str">
        <f aca="false">CONCATENATE(D153,N153)</f>
        <v/>
      </c>
      <c r="N153" s="36" t="str">
        <f aca="false">IF(ISBLANK(L153),"",
IF(D153="EE",IF(L153&gt;=3,IF(K153&gt;=5,"H","A"),
IF(L153&gt;=2,IF(K153&gt;=16,"H",IF(K153&lt;=4,"L","A")),
IF(K153&lt;=15,"L","A"))),
IF(OR(D153="SE",D153="CE"),IF(L153&gt;=4,IF(K153&gt;=6,"H","A"),
IF(L153&gt;=2,IF(K153&gt;=20,"H",IF(K153&lt;=5,"L","A")),
IF(K153&lt;=19,"L","A"))),
IF(OR(D153="ALI",D153="AIE"),IF(L153&gt;=6,IF(K153&gt;=20,"H","A"),
IF(L153&gt;=2,IF(K153&gt;=51,"H",IF(K153&lt;=19,"L","A")),
IF(K153&lt;=50,"L","A")))))))</f>
        <v/>
      </c>
      <c r="O153" s="36" t="str">
        <f aca="false">IF(N153="L","Baixa",IF(N153="A","Média",IF(N153="","","Alta")))</f>
        <v/>
      </c>
      <c r="P153" s="37" t="str">
        <f aca="false">IF(ISBLANK(L153),"",
 IF(D153="ALI",IF(N153="L",7, IF(N153="A",10,15)),
 IF(D153="AIE",IF(N153="L",5, IF(N153="A",7,10)),
 IF(D153="SE",IF(N153="L",4, IF(N153="A",5,7 )),
 IF(OR(D153="EE",D153="CE"),IF(N153="L",3,IF(N153="A",4,6)))))))</f>
        <v/>
      </c>
      <c r="Q153" s="38"/>
      <c r="R153" s="39"/>
      <c r="S153" s="1" t="n">
        <f aca="false">IF(AND($P153="",$J153&lt;&gt;""),$J153,0)</f>
        <v>0</v>
      </c>
      <c r="T153" s="1" t="n">
        <f aca="false">IF(OR($P153="",$J153=""),0,$J153)</f>
        <v>0</v>
      </c>
      <c r="U153" s="1" t="n">
        <f aca="false">IF(OR($P153="",$J153=""),0,$P153)</f>
        <v>0</v>
      </c>
      <c r="V153" s="1" t="n">
        <f aca="false">IF(AND($J153="",$P153&lt;&gt;""),$P153,0)</f>
        <v>0</v>
      </c>
    </row>
    <row r="154" customFormat="false" ht="14.25" hidden="false" customHeight="true" outlineLevel="0" collapsed="false">
      <c r="B154" s="26" t="n">
        <v>5</v>
      </c>
      <c r="C154" s="40"/>
      <c r="D154" s="35"/>
      <c r="E154" s="35"/>
      <c r="F154" s="35"/>
      <c r="G154" s="35" t="str">
        <f aca="false">CONCATENATE(D154,H154)</f>
        <v/>
      </c>
      <c r="H154" s="36" t="str">
        <f aca="false">IF(ISBLANK(F154),"",
IF(D154="EE",IF(F154&gt;=3,IF(E154&gt;=5,"H","A"),
IF(F154&gt;=2,IF(E154&gt;=16,"H",IF(E154&lt;=4,"L","A")),
IF(E154&lt;=15,"L","A"))),
IF(OR(D154="SE",D154="CE"),IF(F154&gt;=4,IF(E154&gt;=6,"H","A"),
IF(F154&gt;=2,IF(E154&gt;=20,"H",IF(E154&lt;=5,"L","A")),
IF(E154&lt;=19,"L","A"))),
IF(OR(D154="ALI",D154="AIE"),IF(F154&gt;=6,IF(E154&gt;=20,"H","A"),
IF(F154&gt;=2,IF(E154&gt;=51,"H",IF(E154&lt;=19,"L","A")),
IF(E154&lt;=50,"L","A")))))))</f>
        <v/>
      </c>
      <c r="I154" s="36" t="str">
        <f aca="false">IF(H154="L","Baixa",IF(H154="A","Média",IF(H154="","","Alta")))</f>
        <v/>
      </c>
      <c r="J154" s="37" t="str">
        <f aca="false">IF(ISBLANK(F154),"",
 IF(D154="ALI",IF(H154="L",7, IF(H154="A",10,15)),
 IF(D154="AIE",IF(H154="L",5, IF(H154="A",7,10)),
 IF(D154="SE",IF(H154="L",4, IF(H154="A",5,7 )),
 IF(OR(D154="EE",D154="CE"),IF(H154="L",3,IF(H154="A",4,6)))))))</f>
        <v/>
      </c>
      <c r="K154" s="38"/>
      <c r="L154" s="35"/>
      <c r="M154" s="35" t="str">
        <f aca="false">CONCATENATE(D154,N154)</f>
        <v/>
      </c>
      <c r="N154" s="36" t="str">
        <f aca="false">IF(ISBLANK(L154),"",
IF(D154="EE",IF(L154&gt;=3,IF(K154&gt;=5,"H","A"),
IF(L154&gt;=2,IF(K154&gt;=16,"H",IF(K154&lt;=4,"L","A")),
IF(K154&lt;=15,"L","A"))),
IF(OR(D154="SE",D154="CE"),IF(L154&gt;=4,IF(K154&gt;=6,"H","A"),
IF(L154&gt;=2,IF(K154&gt;=20,"H",IF(K154&lt;=5,"L","A")),
IF(K154&lt;=19,"L","A"))),
IF(OR(D154="ALI",D154="AIE"),IF(L154&gt;=6,IF(K154&gt;=20,"H","A"),
IF(L154&gt;=2,IF(K154&gt;=51,"H",IF(K154&lt;=19,"L","A")),
IF(K154&lt;=50,"L","A")))))))</f>
        <v/>
      </c>
      <c r="O154" s="36" t="str">
        <f aca="false">IF(N154="L","Baixa",IF(N154="A","Média",IF(N154="","","Alta")))</f>
        <v/>
      </c>
      <c r="P154" s="37" t="str">
        <f aca="false">IF(ISBLANK(L154),"",
 IF(D154="ALI",IF(N154="L",7, IF(N154="A",10,15)),
 IF(D154="AIE",IF(N154="L",5, IF(N154="A",7,10)),
 IF(D154="SE",IF(N154="L",4, IF(N154="A",5,7 )),
 IF(OR(D154="EE",D154="CE"),IF(N154="L",3,IF(N154="A",4,6)))))))</f>
        <v/>
      </c>
      <c r="Q154" s="38"/>
      <c r="R154" s="39"/>
      <c r="S154" s="1" t="n">
        <f aca="false">IF(AND($P154="",$J154&lt;&gt;""),$J154,0)</f>
        <v>0</v>
      </c>
      <c r="T154" s="1" t="n">
        <f aca="false">IF(OR($P154="",$J154=""),0,$J154)</f>
        <v>0</v>
      </c>
      <c r="U154" s="1" t="n">
        <f aca="false">IF(OR($P154="",$J154=""),0,$P154)</f>
        <v>0</v>
      </c>
      <c r="V154" s="1" t="n">
        <f aca="false">IF(AND($J154="",$P154&lt;&gt;""),$P154,0)</f>
        <v>0</v>
      </c>
    </row>
    <row r="155" customFormat="false" ht="14.25" hidden="false" customHeight="true" outlineLevel="0" collapsed="false">
      <c r="B155" s="26" t="n">
        <v>6</v>
      </c>
      <c r="C155" s="40"/>
      <c r="D155" s="35"/>
      <c r="E155" s="35"/>
      <c r="F155" s="35"/>
      <c r="G155" s="35" t="str">
        <f aca="false">CONCATENATE(D155,H155)</f>
        <v/>
      </c>
      <c r="H155" s="36" t="str">
        <f aca="false">IF(ISBLANK(F155),"",
IF(D155="EE",IF(F155&gt;=3,IF(E155&gt;=5,"H","A"),
IF(F155&gt;=2,IF(E155&gt;=16,"H",IF(E155&lt;=4,"L","A")),
IF(E155&lt;=15,"L","A"))),
IF(OR(D155="SE",D155="CE"),IF(F155&gt;=4,IF(E155&gt;=6,"H","A"),
IF(F155&gt;=2,IF(E155&gt;=20,"H",IF(E155&lt;=5,"L","A")),
IF(E155&lt;=19,"L","A"))),
IF(OR(D155="ALI",D155="AIE"),IF(F155&gt;=6,IF(E155&gt;=20,"H","A"),
IF(F155&gt;=2,IF(E155&gt;=51,"H",IF(E155&lt;=19,"L","A")),
IF(E155&lt;=50,"L","A")))))))</f>
        <v/>
      </c>
      <c r="I155" s="36" t="str">
        <f aca="false">IF(H155="L","Baixa",IF(H155="A","Média",IF(H155="","","Alta")))</f>
        <v/>
      </c>
      <c r="J155" s="37" t="str">
        <f aca="false">IF(ISBLANK(F155),"",
 IF(D155="ALI",IF(H155="L",7, IF(H155="A",10,15)),
 IF(D155="AIE",IF(H155="L",5, IF(H155="A",7,10)),
 IF(D155="SE",IF(H155="L",4, IF(H155="A",5,7 )),
 IF(OR(D155="EE",D155="CE"),IF(H155="L",3,IF(H155="A",4,6)))))))</f>
        <v/>
      </c>
      <c r="K155" s="38"/>
      <c r="L155" s="35"/>
      <c r="M155" s="35" t="str">
        <f aca="false">CONCATENATE(D155,N155)</f>
        <v/>
      </c>
      <c r="N155" s="36" t="str">
        <f aca="false">IF(ISBLANK(L155),"",
IF(D155="EE",IF(L155&gt;=3,IF(K155&gt;=5,"H","A"),
IF(L155&gt;=2,IF(K155&gt;=16,"H",IF(K155&lt;=4,"L","A")),
IF(K155&lt;=15,"L","A"))),
IF(OR(D155="SE",D155="CE"),IF(L155&gt;=4,IF(K155&gt;=6,"H","A"),
IF(L155&gt;=2,IF(K155&gt;=20,"H",IF(K155&lt;=5,"L","A")),
IF(K155&lt;=19,"L","A"))),
IF(OR(D155="ALI",D155="AIE"),IF(L155&gt;=6,IF(K155&gt;=20,"H","A"),
IF(L155&gt;=2,IF(K155&gt;=51,"H",IF(K155&lt;=19,"L","A")),
IF(K155&lt;=50,"L","A")))))))</f>
        <v/>
      </c>
      <c r="O155" s="36" t="str">
        <f aca="false">IF(N155="L","Baixa",IF(N155="A","Média",IF(N155="","","Alta")))</f>
        <v/>
      </c>
      <c r="P155" s="37" t="str">
        <f aca="false">IF(ISBLANK(L155),"",
 IF(D155="ALI",IF(N155="L",7, IF(N155="A",10,15)),
 IF(D155="AIE",IF(N155="L",5, IF(N155="A",7,10)),
 IF(D155="SE",IF(N155="L",4, IF(N155="A",5,7 )),
 IF(OR(D155="EE",D155="CE"),IF(N155="L",3,IF(N155="A",4,6)))))))</f>
        <v/>
      </c>
      <c r="Q155" s="38"/>
      <c r="R155" s="39"/>
      <c r="S155" s="1" t="n">
        <f aca="false">IF(AND($P155="",$J155&lt;&gt;""),$J155,0)</f>
        <v>0</v>
      </c>
      <c r="T155" s="1" t="n">
        <f aca="false">IF(OR($P155="",$J155=""),0,$J155)</f>
        <v>0</v>
      </c>
      <c r="U155" s="1" t="n">
        <f aca="false">IF(OR($P155="",$J155=""),0,$P155)</f>
        <v>0</v>
      </c>
      <c r="V155" s="1" t="n">
        <f aca="false">IF(AND($J155="",$P155&lt;&gt;""),$P155,0)</f>
        <v>0</v>
      </c>
    </row>
    <row r="156" customFormat="false" ht="14.25" hidden="false" customHeight="true" outlineLevel="0" collapsed="false">
      <c r="B156" s="26" t="n">
        <v>7</v>
      </c>
      <c r="C156" s="40"/>
      <c r="D156" s="35"/>
      <c r="E156" s="35"/>
      <c r="F156" s="35"/>
      <c r="G156" s="35" t="str">
        <f aca="false">CONCATENATE(D156,H156)</f>
        <v/>
      </c>
      <c r="H156" s="36" t="str">
        <f aca="false">IF(ISBLANK(F156),"",
IF(D156="EE",IF(F156&gt;=3,IF(E156&gt;=5,"H","A"),
IF(F156&gt;=2,IF(E156&gt;=16,"H",IF(E156&lt;=4,"L","A")),
IF(E156&lt;=15,"L","A"))),
IF(OR(D156="SE",D156="CE"),IF(F156&gt;=4,IF(E156&gt;=6,"H","A"),
IF(F156&gt;=2,IF(E156&gt;=20,"H",IF(E156&lt;=5,"L","A")),
IF(E156&lt;=19,"L","A"))),
IF(OR(D156="ALI",D156="AIE"),IF(F156&gt;=6,IF(E156&gt;=20,"H","A"),
IF(F156&gt;=2,IF(E156&gt;=51,"H",IF(E156&lt;=19,"L","A")),
IF(E156&lt;=50,"L","A")))))))</f>
        <v/>
      </c>
      <c r="I156" s="36" t="str">
        <f aca="false">IF(H156="L","Baixa",IF(H156="A","Média",IF(H156="","","Alta")))</f>
        <v/>
      </c>
      <c r="J156" s="37" t="str">
        <f aca="false">IF(ISBLANK(F156),"",
 IF(D156="ALI",IF(H156="L",7, IF(H156="A",10,15)),
 IF(D156="AIE",IF(H156="L",5, IF(H156="A",7,10)),
 IF(D156="SE",IF(H156="L",4, IF(H156="A",5,7 )),
 IF(OR(D156="EE",D156="CE"),IF(H156="L",3,IF(H156="A",4,6)))))))</f>
        <v/>
      </c>
      <c r="K156" s="38"/>
      <c r="L156" s="35"/>
      <c r="M156" s="35" t="str">
        <f aca="false">CONCATENATE(D156,N156)</f>
        <v/>
      </c>
      <c r="N156" s="36" t="str">
        <f aca="false">IF(ISBLANK(L156),"",
IF(D156="EE",IF(L156&gt;=3,IF(K156&gt;=5,"H","A"),
IF(L156&gt;=2,IF(K156&gt;=16,"H",IF(K156&lt;=4,"L","A")),
IF(K156&lt;=15,"L","A"))),
IF(OR(D156="SE",D156="CE"),IF(L156&gt;=4,IF(K156&gt;=6,"H","A"),
IF(L156&gt;=2,IF(K156&gt;=20,"H",IF(K156&lt;=5,"L","A")),
IF(K156&lt;=19,"L","A"))),
IF(OR(D156="ALI",D156="AIE"),IF(L156&gt;=6,IF(K156&gt;=20,"H","A"),
IF(L156&gt;=2,IF(K156&gt;=51,"H",IF(K156&lt;=19,"L","A")),
IF(K156&lt;=50,"L","A")))))))</f>
        <v/>
      </c>
      <c r="O156" s="36" t="str">
        <f aca="false">IF(N156="L","Baixa",IF(N156="A","Média",IF(N156="","","Alta")))</f>
        <v/>
      </c>
      <c r="P156" s="37" t="str">
        <f aca="false">IF(ISBLANK(L156),"",
 IF(D156="ALI",IF(N156="L",7, IF(N156="A",10,15)),
 IF(D156="AIE",IF(N156="L",5, IF(N156="A",7,10)),
 IF(D156="SE",IF(N156="L",4, IF(N156="A",5,7 )),
 IF(OR(D156="EE",D156="CE"),IF(N156="L",3,IF(N156="A",4,6)))))))</f>
        <v/>
      </c>
      <c r="Q156" s="38"/>
      <c r="R156" s="39"/>
      <c r="S156" s="1" t="n">
        <f aca="false">IF(AND($P156="",$J156&lt;&gt;""),$J156,0)</f>
        <v>0</v>
      </c>
      <c r="T156" s="1" t="n">
        <f aca="false">IF(OR($P156="",$J156=""),0,$J156)</f>
        <v>0</v>
      </c>
      <c r="U156" s="1" t="n">
        <f aca="false">IF(OR($P156="",$J156=""),0,$P156)</f>
        <v>0</v>
      </c>
      <c r="V156" s="1" t="n">
        <f aca="false">IF(AND($J156="",$P156&lt;&gt;""),$P156,0)</f>
        <v>0</v>
      </c>
    </row>
    <row r="157" customFormat="false" ht="14.25" hidden="false" customHeight="true" outlineLevel="0" collapsed="false">
      <c r="B157" s="26" t="n">
        <v>8</v>
      </c>
      <c r="C157" s="40"/>
      <c r="D157" s="35"/>
      <c r="E157" s="35"/>
      <c r="F157" s="35"/>
      <c r="G157" s="35" t="str">
        <f aca="false">CONCATENATE(D157,H157)</f>
        <v/>
      </c>
      <c r="H157" s="36" t="str">
        <f aca="false">IF(ISBLANK(F157),"",
IF(D157="EE",IF(F157&gt;=3,IF(E157&gt;=5,"H","A"),
IF(F157&gt;=2,IF(E157&gt;=16,"H",IF(E157&lt;=4,"L","A")),
IF(E157&lt;=15,"L","A"))),
IF(OR(D157="SE",D157="CE"),IF(F157&gt;=4,IF(E157&gt;=6,"H","A"),
IF(F157&gt;=2,IF(E157&gt;=20,"H",IF(E157&lt;=5,"L","A")),
IF(E157&lt;=19,"L","A"))),
IF(OR(D157="ALI",D157="AIE"),IF(F157&gt;=6,IF(E157&gt;=20,"H","A"),
IF(F157&gt;=2,IF(E157&gt;=51,"H",IF(E157&lt;=19,"L","A")),
IF(E157&lt;=50,"L","A")))))))</f>
        <v/>
      </c>
      <c r="I157" s="36" t="str">
        <f aca="false">IF(H157="L","Baixa",IF(H157="A","Média",IF(H157="","","Alta")))</f>
        <v/>
      </c>
      <c r="J157" s="37" t="str">
        <f aca="false">IF(ISBLANK(F157),"",
 IF(D157="ALI",IF(H157="L",7, IF(H157="A",10,15)),
 IF(D157="AIE",IF(H157="L",5, IF(H157="A",7,10)),
 IF(D157="SE",IF(H157="L",4, IF(H157="A",5,7 )),
 IF(OR(D157="EE",D157="CE"),IF(H157="L",3,IF(H157="A",4,6)))))))</f>
        <v/>
      </c>
      <c r="K157" s="38"/>
      <c r="L157" s="35"/>
      <c r="M157" s="35" t="str">
        <f aca="false">CONCATENATE(D157,N157)</f>
        <v/>
      </c>
      <c r="N157" s="36" t="str">
        <f aca="false">IF(ISBLANK(L157),"",
IF(D157="EE",IF(L157&gt;=3,IF(K157&gt;=5,"H","A"),
IF(L157&gt;=2,IF(K157&gt;=16,"H",IF(K157&lt;=4,"L","A")),
IF(K157&lt;=15,"L","A"))),
IF(OR(D157="SE",D157="CE"),IF(L157&gt;=4,IF(K157&gt;=6,"H","A"),
IF(L157&gt;=2,IF(K157&gt;=20,"H",IF(K157&lt;=5,"L","A")),
IF(K157&lt;=19,"L","A"))),
IF(OR(D157="ALI",D157="AIE"),IF(L157&gt;=6,IF(K157&gt;=20,"H","A"),
IF(L157&gt;=2,IF(K157&gt;=51,"H",IF(K157&lt;=19,"L","A")),
IF(K157&lt;=50,"L","A")))))))</f>
        <v/>
      </c>
      <c r="O157" s="36" t="str">
        <f aca="false">IF(N157="L","Baixa",IF(N157="A","Média",IF(N157="","","Alta")))</f>
        <v/>
      </c>
      <c r="P157" s="37" t="str">
        <f aca="false">IF(ISBLANK(L157),"",
 IF(D157="ALI",IF(N157="L",7, IF(N157="A",10,15)),
 IF(D157="AIE",IF(N157="L",5, IF(N157="A",7,10)),
 IF(D157="SE",IF(N157="L",4, IF(N157="A",5,7 )),
 IF(OR(D157="EE",D157="CE"),IF(N157="L",3,IF(N157="A",4,6)))))))</f>
        <v/>
      </c>
      <c r="Q157" s="38"/>
      <c r="R157" s="39"/>
      <c r="S157" s="1" t="n">
        <f aca="false">IF(AND($P157="",$J157&lt;&gt;""),$J157,0)</f>
        <v>0</v>
      </c>
      <c r="T157" s="1" t="n">
        <f aca="false">IF(OR($P157="",$J157=""),0,$J157)</f>
        <v>0</v>
      </c>
      <c r="U157" s="1" t="n">
        <f aca="false">IF(OR($P157="",$J157=""),0,$P157)</f>
        <v>0</v>
      </c>
      <c r="V157" s="1" t="n">
        <f aca="false">IF(AND($J157="",$P157&lt;&gt;""),$P157,0)</f>
        <v>0</v>
      </c>
    </row>
    <row r="158" customFormat="false" ht="14.25" hidden="false" customHeight="true" outlineLevel="0" collapsed="false">
      <c r="B158" s="26" t="n">
        <v>9</v>
      </c>
      <c r="C158" s="40"/>
      <c r="D158" s="35"/>
      <c r="E158" s="35"/>
      <c r="F158" s="35"/>
      <c r="G158" s="35" t="str">
        <f aca="false">CONCATENATE(D158,H158)</f>
        <v/>
      </c>
      <c r="H158" s="36" t="str">
        <f aca="false">IF(ISBLANK(F158),"",
IF(D158="EE",IF(F158&gt;=3,IF(E158&gt;=5,"H","A"),
IF(F158&gt;=2,IF(E158&gt;=16,"H",IF(E158&lt;=4,"L","A")),
IF(E158&lt;=15,"L","A"))),
IF(OR(D158="SE",D158="CE"),IF(F158&gt;=4,IF(E158&gt;=6,"H","A"),
IF(F158&gt;=2,IF(E158&gt;=20,"H",IF(E158&lt;=5,"L","A")),
IF(E158&lt;=19,"L","A"))),
IF(OR(D158="ALI",D158="AIE"),IF(F158&gt;=6,IF(E158&gt;=20,"H","A"),
IF(F158&gt;=2,IF(E158&gt;=51,"H",IF(E158&lt;=19,"L","A")),
IF(E158&lt;=50,"L","A")))))))</f>
        <v/>
      </c>
      <c r="I158" s="36" t="str">
        <f aca="false">IF(H158="L","Baixa",IF(H158="A","Média",IF(H158="","","Alta")))</f>
        <v/>
      </c>
      <c r="J158" s="37" t="str">
        <f aca="false">IF(ISBLANK(F158),"",
 IF(D158="ALI",IF(H158="L",7, IF(H158="A",10,15)),
 IF(D158="AIE",IF(H158="L",5, IF(H158="A",7,10)),
 IF(D158="SE",IF(H158="L",4, IF(H158="A",5,7 )),
 IF(OR(D158="EE",D158="CE"),IF(H158="L",3,IF(H158="A",4,6)))))))</f>
        <v/>
      </c>
      <c r="K158" s="38"/>
      <c r="L158" s="35"/>
      <c r="M158" s="35" t="str">
        <f aca="false">CONCATENATE(D158,N158)</f>
        <v/>
      </c>
      <c r="N158" s="36" t="str">
        <f aca="false">IF(ISBLANK(L158),"",
IF(D158="EE",IF(L158&gt;=3,IF(K158&gt;=5,"H","A"),
IF(L158&gt;=2,IF(K158&gt;=16,"H",IF(K158&lt;=4,"L","A")),
IF(K158&lt;=15,"L","A"))),
IF(OR(D158="SE",D158="CE"),IF(L158&gt;=4,IF(K158&gt;=6,"H","A"),
IF(L158&gt;=2,IF(K158&gt;=20,"H",IF(K158&lt;=5,"L","A")),
IF(K158&lt;=19,"L","A"))),
IF(OR(D158="ALI",D158="AIE"),IF(L158&gt;=6,IF(K158&gt;=20,"H","A"),
IF(L158&gt;=2,IF(K158&gt;=51,"H",IF(K158&lt;=19,"L","A")),
IF(K158&lt;=50,"L","A")))))))</f>
        <v/>
      </c>
      <c r="O158" s="36" t="str">
        <f aca="false">IF(N158="L","Baixa",IF(N158="A","Média",IF(N158="","","Alta")))</f>
        <v/>
      </c>
      <c r="P158" s="37" t="str">
        <f aca="false">IF(ISBLANK(L158),"",
 IF(D158="ALI",IF(N158="L",7, IF(N158="A",10,15)),
 IF(D158="AIE",IF(N158="L",5, IF(N158="A",7,10)),
 IF(D158="SE",IF(N158="L",4, IF(N158="A",5,7 )),
 IF(OR(D158="EE",D158="CE"),IF(N158="L",3,IF(N158="A",4,6)))))))</f>
        <v/>
      </c>
      <c r="Q158" s="38"/>
      <c r="R158" s="39"/>
      <c r="S158" s="1" t="n">
        <f aca="false">IF(AND($P158="",$J158&lt;&gt;""),$J158,0)</f>
        <v>0</v>
      </c>
      <c r="T158" s="1" t="n">
        <f aca="false">IF(OR($P158="",$J158=""),0,$J158)</f>
        <v>0</v>
      </c>
      <c r="U158" s="1" t="n">
        <f aca="false">IF(OR($P158="",$J158=""),0,$P158)</f>
        <v>0</v>
      </c>
      <c r="V158" s="1" t="n">
        <f aca="false">IF(AND($J158="",$P158&lt;&gt;""),$P158,0)</f>
        <v>0</v>
      </c>
    </row>
    <row r="159" customFormat="false" ht="14.25" hidden="false" customHeight="true" outlineLevel="0" collapsed="false">
      <c r="B159" s="26" t="n">
        <v>10</v>
      </c>
      <c r="C159" s="40"/>
      <c r="D159" s="35"/>
      <c r="E159" s="35"/>
      <c r="F159" s="35"/>
      <c r="G159" s="35" t="str">
        <f aca="false">CONCATENATE(D159,H159)</f>
        <v/>
      </c>
      <c r="H159" s="36" t="str">
        <f aca="false">IF(ISBLANK(F159),"",
IF(D159="EE",IF(F159&gt;=3,IF(E159&gt;=5,"H","A"),
IF(F159&gt;=2,IF(E159&gt;=16,"H",IF(E159&lt;=4,"L","A")),
IF(E159&lt;=15,"L","A"))),
IF(OR(D159="SE",D159="CE"),IF(F159&gt;=4,IF(E159&gt;=6,"H","A"),
IF(F159&gt;=2,IF(E159&gt;=20,"H",IF(E159&lt;=5,"L","A")),
IF(E159&lt;=19,"L","A"))),
IF(OR(D159="ALI",D159="AIE"),IF(F159&gt;=6,IF(E159&gt;=20,"H","A"),
IF(F159&gt;=2,IF(E159&gt;=51,"H",IF(E159&lt;=19,"L","A")),
IF(E159&lt;=50,"L","A")))))))</f>
        <v/>
      </c>
      <c r="I159" s="36" t="str">
        <f aca="false">IF(H159="L","Baixa",IF(H159="A","Média",IF(H159="","","Alta")))</f>
        <v/>
      </c>
      <c r="J159" s="37" t="str">
        <f aca="false">IF(ISBLANK(F159),"",
 IF(D159="ALI",IF(H159="L",7, IF(H159="A",10,15)),
 IF(D159="AIE",IF(H159="L",5, IF(H159="A",7,10)),
 IF(D159="SE",IF(H159="L",4, IF(H159="A",5,7 )),
 IF(OR(D159="EE",D159="CE"),IF(H159="L",3,IF(H159="A",4,6)))))))</f>
        <v/>
      </c>
      <c r="K159" s="38"/>
      <c r="L159" s="35"/>
      <c r="M159" s="35" t="str">
        <f aca="false">CONCATENATE(D159,N159)</f>
        <v/>
      </c>
      <c r="N159" s="36" t="str">
        <f aca="false">IF(ISBLANK(L159),"",
IF(D159="EE",IF(L159&gt;=3,IF(K159&gt;=5,"H","A"),
IF(L159&gt;=2,IF(K159&gt;=16,"H",IF(K159&lt;=4,"L","A")),
IF(K159&lt;=15,"L","A"))),
IF(OR(D159="SE",D159="CE"),IF(L159&gt;=4,IF(K159&gt;=6,"H","A"),
IF(L159&gt;=2,IF(K159&gt;=20,"H",IF(K159&lt;=5,"L","A")),
IF(K159&lt;=19,"L","A"))),
IF(OR(D159="ALI",D159="AIE"),IF(L159&gt;=6,IF(K159&gt;=20,"H","A"),
IF(L159&gt;=2,IF(K159&gt;=51,"H",IF(K159&lt;=19,"L","A")),
IF(K159&lt;=50,"L","A")))))))</f>
        <v/>
      </c>
      <c r="O159" s="36" t="str">
        <f aca="false">IF(N159="L","Baixa",IF(N159="A","Média",IF(N159="","","Alta")))</f>
        <v/>
      </c>
      <c r="P159" s="37" t="str">
        <f aca="false">IF(ISBLANK(L159),"",
 IF(D159="ALI",IF(N159="L",7, IF(N159="A",10,15)),
 IF(D159="AIE",IF(N159="L",5, IF(N159="A",7,10)),
 IF(D159="SE",IF(N159="L",4, IF(N159="A",5,7 )),
 IF(OR(D159="EE",D159="CE"),IF(N159="L",3,IF(N159="A",4,6)))))))</f>
        <v/>
      </c>
      <c r="Q159" s="38"/>
      <c r="R159" s="39"/>
      <c r="S159" s="1" t="n">
        <f aca="false">IF(AND($P159="",$J159&lt;&gt;""),$J159,0)</f>
        <v>0</v>
      </c>
      <c r="T159" s="1" t="n">
        <f aca="false">IF(OR($P159="",$J159=""),0,$J159)</f>
        <v>0</v>
      </c>
      <c r="U159" s="1" t="n">
        <f aca="false">IF(OR($P159="",$J159=""),0,$P159)</f>
        <v>0</v>
      </c>
      <c r="V159" s="1" t="n">
        <f aca="false">IF(AND($J159="",$P159&lt;&gt;""),$P159,0)</f>
        <v>0</v>
      </c>
    </row>
    <row r="160" customFormat="false" ht="14.25" hidden="false" customHeight="true" outlineLevel="0" collapsed="false">
      <c r="B160" s="26" t="n">
        <v>11</v>
      </c>
      <c r="C160" s="40"/>
      <c r="D160" s="35"/>
      <c r="E160" s="35"/>
      <c r="F160" s="35"/>
      <c r="G160" s="35" t="str">
        <f aca="false">CONCATENATE(D160,H160)</f>
        <v/>
      </c>
      <c r="H160" s="36" t="str">
        <f aca="false">IF(ISBLANK(F160),"",
IF(D160="EE",IF(F160&gt;=3,IF(E160&gt;=5,"H","A"),
IF(F160&gt;=2,IF(E160&gt;=16,"H",IF(E160&lt;=4,"L","A")),
IF(E160&lt;=15,"L","A"))),
IF(OR(D160="SE",D160="CE"),IF(F160&gt;=4,IF(E160&gt;=6,"H","A"),
IF(F160&gt;=2,IF(E160&gt;=20,"H",IF(E160&lt;=5,"L","A")),
IF(E160&lt;=19,"L","A"))),
IF(OR(D160="ALI",D160="AIE"),IF(F160&gt;=6,IF(E160&gt;=20,"H","A"),
IF(F160&gt;=2,IF(E160&gt;=51,"H",IF(E160&lt;=19,"L","A")),
IF(E160&lt;=50,"L","A")))))))</f>
        <v/>
      </c>
      <c r="I160" s="36" t="str">
        <f aca="false">IF(H160="L","Baixa",IF(H160="A","Média",IF(H160="","","Alta")))</f>
        <v/>
      </c>
      <c r="J160" s="37" t="str">
        <f aca="false">IF(ISBLANK(F160),"",
 IF(D160="ALI",IF(H160="L",7, IF(H160="A",10,15)),
 IF(D160="AIE",IF(H160="L",5, IF(H160="A",7,10)),
 IF(D160="SE",IF(H160="L",4, IF(H160="A",5,7 )),
 IF(OR(D160="EE",D160="CE"),IF(H160="L",3,IF(H160="A",4,6)))))))</f>
        <v/>
      </c>
      <c r="K160" s="38"/>
      <c r="L160" s="35"/>
      <c r="M160" s="35" t="str">
        <f aca="false">CONCATENATE(D160,N160)</f>
        <v/>
      </c>
      <c r="N160" s="36" t="str">
        <f aca="false">IF(ISBLANK(L160),"",
IF(D160="EE",IF(L160&gt;=3,IF(K160&gt;=5,"H","A"),
IF(L160&gt;=2,IF(K160&gt;=16,"H",IF(K160&lt;=4,"L","A")),
IF(K160&lt;=15,"L","A"))),
IF(OR(D160="SE",D160="CE"),IF(L160&gt;=4,IF(K160&gt;=6,"H","A"),
IF(L160&gt;=2,IF(K160&gt;=20,"H",IF(K160&lt;=5,"L","A")),
IF(K160&lt;=19,"L","A"))),
IF(OR(D160="ALI",D160="AIE"),IF(L160&gt;=6,IF(K160&gt;=20,"H","A"),
IF(L160&gt;=2,IF(K160&gt;=51,"H",IF(K160&lt;=19,"L","A")),
IF(K160&lt;=50,"L","A")))))))</f>
        <v/>
      </c>
      <c r="O160" s="36" t="str">
        <f aca="false">IF(N160="L","Baixa",IF(N160="A","Média",IF(N160="","","Alta")))</f>
        <v/>
      </c>
      <c r="P160" s="37" t="str">
        <f aca="false">IF(ISBLANK(L160),"",
 IF(D160="ALI",IF(N160="L",7, IF(N160="A",10,15)),
 IF(D160="AIE",IF(N160="L",5, IF(N160="A",7,10)),
 IF(D160="SE",IF(N160="L",4, IF(N160="A",5,7 )),
 IF(OR(D160="EE",D160="CE"),IF(N160="L",3,IF(N160="A",4,6)))))))</f>
        <v/>
      </c>
      <c r="Q160" s="38"/>
      <c r="R160" s="39"/>
      <c r="S160" s="1" t="n">
        <f aca="false">IF(AND($P160="",$J160&lt;&gt;""),$J160,0)</f>
        <v>0</v>
      </c>
      <c r="T160" s="1" t="n">
        <f aca="false">IF(OR($P160="",$J160=""),0,$J160)</f>
        <v>0</v>
      </c>
      <c r="U160" s="1" t="n">
        <f aca="false">IF(OR($P160="",$J160=""),0,$P160)</f>
        <v>0</v>
      </c>
      <c r="V160" s="1" t="n">
        <f aca="false">IF(AND($J160="",$P160&lt;&gt;""),$P160,0)</f>
        <v>0</v>
      </c>
    </row>
    <row r="161" customFormat="false" ht="14.25" hidden="false" customHeight="true" outlineLevel="0" collapsed="false">
      <c r="B161" s="26" t="n">
        <v>12</v>
      </c>
      <c r="C161" s="40"/>
      <c r="D161" s="35"/>
      <c r="E161" s="35"/>
      <c r="F161" s="35"/>
      <c r="G161" s="35" t="str">
        <f aca="false">CONCATENATE(D161,H161)</f>
        <v/>
      </c>
      <c r="H161" s="36" t="str">
        <f aca="false">IF(ISBLANK(F161),"",
IF(D161="EE",IF(F161&gt;=3,IF(E161&gt;=5,"H","A"),
IF(F161&gt;=2,IF(E161&gt;=16,"H",IF(E161&lt;=4,"L","A")),
IF(E161&lt;=15,"L","A"))),
IF(OR(D161="SE",D161="CE"),IF(F161&gt;=4,IF(E161&gt;=6,"H","A"),
IF(F161&gt;=2,IF(E161&gt;=20,"H",IF(E161&lt;=5,"L","A")),
IF(E161&lt;=19,"L","A"))),
IF(OR(D161="ALI",D161="AIE"),IF(F161&gt;=6,IF(E161&gt;=20,"H","A"),
IF(F161&gt;=2,IF(E161&gt;=51,"H",IF(E161&lt;=19,"L","A")),
IF(E161&lt;=50,"L","A")))))))</f>
        <v/>
      </c>
      <c r="I161" s="36" t="str">
        <f aca="false">IF(H161="L","Baixa",IF(H161="A","Média",IF(H161="","","Alta")))</f>
        <v/>
      </c>
      <c r="J161" s="37" t="str">
        <f aca="false">IF(ISBLANK(F161),"",
 IF(D161="ALI",IF(H161="L",7, IF(H161="A",10,15)),
 IF(D161="AIE",IF(H161="L",5, IF(H161="A",7,10)),
 IF(D161="SE",IF(H161="L",4, IF(H161="A",5,7 )),
 IF(OR(D161="EE",D161="CE"),IF(H161="L",3,IF(H161="A",4,6)))))))</f>
        <v/>
      </c>
      <c r="K161" s="38"/>
      <c r="L161" s="35"/>
      <c r="M161" s="35" t="str">
        <f aca="false">CONCATENATE(D161,N161)</f>
        <v/>
      </c>
      <c r="N161" s="36" t="str">
        <f aca="false">IF(ISBLANK(L161),"",
IF(D161="EE",IF(L161&gt;=3,IF(K161&gt;=5,"H","A"),
IF(L161&gt;=2,IF(K161&gt;=16,"H",IF(K161&lt;=4,"L","A")),
IF(K161&lt;=15,"L","A"))),
IF(OR(D161="SE",D161="CE"),IF(L161&gt;=4,IF(K161&gt;=6,"H","A"),
IF(L161&gt;=2,IF(K161&gt;=20,"H",IF(K161&lt;=5,"L","A")),
IF(K161&lt;=19,"L","A"))),
IF(OR(D161="ALI",D161="AIE"),IF(L161&gt;=6,IF(K161&gt;=20,"H","A"),
IF(L161&gt;=2,IF(K161&gt;=51,"H",IF(K161&lt;=19,"L","A")),
IF(K161&lt;=50,"L","A")))))))</f>
        <v/>
      </c>
      <c r="O161" s="36" t="str">
        <f aca="false">IF(N161="L","Baixa",IF(N161="A","Média",IF(N161="","","Alta")))</f>
        <v/>
      </c>
      <c r="P161" s="37" t="str">
        <f aca="false">IF(ISBLANK(L161),"",
 IF(D161="ALI",IF(N161="L",7, IF(N161="A",10,15)),
 IF(D161="AIE",IF(N161="L",5, IF(N161="A",7,10)),
 IF(D161="SE",IF(N161="L",4, IF(N161="A",5,7 )),
 IF(OR(D161="EE",D161="CE"),IF(N161="L",3,IF(N161="A",4,6)))))))</f>
        <v/>
      </c>
      <c r="Q161" s="38"/>
      <c r="R161" s="39"/>
      <c r="S161" s="1" t="n">
        <f aca="false">IF(AND($P161="",$J161&lt;&gt;""),$J161,0)</f>
        <v>0</v>
      </c>
      <c r="T161" s="1" t="n">
        <f aca="false">IF(OR($P161="",$J161=""),0,$J161)</f>
        <v>0</v>
      </c>
      <c r="U161" s="1" t="n">
        <f aca="false">IF(OR($P161="",$J161=""),0,$P161)</f>
        <v>0</v>
      </c>
      <c r="V161" s="1" t="n">
        <f aca="false">IF(AND($J161="",$P161&lt;&gt;""),$P161,0)</f>
        <v>0</v>
      </c>
    </row>
    <row r="162" customFormat="false" ht="14.25" hidden="false" customHeight="true" outlineLevel="0" collapsed="false">
      <c r="B162" s="26" t="n">
        <v>13</v>
      </c>
      <c r="C162" s="40"/>
      <c r="D162" s="35"/>
      <c r="E162" s="35"/>
      <c r="F162" s="35"/>
      <c r="G162" s="35" t="str">
        <f aca="false">CONCATENATE(D162,H162)</f>
        <v/>
      </c>
      <c r="H162" s="36" t="str">
        <f aca="false">IF(ISBLANK(F162),"",
IF(D162="EE",IF(F162&gt;=3,IF(E162&gt;=5,"H","A"),
IF(F162&gt;=2,IF(E162&gt;=16,"H",IF(E162&lt;=4,"L","A")),
IF(E162&lt;=15,"L","A"))),
IF(OR(D162="SE",D162="CE"),IF(F162&gt;=4,IF(E162&gt;=6,"H","A"),
IF(F162&gt;=2,IF(E162&gt;=20,"H",IF(E162&lt;=5,"L","A")),
IF(E162&lt;=19,"L","A"))),
IF(OR(D162="ALI",D162="AIE"),IF(F162&gt;=6,IF(E162&gt;=20,"H","A"),
IF(F162&gt;=2,IF(E162&gt;=51,"H",IF(E162&lt;=19,"L","A")),
IF(E162&lt;=50,"L","A")))))))</f>
        <v/>
      </c>
      <c r="I162" s="36" t="str">
        <f aca="false">IF(H162="L","Baixa",IF(H162="A","Média",IF(H162="","","Alta")))</f>
        <v/>
      </c>
      <c r="J162" s="37" t="str">
        <f aca="false">IF(ISBLANK(F162),"",
 IF(D162="ALI",IF(H162="L",7, IF(H162="A",10,15)),
 IF(D162="AIE",IF(H162="L",5, IF(H162="A",7,10)),
 IF(D162="SE",IF(H162="L",4, IF(H162="A",5,7 )),
 IF(OR(D162="EE",D162="CE"),IF(H162="L",3,IF(H162="A",4,6)))))))</f>
        <v/>
      </c>
      <c r="K162" s="38"/>
      <c r="L162" s="35"/>
      <c r="M162" s="35" t="str">
        <f aca="false">CONCATENATE(D162,N162)</f>
        <v/>
      </c>
      <c r="N162" s="36" t="str">
        <f aca="false">IF(ISBLANK(L162),"",
IF(D162="EE",IF(L162&gt;=3,IF(K162&gt;=5,"H","A"),
IF(L162&gt;=2,IF(K162&gt;=16,"H",IF(K162&lt;=4,"L","A")),
IF(K162&lt;=15,"L","A"))),
IF(OR(D162="SE",D162="CE"),IF(L162&gt;=4,IF(K162&gt;=6,"H","A"),
IF(L162&gt;=2,IF(K162&gt;=20,"H",IF(K162&lt;=5,"L","A")),
IF(K162&lt;=19,"L","A"))),
IF(OR(D162="ALI",D162="AIE"),IF(L162&gt;=6,IF(K162&gt;=20,"H","A"),
IF(L162&gt;=2,IF(K162&gt;=51,"H",IF(K162&lt;=19,"L","A")),
IF(K162&lt;=50,"L","A")))))))</f>
        <v/>
      </c>
      <c r="O162" s="36" t="str">
        <f aca="false">IF(N162="L","Baixa",IF(N162="A","Média",IF(N162="","","Alta")))</f>
        <v/>
      </c>
      <c r="P162" s="37" t="str">
        <f aca="false">IF(ISBLANK(L162),"",
 IF(D162="ALI",IF(N162="L",7, IF(N162="A",10,15)),
 IF(D162="AIE",IF(N162="L",5, IF(N162="A",7,10)),
 IF(D162="SE",IF(N162="L",4, IF(N162="A",5,7 )),
 IF(OR(D162="EE",D162="CE"),IF(N162="L",3,IF(N162="A",4,6)))))))</f>
        <v/>
      </c>
      <c r="Q162" s="38"/>
      <c r="R162" s="39"/>
      <c r="S162" s="1" t="n">
        <f aca="false">IF(AND($P162="",$J162&lt;&gt;""),$J162,0)</f>
        <v>0</v>
      </c>
      <c r="T162" s="1" t="n">
        <f aca="false">IF(OR($P162="",$J162=""),0,$J162)</f>
        <v>0</v>
      </c>
      <c r="U162" s="1" t="n">
        <f aca="false">IF(OR($P162="",$J162=""),0,$P162)</f>
        <v>0</v>
      </c>
      <c r="V162" s="1" t="n">
        <f aca="false">IF(AND($J162="",$P162&lt;&gt;""),$P162,0)</f>
        <v>0</v>
      </c>
    </row>
    <row r="163" customFormat="false" ht="14.25" hidden="false" customHeight="true" outlineLevel="0" collapsed="false">
      <c r="B163" s="26" t="n">
        <v>14</v>
      </c>
      <c r="C163" s="40"/>
      <c r="D163" s="35"/>
      <c r="E163" s="35"/>
      <c r="F163" s="35"/>
      <c r="G163" s="35" t="str">
        <f aca="false">CONCATENATE(D163,H163)</f>
        <v/>
      </c>
      <c r="H163" s="36" t="str">
        <f aca="false">IF(ISBLANK(F163),"",
IF(D163="EE",IF(F163&gt;=3,IF(E163&gt;=5,"H","A"),
IF(F163&gt;=2,IF(E163&gt;=16,"H",IF(E163&lt;=4,"L","A")),
IF(E163&lt;=15,"L","A"))),
IF(OR(D163="SE",D163="CE"),IF(F163&gt;=4,IF(E163&gt;=6,"H","A"),
IF(F163&gt;=2,IF(E163&gt;=20,"H",IF(E163&lt;=5,"L","A")),
IF(E163&lt;=19,"L","A"))),
IF(OR(D163="ALI",D163="AIE"),IF(F163&gt;=6,IF(E163&gt;=20,"H","A"),
IF(F163&gt;=2,IF(E163&gt;=51,"H",IF(E163&lt;=19,"L","A")),
IF(E163&lt;=50,"L","A")))))))</f>
        <v/>
      </c>
      <c r="I163" s="36" t="str">
        <f aca="false">IF(H163="L","Baixa",IF(H163="A","Média",IF(H163="","","Alta")))</f>
        <v/>
      </c>
      <c r="J163" s="37" t="str">
        <f aca="false">IF(ISBLANK(F163),"",
 IF(D163="ALI",IF(H163="L",7, IF(H163="A",10,15)),
 IF(D163="AIE",IF(H163="L",5, IF(H163="A",7,10)),
 IF(D163="SE",IF(H163="L",4, IF(H163="A",5,7 )),
 IF(OR(D163="EE",D163="CE"),IF(H163="L",3,IF(H163="A",4,6)))))))</f>
        <v/>
      </c>
      <c r="K163" s="38"/>
      <c r="L163" s="35"/>
      <c r="M163" s="35" t="str">
        <f aca="false">CONCATENATE(D163,N163)</f>
        <v/>
      </c>
      <c r="N163" s="36" t="str">
        <f aca="false">IF(ISBLANK(L163),"",
IF(D163="EE",IF(L163&gt;=3,IF(K163&gt;=5,"H","A"),
IF(L163&gt;=2,IF(K163&gt;=16,"H",IF(K163&lt;=4,"L","A")),
IF(K163&lt;=15,"L","A"))),
IF(OR(D163="SE",D163="CE"),IF(L163&gt;=4,IF(K163&gt;=6,"H","A"),
IF(L163&gt;=2,IF(K163&gt;=20,"H",IF(K163&lt;=5,"L","A")),
IF(K163&lt;=19,"L","A"))),
IF(OR(D163="ALI",D163="AIE"),IF(L163&gt;=6,IF(K163&gt;=20,"H","A"),
IF(L163&gt;=2,IF(K163&gt;=51,"H",IF(K163&lt;=19,"L","A")),
IF(K163&lt;=50,"L","A")))))))</f>
        <v/>
      </c>
      <c r="O163" s="36" t="str">
        <f aca="false">IF(N163="L","Baixa",IF(N163="A","Média",IF(N163="","","Alta")))</f>
        <v/>
      </c>
      <c r="P163" s="37" t="str">
        <f aca="false">IF(ISBLANK(L163),"",
 IF(D163="ALI",IF(N163="L",7, IF(N163="A",10,15)),
 IF(D163="AIE",IF(N163="L",5, IF(N163="A",7,10)),
 IF(D163="SE",IF(N163="L",4, IF(N163="A",5,7 )),
 IF(OR(D163="EE",D163="CE"),IF(N163="L",3,IF(N163="A",4,6)))))))</f>
        <v/>
      </c>
      <c r="Q163" s="38"/>
      <c r="R163" s="39"/>
      <c r="S163" s="1" t="n">
        <f aca="false">IF(AND($P163="",$J163&lt;&gt;""),$J163,0)</f>
        <v>0</v>
      </c>
      <c r="T163" s="1" t="n">
        <f aca="false">IF(OR($P163="",$J163=""),0,$J163)</f>
        <v>0</v>
      </c>
      <c r="U163" s="1" t="n">
        <f aca="false">IF(OR($P163="",$J163=""),0,$P163)</f>
        <v>0</v>
      </c>
      <c r="V163" s="1" t="n">
        <f aca="false">IF(AND($J163="",$P163&lt;&gt;""),$P163,0)</f>
        <v>0</v>
      </c>
    </row>
    <row r="164" customFormat="false" ht="14.25" hidden="false" customHeight="true" outlineLevel="0" collapsed="false">
      <c r="B164" s="26" t="n">
        <v>15</v>
      </c>
      <c r="C164" s="40"/>
      <c r="D164" s="35"/>
      <c r="E164" s="35"/>
      <c r="F164" s="35"/>
      <c r="G164" s="35" t="str">
        <f aca="false">CONCATENATE(D164,H164)</f>
        <v/>
      </c>
      <c r="H164" s="36" t="str">
        <f aca="false">IF(ISBLANK(F164),"",
IF(D164="EE",IF(F164&gt;=3,IF(E164&gt;=5,"H","A"),
IF(F164&gt;=2,IF(E164&gt;=16,"H",IF(E164&lt;=4,"L","A")),
IF(E164&lt;=15,"L","A"))),
IF(OR(D164="SE",D164="CE"),IF(F164&gt;=4,IF(E164&gt;=6,"H","A"),
IF(F164&gt;=2,IF(E164&gt;=20,"H",IF(E164&lt;=5,"L","A")),
IF(E164&lt;=19,"L","A"))),
IF(OR(D164="ALI",D164="AIE"),IF(F164&gt;=6,IF(E164&gt;=20,"H","A"),
IF(F164&gt;=2,IF(E164&gt;=51,"H",IF(E164&lt;=19,"L","A")),
IF(E164&lt;=50,"L","A")))))))</f>
        <v/>
      </c>
      <c r="I164" s="36" t="str">
        <f aca="false">IF(H164="L","Baixa",IF(H164="A","Média",IF(H164="","","Alta")))</f>
        <v/>
      </c>
      <c r="J164" s="37" t="str">
        <f aca="false">IF(ISBLANK(F164),"",
 IF(D164="ALI",IF(H164="L",7, IF(H164="A",10,15)),
 IF(D164="AIE",IF(H164="L",5, IF(H164="A",7,10)),
 IF(D164="SE",IF(H164="L",4, IF(H164="A",5,7 )),
 IF(OR(D164="EE",D164="CE"),IF(H164="L",3,IF(H164="A",4,6)))))))</f>
        <v/>
      </c>
      <c r="K164" s="38"/>
      <c r="L164" s="35"/>
      <c r="M164" s="35" t="str">
        <f aca="false">CONCATENATE(D164,N164)</f>
        <v/>
      </c>
      <c r="N164" s="36" t="str">
        <f aca="false">IF(ISBLANK(L164),"",
IF(D164="EE",IF(L164&gt;=3,IF(K164&gt;=5,"H","A"),
IF(L164&gt;=2,IF(K164&gt;=16,"H",IF(K164&lt;=4,"L","A")),
IF(K164&lt;=15,"L","A"))),
IF(OR(D164="SE",D164="CE"),IF(L164&gt;=4,IF(K164&gt;=6,"H","A"),
IF(L164&gt;=2,IF(K164&gt;=20,"H",IF(K164&lt;=5,"L","A")),
IF(K164&lt;=19,"L","A"))),
IF(OR(D164="ALI",D164="AIE"),IF(L164&gt;=6,IF(K164&gt;=20,"H","A"),
IF(L164&gt;=2,IF(K164&gt;=51,"H",IF(K164&lt;=19,"L","A")),
IF(K164&lt;=50,"L","A")))))))</f>
        <v/>
      </c>
      <c r="O164" s="36" t="str">
        <f aca="false">IF(N164="L","Baixa",IF(N164="A","Média",IF(N164="","","Alta")))</f>
        <v/>
      </c>
      <c r="P164" s="37" t="str">
        <f aca="false">IF(ISBLANK(L164),"",
 IF(D164="ALI",IF(N164="L",7, IF(N164="A",10,15)),
 IF(D164="AIE",IF(N164="L",5, IF(N164="A",7,10)),
 IF(D164="SE",IF(N164="L",4, IF(N164="A",5,7 )),
 IF(OR(D164="EE",D164="CE"),IF(N164="L",3,IF(N164="A",4,6)))))))</f>
        <v/>
      </c>
      <c r="Q164" s="38"/>
      <c r="R164" s="39"/>
      <c r="S164" s="1" t="n">
        <f aca="false">IF(AND($P164="",$J164&lt;&gt;""),$J164,0)</f>
        <v>0</v>
      </c>
      <c r="T164" s="1" t="n">
        <f aca="false">IF(OR($P164="",$J164=""),0,$J164)</f>
        <v>0</v>
      </c>
      <c r="U164" s="1" t="n">
        <f aca="false">IF(OR($P164="",$J164=""),0,$P164)</f>
        <v>0</v>
      </c>
      <c r="V164" s="1" t="n">
        <f aca="false">IF(AND($J164="",$P164&lt;&gt;""),$P164,0)</f>
        <v>0</v>
      </c>
    </row>
    <row r="165" customFormat="false" ht="14.25" hidden="false" customHeight="true" outlineLevel="0" collapsed="false">
      <c r="B165" s="26" t="n">
        <v>16</v>
      </c>
      <c r="C165" s="40"/>
      <c r="D165" s="35"/>
      <c r="E165" s="35"/>
      <c r="F165" s="35"/>
      <c r="G165" s="35" t="str">
        <f aca="false">CONCATENATE(D165,H165)</f>
        <v/>
      </c>
      <c r="H165" s="36" t="str">
        <f aca="false">IF(ISBLANK(F165),"",
IF(D165="EE",IF(F165&gt;=3,IF(E165&gt;=5,"H","A"),
IF(F165&gt;=2,IF(E165&gt;=16,"H",IF(E165&lt;=4,"L","A")),
IF(E165&lt;=15,"L","A"))),
IF(OR(D165="SE",D165="CE"),IF(F165&gt;=4,IF(E165&gt;=6,"H","A"),
IF(F165&gt;=2,IF(E165&gt;=20,"H",IF(E165&lt;=5,"L","A")),
IF(E165&lt;=19,"L","A"))),
IF(OR(D165="ALI",D165="AIE"),IF(F165&gt;=6,IF(E165&gt;=20,"H","A"),
IF(F165&gt;=2,IF(E165&gt;=51,"H",IF(E165&lt;=19,"L","A")),
IF(E165&lt;=50,"L","A")))))))</f>
        <v/>
      </c>
      <c r="I165" s="36" t="str">
        <f aca="false">IF(H165="L","Baixa",IF(H165="A","Média",IF(H165="","","Alta")))</f>
        <v/>
      </c>
      <c r="J165" s="37" t="str">
        <f aca="false">IF(ISBLANK(F165),"",
 IF(D165="ALI",IF(H165="L",7, IF(H165="A",10,15)),
 IF(D165="AIE",IF(H165="L",5, IF(H165="A",7,10)),
 IF(D165="SE",IF(H165="L",4, IF(H165="A",5,7 )),
 IF(OR(D165="EE",D165="CE"),IF(H165="L",3,IF(H165="A",4,6)))))))</f>
        <v/>
      </c>
      <c r="K165" s="38"/>
      <c r="L165" s="35"/>
      <c r="M165" s="35" t="str">
        <f aca="false">CONCATENATE(D165,N165)</f>
        <v/>
      </c>
      <c r="N165" s="36" t="str">
        <f aca="false">IF(ISBLANK(L165),"",
IF(D165="EE",IF(L165&gt;=3,IF(K165&gt;=5,"H","A"),
IF(L165&gt;=2,IF(K165&gt;=16,"H",IF(K165&lt;=4,"L","A")),
IF(K165&lt;=15,"L","A"))),
IF(OR(D165="SE",D165="CE"),IF(L165&gt;=4,IF(K165&gt;=6,"H","A"),
IF(L165&gt;=2,IF(K165&gt;=20,"H",IF(K165&lt;=5,"L","A")),
IF(K165&lt;=19,"L","A"))),
IF(OR(D165="ALI",D165="AIE"),IF(L165&gt;=6,IF(K165&gt;=20,"H","A"),
IF(L165&gt;=2,IF(K165&gt;=51,"H",IF(K165&lt;=19,"L","A")),
IF(K165&lt;=50,"L","A")))))))</f>
        <v/>
      </c>
      <c r="O165" s="36" t="str">
        <f aca="false">IF(N165="L","Baixa",IF(N165="A","Média",IF(N165="","","Alta")))</f>
        <v/>
      </c>
      <c r="P165" s="37" t="str">
        <f aca="false">IF(ISBLANK(L165),"",
 IF(D165="ALI",IF(N165="L",7, IF(N165="A",10,15)),
 IF(D165="AIE",IF(N165="L",5, IF(N165="A",7,10)),
 IF(D165="SE",IF(N165="L",4, IF(N165="A",5,7 )),
 IF(OR(D165="EE",D165="CE"),IF(N165="L",3,IF(N165="A",4,6)))))))</f>
        <v/>
      </c>
      <c r="Q165" s="38"/>
      <c r="R165" s="39"/>
      <c r="S165" s="1" t="n">
        <f aca="false">IF(AND($P165="",$J165&lt;&gt;""),$J165,0)</f>
        <v>0</v>
      </c>
      <c r="T165" s="1" t="n">
        <f aca="false">IF(OR($P165="",$J165=""),0,$J165)</f>
        <v>0</v>
      </c>
      <c r="U165" s="1" t="n">
        <f aca="false">IF(OR($P165="",$J165=""),0,$P165)</f>
        <v>0</v>
      </c>
      <c r="V165" s="1" t="n">
        <f aca="false">IF(AND($J165="",$P165&lt;&gt;""),$P165,0)</f>
        <v>0</v>
      </c>
    </row>
    <row r="166" customFormat="false" ht="14.25" hidden="false" customHeight="true" outlineLevel="0" collapsed="false">
      <c r="B166" s="26" t="n">
        <v>17</v>
      </c>
      <c r="C166" s="40"/>
      <c r="D166" s="35"/>
      <c r="E166" s="35"/>
      <c r="F166" s="35"/>
      <c r="G166" s="35" t="str">
        <f aca="false">CONCATENATE(D166,H166)</f>
        <v/>
      </c>
      <c r="H166" s="36" t="str">
        <f aca="false">IF(ISBLANK(F166),"",
IF(D166="EE",IF(F166&gt;=3,IF(E166&gt;=5,"H","A"),
IF(F166&gt;=2,IF(E166&gt;=16,"H",IF(E166&lt;=4,"L","A")),
IF(E166&lt;=15,"L","A"))),
IF(OR(D166="SE",D166="CE"),IF(F166&gt;=4,IF(E166&gt;=6,"H","A"),
IF(F166&gt;=2,IF(E166&gt;=20,"H",IF(E166&lt;=5,"L","A")),
IF(E166&lt;=19,"L","A"))),
IF(OR(D166="ALI",D166="AIE"),IF(F166&gt;=6,IF(E166&gt;=20,"H","A"),
IF(F166&gt;=2,IF(E166&gt;=51,"H",IF(E166&lt;=19,"L","A")),
IF(E166&lt;=50,"L","A")))))))</f>
        <v/>
      </c>
      <c r="I166" s="36" t="str">
        <f aca="false">IF(H166="L","Baixa",IF(H166="A","Média",IF(H166="","","Alta")))</f>
        <v/>
      </c>
      <c r="J166" s="37" t="str">
        <f aca="false">IF(ISBLANK(F166),"",
 IF(D166="ALI",IF(H166="L",7, IF(H166="A",10,15)),
 IF(D166="AIE",IF(H166="L",5, IF(H166="A",7,10)),
 IF(D166="SE",IF(H166="L",4, IF(H166="A",5,7 )),
 IF(OR(D166="EE",D166="CE"),IF(H166="L",3,IF(H166="A",4,6)))))))</f>
        <v/>
      </c>
      <c r="K166" s="38"/>
      <c r="L166" s="35"/>
      <c r="M166" s="35" t="str">
        <f aca="false">CONCATENATE(D166,N166)</f>
        <v/>
      </c>
      <c r="N166" s="36" t="str">
        <f aca="false">IF(ISBLANK(L166),"",
IF(D166="EE",IF(L166&gt;=3,IF(K166&gt;=5,"H","A"),
IF(L166&gt;=2,IF(K166&gt;=16,"H",IF(K166&lt;=4,"L","A")),
IF(K166&lt;=15,"L","A"))),
IF(OR(D166="SE",D166="CE"),IF(L166&gt;=4,IF(K166&gt;=6,"H","A"),
IF(L166&gt;=2,IF(K166&gt;=20,"H",IF(K166&lt;=5,"L","A")),
IF(K166&lt;=19,"L","A"))),
IF(OR(D166="ALI",D166="AIE"),IF(L166&gt;=6,IF(K166&gt;=20,"H","A"),
IF(L166&gt;=2,IF(K166&gt;=51,"H",IF(K166&lt;=19,"L","A")),
IF(K166&lt;=50,"L","A")))))))</f>
        <v/>
      </c>
      <c r="O166" s="36" t="str">
        <f aca="false">IF(N166="L","Baixa",IF(N166="A","Média",IF(N166="","","Alta")))</f>
        <v/>
      </c>
      <c r="P166" s="37" t="str">
        <f aca="false">IF(ISBLANK(L166),"",
 IF(D166="ALI",IF(N166="L",7, IF(N166="A",10,15)),
 IF(D166="AIE",IF(N166="L",5, IF(N166="A",7,10)),
 IF(D166="SE",IF(N166="L",4, IF(N166="A",5,7 )),
 IF(OR(D166="EE",D166="CE"),IF(N166="L",3,IF(N166="A",4,6)))))))</f>
        <v/>
      </c>
      <c r="Q166" s="38"/>
      <c r="R166" s="39"/>
      <c r="S166" s="1" t="n">
        <f aca="false">IF(AND($P166="",$J166&lt;&gt;""),$J166,0)</f>
        <v>0</v>
      </c>
      <c r="T166" s="1" t="n">
        <f aca="false">IF(OR($P166="",$J166=""),0,$J166)</f>
        <v>0</v>
      </c>
      <c r="U166" s="1" t="n">
        <f aca="false">IF(OR($P166="",$J166=""),0,$P166)</f>
        <v>0</v>
      </c>
      <c r="V166" s="1" t="n">
        <f aca="false">IF(AND($J166="",$P166&lt;&gt;""),$P166,0)</f>
        <v>0</v>
      </c>
    </row>
    <row r="167" customFormat="false" ht="14.25" hidden="false" customHeight="true" outlineLevel="0" collapsed="false">
      <c r="B167" s="26" t="n">
        <v>18</v>
      </c>
      <c r="C167" s="40"/>
      <c r="D167" s="35"/>
      <c r="E167" s="35"/>
      <c r="F167" s="35"/>
      <c r="G167" s="35" t="str">
        <f aca="false">CONCATENATE(D167,H167)</f>
        <v/>
      </c>
      <c r="H167" s="36" t="str">
        <f aca="false">IF(ISBLANK(F167),"",
IF(D167="EE",IF(F167&gt;=3,IF(E167&gt;=5,"H","A"),
IF(F167&gt;=2,IF(E167&gt;=16,"H",IF(E167&lt;=4,"L","A")),
IF(E167&lt;=15,"L","A"))),
IF(OR(D167="SE",D167="CE"),IF(F167&gt;=4,IF(E167&gt;=6,"H","A"),
IF(F167&gt;=2,IF(E167&gt;=20,"H",IF(E167&lt;=5,"L","A")),
IF(E167&lt;=19,"L","A"))),
IF(OR(D167="ALI",D167="AIE"),IF(F167&gt;=6,IF(E167&gt;=20,"H","A"),
IF(F167&gt;=2,IF(E167&gt;=51,"H",IF(E167&lt;=19,"L","A")),
IF(E167&lt;=50,"L","A")))))))</f>
        <v/>
      </c>
      <c r="I167" s="36" t="str">
        <f aca="false">IF(H167="L","Baixa",IF(H167="A","Média",IF(H167="","","Alta")))</f>
        <v/>
      </c>
      <c r="J167" s="37" t="str">
        <f aca="false">IF(ISBLANK(F167),"",
 IF(D167="ALI",IF(H167="L",7, IF(H167="A",10,15)),
 IF(D167="AIE",IF(H167="L",5, IF(H167="A",7,10)),
 IF(D167="SE",IF(H167="L",4, IF(H167="A",5,7 )),
 IF(OR(D167="EE",D167="CE"),IF(H167="L",3,IF(H167="A",4,6)))))))</f>
        <v/>
      </c>
      <c r="K167" s="38"/>
      <c r="L167" s="35"/>
      <c r="M167" s="35" t="str">
        <f aca="false">CONCATENATE(D167,N167)</f>
        <v/>
      </c>
      <c r="N167" s="36" t="str">
        <f aca="false">IF(ISBLANK(L167),"",
IF(D167="EE",IF(L167&gt;=3,IF(K167&gt;=5,"H","A"),
IF(L167&gt;=2,IF(K167&gt;=16,"H",IF(K167&lt;=4,"L","A")),
IF(K167&lt;=15,"L","A"))),
IF(OR(D167="SE",D167="CE"),IF(L167&gt;=4,IF(K167&gt;=6,"H","A"),
IF(L167&gt;=2,IF(K167&gt;=20,"H",IF(K167&lt;=5,"L","A")),
IF(K167&lt;=19,"L","A"))),
IF(OR(D167="ALI",D167="AIE"),IF(L167&gt;=6,IF(K167&gt;=20,"H","A"),
IF(L167&gt;=2,IF(K167&gt;=51,"H",IF(K167&lt;=19,"L","A")),
IF(K167&lt;=50,"L","A")))))))</f>
        <v/>
      </c>
      <c r="O167" s="36" t="str">
        <f aca="false">IF(N167="L","Baixa",IF(N167="A","Média",IF(N167="","","Alta")))</f>
        <v/>
      </c>
      <c r="P167" s="37" t="str">
        <f aca="false">IF(ISBLANK(L167),"",
 IF(D167="ALI",IF(N167="L",7, IF(N167="A",10,15)),
 IF(D167="AIE",IF(N167="L",5, IF(N167="A",7,10)),
 IF(D167="SE",IF(N167="L",4, IF(N167="A",5,7 )),
 IF(OR(D167="EE",D167="CE"),IF(N167="L",3,IF(N167="A",4,6)))))))</f>
        <v/>
      </c>
      <c r="Q167" s="38"/>
      <c r="R167" s="39"/>
      <c r="S167" s="1" t="n">
        <f aca="false">IF(AND($P167="",$J167&lt;&gt;""),$J167,0)</f>
        <v>0</v>
      </c>
      <c r="T167" s="1" t="n">
        <f aca="false">IF(OR($P167="",$J167=""),0,$J167)</f>
        <v>0</v>
      </c>
      <c r="U167" s="1" t="n">
        <f aca="false">IF(OR($P167="",$J167=""),0,$P167)</f>
        <v>0</v>
      </c>
      <c r="V167" s="1" t="n">
        <f aca="false">IF(AND($J167="",$P167&lt;&gt;""),$P167,0)</f>
        <v>0</v>
      </c>
    </row>
    <row r="168" customFormat="false" ht="14.25" hidden="false" customHeight="true" outlineLevel="0" collapsed="false">
      <c r="B168" s="26" t="n">
        <v>19</v>
      </c>
      <c r="C168" s="40"/>
      <c r="D168" s="35"/>
      <c r="E168" s="35"/>
      <c r="F168" s="35"/>
      <c r="G168" s="35" t="str">
        <f aca="false">CONCATENATE(D168,H168)</f>
        <v/>
      </c>
      <c r="H168" s="36" t="str">
        <f aca="false">IF(ISBLANK(F168),"",
IF(D168="EE",IF(F168&gt;=3,IF(E168&gt;=5,"H","A"),
IF(F168&gt;=2,IF(E168&gt;=16,"H",IF(E168&lt;=4,"L","A")),
IF(E168&lt;=15,"L","A"))),
IF(OR(D168="SE",D168="CE"),IF(F168&gt;=4,IF(E168&gt;=6,"H","A"),
IF(F168&gt;=2,IF(E168&gt;=20,"H",IF(E168&lt;=5,"L","A")),
IF(E168&lt;=19,"L","A"))),
IF(OR(D168="ALI",D168="AIE"),IF(F168&gt;=6,IF(E168&gt;=20,"H","A"),
IF(F168&gt;=2,IF(E168&gt;=51,"H",IF(E168&lt;=19,"L","A")),
IF(E168&lt;=50,"L","A")))))))</f>
        <v/>
      </c>
      <c r="I168" s="36" t="str">
        <f aca="false">IF(H168="L","Baixa",IF(H168="A","Média",IF(H168="","","Alta")))</f>
        <v/>
      </c>
      <c r="J168" s="37" t="str">
        <f aca="false">IF(ISBLANK(F168),"",
 IF(D168="ALI",IF(H168="L",7, IF(H168="A",10,15)),
 IF(D168="AIE",IF(H168="L",5, IF(H168="A",7,10)),
 IF(D168="SE",IF(H168="L",4, IF(H168="A",5,7 )),
 IF(OR(D168="EE",D168="CE"),IF(H168="L",3,IF(H168="A",4,6)))))))</f>
        <v/>
      </c>
      <c r="K168" s="38"/>
      <c r="L168" s="35"/>
      <c r="M168" s="35" t="str">
        <f aca="false">CONCATENATE(D168,N168)</f>
        <v/>
      </c>
      <c r="N168" s="36" t="str">
        <f aca="false">IF(ISBLANK(L168),"",
IF(D168="EE",IF(L168&gt;=3,IF(K168&gt;=5,"H","A"),
IF(L168&gt;=2,IF(K168&gt;=16,"H",IF(K168&lt;=4,"L","A")),
IF(K168&lt;=15,"L","A"))),
IF(OR(D168="SE",D168="CE"),IF(L168&gt;=4,IF(K168&gt;=6,"H","A"),
IF(L168&gt;=2,IF(K168&gt;=20,"H",IF(K168&lt;=5,"L","A")),
IF(K168&lt;=19,"L","A"))),
IF(OR(D168="ALI",D168="AIE"),IF(L168&gt;=6,IF(K168&gt;=20,"H","A"),
IF(L168&gt;=2,IF(K168&gt;=51,"H",IF(K168&lt;=19,"L","A")),
IF(K168&lt;=50,"L","A")))))))</f>
        <v/>
      </c>
      <c r="O168" s="36" t="str">
        <f aca="false">IF(N168="L","Baixa",IF(N168="A","Média",IF(N168="","","Alta")))</f>
        <v/>
      </c>
      <c r="P168" s="37" t="str">
        <f aca="false">IF(ISBLANK(L168),"",
 IF(D168="ALI",IF(N168="L",7, IF(N168="A",10,15)),
 IF(D168="AIE",IF(N168="L",5, IF(N168="A",7,10)),
 IF(D168="SE",IF(N168="L",4, IF(N168="A",5,7 )),
 IF(OR(D168="EE",D168="CE"),IF(N168="L",3,IF(N168="A",4,6)))))))</f>
        <v/>
      </c>
      <c r="Q168" s="38"/>
      <c r="R168" s="39"/>
      <c r="S168" s="1" t="n">
        <f aca="false">IF(AND($P168="",$J168&lt;&gt;""),$J168,0)</f>
        <v>0</v>
      </c>
      <c r="T168" s="1" t="n">
        <f aca="false">IF(OR($P168="",$J168=""),0,$J168)</f>
        <v>0</v>
      </c>
      <c r="U168" s="1" t="n">
        <f aca="false">IF(OR($P168="",$J168=""),0,$P168)</f>
        <v>0</v>
      </c>
      <c r="V168" s="1" t="n">
        <f aca="false">IF(AND($J168="",$P168&lt;&gt;""),$P168,0)</f>
        <v>0</v>
      </c>
    </row>
    <row r="169" customFormat="false" ht="14.25" hidden="false" customHeight="true" outlineLevel="0" collapsed="false">
      <c r="B169" s="26" t="n">
        <v>20</v>
      </c>
      <c r="C169" s="40"/>
      <c r="D169" s="35"/>
      <c r="E169" s="35"/>
      <c r="F169" s="35"/>
      <c r="G169" s="35" t="str">
        <f aca="false">CONCATENATE(D169,H169)</f>
        <v/>
      </c>
      <c r="H169" s="36" t="str">
        <f aca="false">IF(ISBLANK(F169),"",
IF(D169="EE",IF(F169&gt;=3,IF(E169&gt;=5,"H","A"),
IF(F169&gt;=2,IF(E169&gt;=16,"H",IF(E169&lt;=4,"L","A")),
IF(E169&lt;=15,"L","A"))),
IF(OR(D169="SE",D169="CE"),IF(F169&gt;=4,IF(E169&gt;=6,"H","A"),
IF(F169&gt;=2,IF(E169&gt;=20,"H",IF(E169&lt;=5,"L","A")),
IF(E169&lt;=19,"L","A"))),
IF(OR(D169="ALI",D169="AIE"),IF(F169&gt;=6,IF(E169&gt;=20,"H","A"),
IF(F169&gt;=2,IF(E169&gt;=51,"H",IF(E169&lt;=19,"L","A")),
IF(E169&lt;=50,"L","A")))))))</f>
        <v/>
      </c>
      <c r="I169" s="36" t="str">
        <f aca="false">IF(H169="L","Baixa",IF(H169="A","Média",IF(H169="","","Alta")))</f>
        <v/>
      </c>
      <c r="J169" s="37" t="str">
        <f aca="false">IF(ISBLANK(F169),"",
 IF(D169="ALI",IF(H169="L",7, IF(H169="A",10,15)),
 IF(D169="AIE",IF(H169="L",5, IF(H169="A",7,10)),
 IF(D169="SE",IF(H169="L",4, IF(H169="A",5,7 )),
 IF(OR(D169="EE",D169="CE"),IF(H169="L",3,IF(H169="A",4,6)))))))</f>
        <v/>
      </c>
      <c r="K169" s="38"/>
      <c r="L169" s="35"/>
      <c r="M169" s="35" t="str">
        <f aca="false">CONCATENATE(D169,N169)</f>
        <v/>
      </c>
      <c r="N169" s="36" t="str">
        <f aca="false">IF(ISBLANK(L169),"",
IF(D169="EE",IF(L169&gt;=3,IF(K169&gt;=5,"H","A"),
IF(L169&gt;=2,IF(K169&gt;=16,"H",IF(K169&lt;=4,"L","A")),
IF(K169&lt;=15,"L","A"))),
IF(OR(D169="SE",D169="CE"),IF(L169&gt;=4,IF(K169&gt;=6,"H","A"),
IF(L169&gt;=2,IF(K169&gt;=20,"H",IF(K169&lt;=5,"L","A")),
IF(K169&lt;=19,"L","A"))),
IF(OR(D169="ALI",D169="AIE"),IF(L169&gt;=6,IF(K169&gt;=20,"H","A"),
IF(L169&gt;=2,IF(K169&gt;=51,"H",IF(K169&lt;=19,"L","A")),
IF(K169&lt;=50,"L","A")))))))</f>
        <v/>
      </c>
      <c r="O169" s="36" t="str">
        <f aca="false">IF(N169="L","Baixa",IF(N169="A","Média",IF(N169="","","Alta")))</f>
        <v/>
      </c>
      <c r="P169" s="37" t="str">
        <f aca="false">IF(ISBLANK(L169),"",
 IF(D169="ALI",IF(N169="L",7, IF(N169="A",10,15)),
 IF(D169="AIE",IF(N169="L",5, IF(N169="A",7,10)),
 IF(D169="SE",IF(N169="L",4, IF(N169="A",5,7 )),
 IF(OR(D169="EE",D169="CE"),IF(N169="L",3,IF(N169="A",4,6)))))))</f>
        <v/>
      </c>
      <c r="Q169" s="38"/>
      <c r="R169" s="39"/>
      <c r="S169" s="1" t="n">
        <f aca="false">IF(AND($P169="",$J169&lt;&gt;""),$J169,0)</f>
        <v>0</v>
      </c>
      <c r="T169" s="1" t="n">
        <f aca="false">IF(OR($P169="",$J169=""),0,$J169)</f>
        <v>0</v>
      </c>
      <c r="U169" s="1" t="n">
        <f aca="false">IF(OR($P169="",$J169=""),0,$P169)</f>
        <v>0</v>
      </c>
      <c r="V169" s="1" t="n">
        <f aca="false">IF(AND($J169="",$P169&lt;&gt;""),$P169,0)</f>
        <v>0</v>
      </c>
    </row>
    <row r="170" customFormat="false" ht="14.25" hidden="false" customHeight="true" outlineLevel="0" collapsed="false">
      <c r="B170" s="26" t="n">
        <v>21</v>
      </c>
      <c r="C170" s="40"/>
      <c r="D170" s="35"/>
      <c r="E170" s="35"/>
      <c r="F170" s="35"/>
      <c r="G170" s="35" t="str">
        <f aca="false">CONCATENATE(D170,H170)</f>
        <v/>
      </c>
      <c r="H170" s="36" t="str">
        <f aca="false">IF(ISBLANK(F170),"",
IF(D170="EE",IF(F170&gt;=3,IF(E170&gt;=5,"H","A"),
IF(F170&gt;=2,IF(E170&gt;=16,"H",IF(E170&lt;=4,"L","A")),
IF(E170&lt;=15,"L","A"))),
IF(OR(D170="SE",D170="CE"),IF(F170&gt;=4,IF(E170&gt;=6,"H","A"),
IF(F170&gt;=2,IF(E170&gt;=20,"H",IF(E170&lt;=5,"L","A")),
IF(E170&lt;=19,"L","A"))),
IF(OR(D170="ALI",D170="AIE"),IF(F170&gt;=6,IF(E170&gt;=20,"H","A"),
IF(F170&gt;=2,IF(E170&gt;=51,"H",IF(E170&lt;=19,"L","A")),
IF(E170&lt;=50,"L","A")))))))</f>
        <v/>
      </c>
      <c r="I170" s="36" t="str">
        <f aca="false">IF(H170="L","Baixa",IF(H170="A","Média",IF(H170="","","Alta")))</f>
        <v/>
      </c>
      <c r="J170" s="37" t="str">
        <f aca="false">IF(ISBLANK(F170),"",
 IF(D170="ALI",IF(H170="L",7, IF(H170="A",10,15)),
 IF(D170="AIE",IF(H170="L",5, IF(H170="A",7,10)),
 IF(D170="SE",IF(H170="L",4, IF(H170="A",5,7 )),
 IF(OR(D170="EE",D170="CE"),IF(H170="L",3,IF(H170="A",4,6)))))))</f>
        <v/>
      </c>
      <c r="K170" s="38"/>
      <c r="L170" s="35"/>
      <c r="M170" s="35" t="str">
        <f aca="false">CONCATENATE(D170,N170)</f>
        <v/>
      </c>
      <c r="N170" s="36" t="str">
        <f aca="false">IF(ISBLANK(L170),"",
IF(D170="EE",IF(L170&gt;=3,IF(K170&gt;=5,"H","A"),
IF(L170&gt;=2,IF(K170&gt;=16,"H",IF(K170&lt;=4,"L","A")),
IF(K170&lt;=15,"L","A"))),
IF(OR(D170="SE",D170="CE"),IF(L170&gt;=4,IF(K170&gt;=6,"H","A"),
IF(L170&gt;=2,IF(K170&gt;=20,"H",IF(K170&lt;=5,"L","A")),
IF(K170&lt;=19,"L","A"))),
IF(OR(D170="ALI",D170="AIE"),IF(L170&gt;=6,IF(K170&gt;=20,"H","A"),
IF(L170&gt;=2,IF(K170&gt;=51,"H",IF(K170&lt;=19,"L","A")),
IF(K170&lt;=50,"L","A")))))))</f>
        <v/>
      </c>
      <c r="O170" s="36" t="str">
        <f aca="false">IF(N170="L","Baixa",IF(N170="A","Média",IF(N170="","","Alta")))</f>
        <v/>
      </c>
      <c r="P170" s="37" t="str">
        <f aca="false">IF(ISBLANK(L170),"",
 IF(D170="ALI",IF(N170="L",7, IF(N170="A",10,15)),
 IF(D170="AIE",IF(N170="L",5, IF(N170="A",7,10)),
 IF(D170="SE",IF(N170="L",4, IF(N170="A",5,7 )),
 IF(OR(D170="EE",D170="CE"),IF(N170="L",3,IF(N170="A",4,6)))))))</f>
        <v/>
      </c>
      <c r="Q170" s="38"/>
      <c r="R170" s="39"/>
      <c r="S170" s="1" t="n">
        <f aca="false">IF(AND($P170="",$J170&lt;&gt;""),$J170,0)</f>
        <v>0</v>
      </c>
      <c r="T170" s="1" t="n">
        <f aca="false">IF(OR($P170="",$J170=""),0,$J170)</f>
        <v>0</v>
      </c>
      <c r="U170" s="1" t="n">
        <f aca="false">IF(OR($P170="",$J170=""),0,$P170)</f>
        <v>0</v>
      </c>
      <c r="V170" s="1" t="n">
        <f aca="false">IF(AND($J170="",$P170&lt;&gt;""),$P170,0)</f>
        <v>0</v>
      </c>
    </row>
    <row r="171" customFormat="false" ht="14.25" hidden="false" customHeight="true" outlineLevel="0" collapsed="false">
      <c r="B171" s="26" t="n">
        <v>22</v>
      </c>
      <c r="C171" s="40"/>
      <c r="D171" s="35"/>
      <c r="E171" s="35"/>
      <c r="F171" s="35"/>
      <c r="G171" s="35" t="str">
        <f aca="false">CONCATENATE(D171,H171)</f>
        <v/>
      </c>
      <c r="H171" s="36" t="str">
        <f aca="false">IF(ISBLANK(F171),"",
IF(D171="EE",IF(F171&gt;=3,IF(E171&gt;=5,"H","A"),
IF(F171&gt;=2,IF(E171&gt;=16,"H",IF(E171&lt;=4,"L","A")),
IF(E171&lt;=15,"L","A"))),
IF(OR(D171="SE",D171="CE"),IF(F171&gt;=4,IF(E171&gt;=6,"H","A"),
IF(F171&gt;=2,IF(E171&gt;=20,"H",IF(E171&lt;=5,"L","A")),
IF(E171&lt;=19,"L","A"))),
IF(OR(D171="ALI",D171="AIE"),IF(F171&gt;=6,IF(E171&gt;=20,"H","A"),
IF(F171&gt;=2,IF(E171&gt;=51,"H",IF(E171&lt;=19,"L","A")),
IF(E171&lt;=50,"L","A")))))))</f>
        <v/>
      </c>
      <c r="I171" s="36" t="str">
        <f aca="false">IF(H171="L","Baixa",IF(H171="A","Média",IF(H171="","","Alta")))</f>
        <v/>
      </c>
      <c r="J171" s="37" t="str">
        <f aca="false">IF(ISBLANK(F171),"",
 IF(D171="ALI",IF(H171="L",7, IF(H171="A",10,15)),
 IF(D171="AIE",IF(H171="L",5, IF(H171="A",7,10)),
 IF(D171="SE",IF(H171="L",4, IF(H171="A",5,7 )),
 IF(OR(D171="EE",D171="CE"),IF(H171="L",3,IF(H171="A",4,6)))))))</f>
        <v/>
      </c>
      <c r="K171" s="38"/>
      <c r="L171" s="35"/>
      <c r="M171" s="35" t="str">
        <f aca="false">CONCATENATE(D171,N171)</f>
        <v/>
      </c>
      <c r="N171" s="36" t="str">
        <f aca="false">IF(ISBLANK(L171),"",
IF(D171="EE",IF(L171&gt;=3,IF(K171&gt;=5,"H","A"),
IF(L171&gt;=2,IF(K171&gt;=16,"H",IF(K171&lt;=4,"L","A")),
IF(K171&lt;=15,"L","A"))),
IF(OR(D171="SE",D171="CE"),IF(L171&gt;=4,IF(K171&gt;=6,"H","A"),
IF(L171&gt;=2,IF(K171&gt;=20,"H",IF(K171&lt;=5,"L","A")),
IF(K171&lt;=19,"L","A"))),
IF(OR(D171="ALI",D171="AIE"),IF(L171&gt;=6,IF(K171&gt;=20,"H","A"),
IF(L171&gt;=2,IF(K171&gt;=51,"H",IF(K171&lt;=19,"L","A")),
IF(K171&lt;=50,"L","A")))))))</f>
        <v/>
      </c>
      <c r="O171" s="36" t="str">
        <f aca="false">IF(N171="L","Baixa",IF(N171="A","Média",IF(N171="","","Alta")))</f>
        <v/>
      </c>
      <c r="P171" s="37" t="str">
        <f aca="false">IF(ISBLANK(L171),"",
 IF(D171="ALI",IF(N171="L",7, IF(N171="A",10,15)),
 IF(D171="AIE",IF(N171="L",5, IF(N171="A",7,10)),
 IF(D171="SE",IF(N171="L",4, IF(N171="A",5,7 )),
 IF(OR(D171="EE",D171="CE"),IF(N171="L",3,IF(N171="A",4,6)))))))</f>
        <v/>
      </c>
      <c r="Q171" s="38"/>
      <c r="R171" s="39"/>
      <c r="S171" s="1" t="n">
        <f aca="false">IF(AND($P171="",$J171&lt;&gt;""),$J171,0)</f>
        <v>0</v>
      </c>
      <c r="T171" s="1" t="n">
        <f aca="false">IF(OR($P171="",$J171=""),0,$J171)</f>
        <v>0</v>
      </c>
      <c r="U171" s="1" t="n">
        <f aca="false">IF(OR($P171="",$J171=""),0,$P171)</f>
        <v>0</v>
      </c>
      <c r="V171" s="1" t="n">
        <f aca="false">IF(AND($J171="",$P171&lt;&gt;""),$P171,0)</f>
        <v>0</v>
      </c>
    </row>
    <row r="172" customFormat="false" ht="14.25" hidden="false" customHeight="true" outlineLevel="0" collapsed="false">
      <c r="B172" s="26" t="n">
        <v>23</v>
      </c>
      <c r="C172" s="40"/>
      <c r="D172" s="35"/>
      <c r="E172" s="35"/>
      <c r="F172" s="35"/>
      <c r="G172" s="35" t="str">
        <f aca="false">CONCATENATE(D172,H172)</f>
        <v/>
      </c>
      <c r="H172" s="36" t="str">
        <f aca="false">IF(ISBLANK(F172),"",
IF(D172="EE",IF(F172&gt;=3,IF(E172&gt;=5,"H","A"),
IF(F172&gt;=2,IF(E172&gt;=16,"H",IF(E172&lt;=4,"L","A")),
IF(E172&lt;=15,"L","A"))),
IF(OR(D172="SE",D172="CE"),IF(F172&gt;=4,IF(E172&gt;=6,"H","A"),
IF(F172&gt;=2,IF(E172&gt;=20,"H",IF(E172&lt;=5,"L","A")),
IF(E172&lt;=19,"L","A"))),
IF(OR(D172="ALI",D172="AIE"),IF(F172&gt;=6,IF(E172&gt;=20,"H","A"),
IF(F172&gt;=2,IF(E172&gt;=51,"H",IF(E172&lt;=19,"L","A")),
IF(E172&lt;=50,"L","A")))))))</f>
        <v/>
      </c>
      <c r="I172" s="36" t="str">
        <f aca="false">IF(H172="L","Baixa",IF(H172="A","Média",IF(H172="","","Alta")))</f>
        <v/>
      </c>
      <c r="J172" s="37" t="str">
        <f aca="false">IF(ISBLANK(F172),"",
 IF(D172="ALI",IF(H172="L",7, IF(H172="A",10,15)),
 IF(D172="AIE",IF(H172="L",5, IF(H172="A",7,10)),
 IF(D172="SE",IF(H172="L",4, IF(H172="A",5,7 )),
 IF(OR(D172="EE",D172="CE"),IF(H172="L",3,IF(H172="A",4,6)))))))</f>
        <v/>
      </c>
      <c r="K172" s="38"/>
      <c r="L172" s="35"/>
      <c r="M172" s="35" t="str">
        <f aca="false">CONCATENATE(D172,N172)</f>
        <v/>
      </c>
      <c r="N172" s="36" t="str">
        <f aca="false">IF(ISBLANK(L172),"",
IF(D172="EE",IF(L172&gt;=3,IF(K172&gt;=5,"H","A"),
IF(L172&gt;=2,IF(K172&gt;=16,"H",IF(K172&lt;=4,"L","A")),
IF(K172&lt;=15,"L","A"))),
IF(OR(D172="SE",D172="CE"),IF(L172&gt;=4,IF(K172&gt;=6,"H","A"),
IF(L172&gt;=2,IF(K172&gt;=20,"H",IF(K172&lt;=5,"L","A")),
IF(K172&lt;=19,"L","A"))),
IF(OR(D172="ALI",D172="AIE"),IF(L172&gt;=6,IF(K172&gt;=20,"H","A"),
IF(L172&gt;=2,IF(K172&gt;=51,"H",IF(K172&lt;=19,"L","A")),
IF(K172&lt;=50,"L","A")))))))</f>
        <v/>
      </c>
      <c r="O172" s="36" t="str">
        <f aca="false">IF(N172="L","Baixa",IF(N172="A","Média",IF(N172="","","Alta")))</f>
        <v/>
      </c>
      <c r="P172" s="37" t="str">
        <f aca="false">IF(ISBLANK(L172),"",
 IF(D172="ALI",IF(N172="L",7, IF(N172="A",10,15)),
 IF(D172="AIE",IF(N172="L",5, IF(N172="A",7,10)),
 IF(D172="SE",IF(N172="L",4, IF(N172="A",5,7 )),
 IF(OR(D172="EE",D172="CE"),IF(N172="L",3,IF(N172="A",4,6)))))))</f>
        <v/>
      </c>
      <c r="Q172" s="38"/>
      <c r="R172" s="39"/>
      <c r="S172" s="1" t="n">
        <f aca="false">IF(AND($P172="",$J172&lt;&gt;""),$J172,0)</f>
        <v>0</v>
      </c>
      <c r="T172" s="1" t="n">
        <f aca="false">IF(OR($P172="",$J172=""),0,$J172)</f>
        <v>0</v>
      </c>
      <c r="U172" s="1" t="n">
        <f aca="false">IF(OR($P172="",$J172=""),0,$P172)</f>
        <v>0</v>
      </c>
      <c r="V172" s="1" t="n">
        <f aca="false">IF(AND($J172="",$P172&lt;&gt;""),$P172,0)</f>
        <v>0</v>
      </c>
    </row>
    <row r="173" customFormat="false" ht="14.25" hidden="false" customHeight="true" outlineLevel="0" collapsed="false">
      <c r="B173" s="26" t="n">
        <v>24</v>
      </c>
      <c r="C173" s="40"/>
      <c r="D173" s="35"/>
      <c r="E173" s="35"/>
      <c r="F173" s="35"/>
      <c r="G173" s="35" t="str">
        <f aca="false">CONCATENATE(D173,H173)</f>
        <v/>
      </c>
      <c r="H173" s="36" t="str">
        <f aca="false">IF(ISBLANK(F173),"",
IF(D173="EE",IF(F173&gt;=3,IF(E173&gt;=5,"H","A"),
IF(F173&gt;=2,IF(E173&gt;=16,"H",IF(E173&lt;=4,"L","A")),
IF(E173&lt;=15,"L","A"))),
IF(OR(D173="SE",D173="CE"),IF(F173&gt;=4,IF(E173&gt;=6,"H","A"),
IF(F173&gt;=2,IF(E173&gt;=20,"H",IF(E173&lt;=5,"L","A")),
IF(E173&lt;=19,"L","A"))),
IF(OR(D173="ALI",D173="AIE"),IF(F173&gt;=6,IF(E173&gt;=20,"H","A"),
IF(F173&gt;=2,IF(E173&gt;=51,"H",IF(E173&lt;=19,"L","A")),
IF(E173&lt;=50,"L","A")))))))</f>
        <v/>
      </c>
      <c r="I173" s="36" t="str">
        <f aca="false">IF(H173="L","Baixa",IF(H173="A","Média",IF(H173="","","Alta")))</f>
        <v/>
      </c>
      <c r="J173" s="37" t="str">
        <f aca="false">IF(ISBLANK(F173),"",
 IF(D173="ALI",IF(H173="L",7, IF(H173="A",10,15)),
 IF(D173="AIE",IF(H173="L",5, IF(H173="A",7,10)),
 IF(D173="SE",IF(H173="L",4, IF(H173="A",5,7 )),
 IF(OR(D173="EE",D173="CE"),IF(H173="L",3,IF(H173="A",4,6)))))))</f>
        <v/>
      </c>
      <c r="K173" s="38"/>
      <c r="L173" s="35"/>
      <c r="M173" s="35" t="str">
        <f aca="false">CONCATENATE(D173,N173)</f>
        <v/>
      </c>
      <c r="N173" s="36" t="str">
        <f aca="false">IF(ISBLANK(L173),"",
IF(D173="EE",IF(L173&gt;=3,IF(K173&gt;=5,"H","A"),
IF(L173&gt;=2,IF(K173&gt;=16,"H",IF(K173&lt;=4,"L","A")),
IF(K173&lt;=15,"L","A"))),
IF(OR(D173="SE",D173="CE"),IF(L173&gt;=4,IF(K173&gt;=6,"H","A"),
IF(L173&gt;=2,IF(K173&gt;=20,"H",IF(K173&lt;=5,"L","A")),
IF(K173&lt;=19,"L","A"))),
IF(OR(D173="ALI",D173="AIE"),IF(L173&gt;=6,IF(K173&gt;=20,"H","A"),
IF(L173&gt;=2,IF(K173&gt;=51,"H",IF(K173&lt;=19,"L","A")),
IF(K173&lt;=50,"L","A")))))))</f>
        <v/>
      </c>
      <c r="O173" s="36" t="str">
        <f aca="false">IF(N173="L","Baixa",IF(N173="A","Média",IF(N173="","","Alta")))</f>
        <v/>
      </c>
      <c r="P173" s="37" t="str">
        <f aca="false">IF(ISBLANK(L173),"",
 IF(D173="ALI",IF(N173="L",7, IF(N173="A",10,15)),
 IF(D173="AIE",IF(N173="L",5, IF(N173="A",7,10)),
 IF(D173="SE",IF(N173="L",4, IF(N173="A",5,7 )),
 IF(OR(D173="EE",D173="CE"),IF(N173="L",3,IF(N173="A",4,6)))))))</f>
        <v/>
      </c>
      <c r="Q173" s="38"/>
      <c r="R173" s="39"/>
      <c r="S173" s="1" t="n">
        <f aca="false">IF(AND($P173="",$J173&lt;&gt;""),$J173,0)</f>
        <v>0</v>
      </c>
      <c r="T173" s="1" t="n">
        <f aca="false">IF(OR($P173="",$J173=""),0,$J173)</f>
        <v>0</v>
      </c>
      <c r="U173" s="1" t="n">
        <f aca="false">IF(OR($P173="",$J173=""),0,$P173)</f>
        <v>0</v>
      </c>
      <c r="V173" s="1" t="n">
        <f aca="false">IF(AND($J173="",$P173&lt;&gt;""),$P173,0)</f>
        <v>0</v>
      </c>
    </row>
    <row r="174" customFormat="false" ht="14.25" hidden="false" customHeight="true" outlineLevel="0" collapsed="false">
      <c r="B174" s="26" t="n">
        <v>25</v>
      </c>
      <c r="C174" s="40"/>
      <c r="D174" s="35"/>
      <c r="E174" s="35"/>
      <c r="F174" s="35"/>
      <c r="G174" s="35" t="str">
        <f aca="false">CONCATENATE(D174,H174)</f>
        <v/>
      </c>
      <c r="H174" s="36" t="str">
        <f aca="false">IF(ISBLANK(F174),"",
IF(D174="EE",IF(F174&gt;=3,IF(E174&gt;=5,"H","A"),
IF(F174&gt;=2,IF(E174&gt;=16,"H",IF(E174&lt;=4,"L","A")),
IF(E174&lt;=15,"L","A"))),
IF(OR(D174="SE",D174="CE"),IF(F174&gt;=4,IF(E174&gt;=6,"H","A"),
IF(F174&gt;=2,IF(E174&gt;=20,"H",IF(E174&lt;=5,"L","A")),
IF(E174&lt;=19,"L","A"))),
IF(OR(D174="ALI",D174="AIE"),IF(F174&gt;=6,IF(E174&gt;=20,"H","A"),
IF(F174&gt;=2,IF(E174&gt;=51,"H",IF(E174&lt;=19,"L","A")),
IF(E174&lt;=50,"L","A")))))))</f>
        <v/>
      </c>
      <c r="I174" s="36" t="str">
        <f aca="false">IF(H174="L","Baixa",IF(H174="A","Média",IF(H174="","","Alta")))</f>
        <v/>
      </c>
      <c r="J174" s="37" t="str">
        <f aca="false">IF(ISBLANK(F174),"",
 IF(D174="ALI",IF(H174="L",7, IF(H174="A",10,15)),
 IF(D174="AIE",IF(H174="L",5, IF(H174="A",7,10)),
 IF(D174="SE",IF(H174="L",4, IF(H174="A",5,7 )),
 IF(OR(D174="EE",D174="CE"),IF(H174="L",3,IF(H174="A",4,6)))))))</f>
        <v/>
      </c>
      <c r="K174" s="38"/>
      <c r="L174" s="35"/>
      <c r="M174" s="35" t="str">
        <f aca="false">CONCATENATE(D174,N174)</f>
        <v/>
      </c>
      <c r="N174" s="36" t="str">
        <f aca="false">IF(ISBLANK(L174),"",
IF(D174="EE",IF(L174&gt;=3,IF(K174&gt;=5,"H","A"),
IF(L174&gt;=2,IF(K174&gt;=16,"H",IF(K174&lt;=4,"L","A")),
IF(K174&lt;=15,"L","A"))),
IF(OR(D174="SE",D174="CE"),IF(L174&gt;=4,IF(K174&gt;=6,"H","A"),
IF(L174&gt;=2,IF(K174&gt;=20,"H",IF(K174&lt;=5,"L","A")),
IF(K174&lt;=19,"L","A"))),
IF(OR(D174="ALI",D174="AIE"),IF(L174&gt;=6,IF(K174&gt;=20,"H","A"),
IF(L174&gt;=2,IF(K174&gt;=51,"H",IF(K174&lt;=19,"L","A")),
IF(K174&lt;=50,"L","A")))))))</f>
        <v/>
      </c>
      <c r="O174" s="36" t="str">
        <f aca="false">IF(N174="L","Baixa",IF(N174="A","Média",IF(N174="","","Alta")))</f>
        <v/>
      </c>
      <c r="P174" s="37" t="str">
        <f aca="false">IF(ISBLANK(L174),"",
 IF(D174="ALI",IF(N174="L",7, IF(N174="A",10,15)),
 IF(D174="AIE",IF(N174="L",5, IF(N174="A",7,10)),
 IF(D174="SE",IF(N174="L",4, IF(N174="A",5,7 )),
 IF(OR(D174="EE",D174="CE"),IF(N174="L",3,IF(N174="A",4,6)))))))</f>
        <v/>
      </c>
      <c r="Q174" s="38"/>
      <c r="R174" s="39"/>
      <c r="S174" s="1" t="n">
        <f aca="false">IF(AND($P174="",$J174&lt;&gt;""),$J174,0)</f>
        <v>0</v>
      </c>
      <c r="T174" s="1" t="n">
        <f aca="false">IF(OR($P174="",$J174=""),0,$J174)</f>
        <v>0</v>
      </c>
      <c r="U174" s="1" t="n">
        <f aca="false">IF(OR($P174="",$J174=""),0,$P174)</f>
        <v>0</v>
      </c>
      <c r="V174" s="1" t="n">
        <f aca="false">IF(AND($J174="",$P174&lt;&gt;""),$P174,0)</f>
        <v>0</v>
      </c>
    </row>
    <row r="175" customFormat="false" ht="14.25" hidden="false" customHeight="true" outlineLevel="0" collapsed="false">
      <c r="B175" s="26" t="n">
        <v>26</v>
      </c>
      <c r="C175" s="40"/>
      <c r="D175" s="35"/>
      <c r="E175" s="35"/>
      <c r="F175" s="35"/>
      <c r="G175" s="35" t="str">
        <f aca="false">CONCATENATE(D175,H175)</f>
        <v/>
      </c>
      <c r="H175" s="36" t="str">
        <f aca="false">IF(ISBLANK(F175),"",
IF(D175="EE",IF(F175&gt;=3,IF(E175&gt;=5,"H","A"),
IF(F175&gt;=2,IF(E175&gt;=16,"H",IF(E175&lt;=4,"L","A")),
IF(E175&lt;=15,"L","A"))),
IF(OR(D175="SE",D175="CE"),IF(F175&gt;=4,IF(E175&gt;=6,"H","A"),
IF(F175&gt;=2,IF(E175&gt;=20,"H",IF(E175&lt;=5,"L","A")),
IF(E175&lt;=19,"L","A"))),
IF(OR(D175="ALI",D175="AIE"),IF(F175&gt;=6,IF(E175&gt;=20,"H","A"),
IF(F175&gt;=2,IF(E175&gt;=51,"H",IF(E175&lt;=19,"L","A")),
IF(E175&lt;=50,"L","A")))))))</f>
        <v/>
      </c>
      <c r="I175" s="36" t="str">
        <f aca="false">IF(H175="L","Baixa",IF(H175="A","Média",IF(H175="","","Alta")))</f>
        <v/>
      </c>
      <c r="J175" s="37" t="str">
        <f aca="false">IF(ISBLANK(F175),"",
 IF(D175="ALI",IF(H175="L",7, IF(H175="A",10,15)),
 IF(D175="AIE",IF(H175="L",5, IF(H175="A",7,10)),
 IF(D175="SE",IF(H175="L",4, IF(H175="A",5,7 )),
 IF(OR(D175="EE",D175="CE"),IF(H175="L",3,IF(H175="A",4,6)))))))</f>
        <v/>
      </c>
      <c r="K175" s="38"/>
      <c r="L175" s="35"/>
      <c r="M175" s="35" t="str">
        <f aca="false">CONCATENATE(D175,N175)</f>
        <v/>
      </c>
      <c r="N175" s="36" t="str">
        <f aca="false">IF(ISBLANK(L175),"",
IF(D175="EE",IF(L175&gt;=3,IF(K175&gt;=5,"H","A"),
IF(L175&gt;=2,IF(K175&gt;=16,"H",IF(K175&lt;=4,"L","A")),
IF(K175&lt;=15,"L","A"))),
IF(OR(D175="SE",D175="CE"),IF(L175&gt;=4,IF(K175&gt;=6,"H","A"),
IF(L175&gt;=2,IF(K175&gt;=20,"H",IF(K175&lt;=5,"L","A")),
IF(K175&lt;=19,"L","A"))),
IF(OR(D175="ALI",D175="AIE"),IF(L175&gt;=6,IF(K175&gt;=20,"H","A"),
IF(L175&gt;=2,IF(K175&gt;=51,"H",IF(K175&lt;=19,"L","A")),
IF(K175&lt;=50,"L","A")))))))</f>
        <v/>
      </c>
      <c r="O175" s="36" t="str">
        <f aca="false">IF(N175="L","Baixa",IF(N175="A","Média",IF(N175="","","Alta")))</f>
        <v/>
      </c>
      <c r="P175" s="37" t="str">
        <f aca="false">IF(ISBLANK(L175),"",
 IF(D175="ALI",IF(N175="L",7, IF(N175="A",10,15)),
 IF(D175="AIE",IF(N175="L",5, IF(N175="A",7,10)),
 IF(D175="SE",IF(N175="L",4, IF(N175="A",5,7 )),
 IF(OR(D175="EE",D175="CE"),IF(N175="L",3,IF(N175="A",4,6)))))))</f>
        <v/>
      </c>
      <c r="Q175" s="38"/>
      <c r="R175" s="39"/>
      <c r="S175" s="1" t="n">
        <f aca="false">IF(AND($P175="",$J175&lt;&gt;""),$J175,0)</f>
        <v>0</v>
      </c>
      <c r="T175" s="1" t="n">
        <f aca="false">IF(OR($P175="",$J175=""),0,$J175)</f>
        <v>0</v>
      </c>
      <c r="U175" s="1" t="n">
        <f aca="false">IF(OR($P175="",$J175=""),0,$P175)</f>
        <v>0</v>
      </c>
      <c r="V175" s="1" t="n">
        <f aca="false">IF(AND($J175="",$P175&lt;&gt;""),$P175,0)</f>
        <v>0</v>
      </c>
    </row>
    <row r="176" customFormat="false" ht="14.25" hidden="false" customHeight="true" outlineLevel="0" collapsed="false">
      <c r="B176" s="26" t="n">
        <v>27</v>
      </c>
      <c r="C176" s="40"/>
      <c r="D176" s="35"/>
      <c r="E176" s="35"/>
      <c r="F176" s="35"/>
      <c r="G176" s="35" t="str">
        <f aca="false">CONCATENATE(D176,H176)</f>
        <v/>
      </c>
      <c r="H176" s="36" t="str">
        <f aca="false">IF(ISBLANK(F176),"",
IF(D176="EE",IF(F176&gt;=3,IF(E176&gt;=5,"H","A"),
IF(F176&gt;=2,IF(E176&gt;=16,"H",IF(E176&lt;=4,"L","A")),
IF(E176&lt;=15,"L","A"))),
IF(OR(D176="SE",D176="CE"),IF(F176&gt;=4,IF(E176&gt;=6,"H","A"),
IF(F176&gt;=2,IF(E176&gt;=20,"H",IF(E176&lt;=5,"L","A")),
IF(E176&lt;=19,"L","A"))),
IF(OR(D176="ALI",D176="AIE"),IF(F176&gt;=6,IF(E176&gt;=20,"H","A"),
IF(F176&gt;=2,IF(E176&gt;=51,"H",IF(E176&lt;=19,"L","A")),
IF(E176&lt;=50,"L","A")))))))</f>
        <v/>
      </c>
      <c r="I176" s="36" t="str">
        <f aca="false">IF(H176="L","Baixa",IF(H176="A","Média",IF(H176="","","Alta")))</f>
        <v/>
      </c>
      <c r="J176" s="37" t="str">
        <f aca="false">IF(ISBLANK(F176),"",
 IF(D176="ALI",IF(H176="L",7, IF(H176="A",10,15)),
 IF(D176="AIE",IF(H176="L",5, IF(H176="A",7,10)),
 IF(D176="SE",IF(H176="L",4, IF(H176="A",5,7 )),
 IF(OR(D176="EE",D176="CE"),IF(H176="L",3,IF(H176="A",4,6)))))))</f>
        <v/>
      </c>
      <c r="K176" s="38"/>
      <c r="L176" s="35"/>
      <c r="M176" s="35" t="str">
        <f aca="false">CONCATENATE(D176,N176)</f>
        <v/>
      </c>
      <c r="N176" s="36" t="str">
        <f aca="false">IF(ISBLANK(L176),"",
IF(D176="EE",IF(L176&gt;=3,IF(K176&gt;=5,"H","A"),
IF(L176&gt;=2,IF(K176&gt;=16,"H",IF(K176&lt;=4,"L","A")),
IF(K176&lt;=15,"L","A"))),
IF(OR(D176="SE",D176="CE"),IF(L176&gt;=4,IF(K176&gt;=6,"H","A"),
IF(L176&gt;=2,IF(K176&gt;=20,"H",IF(K176&lt;=5,"L","A")),
IF(K176&lt;=19,"L","A"))),
IF(OR(D176="ALI",D176="AIE"),IF(L176&gt;=6,IF(K176&gt;=20,"H","A"),
IF(L176&gt;=2,IF(K176&gt;=51,"H",IF(K176&lt;=19,"L","A")),
IF(K176&lt;=50,"L","A")))))))</f>
        <v/>
      </c>
      <c r="O176" s="36" t="str">
        <f aca="false">IF(N176="L","Baixa",IF(N176="A","Média",IF(N176="","","Alta")))</f>
        <v/>
      </c>
      <c r="P176" s="37" t="str">
        <f aca="false">IF(ISBLANK(L176),"",
 IF(D176="ALI",IF(N176="L",7, IF(N176="A",10,15)),
 IF(D176="AIE",IF(N176="L",5, IF(N176="A",7,10)),
 IF(D176="SE",IF(N176="L",4, IF(N176="A",5,7 )),
 IF(OR(D176="EE",D176="CE"),IF(N176="L",3,IF(N176="A",4,6)))))))</f>
        <v/>
      </c>
      <c r="Q176" s="38"/>
      <c r="R176" s="39"/>
      <c r="S176" s="1" t="n">
        <f aca="false">IF(AND($P176="",$J176&lt;&gt;""),$J176,0)</f>
        <v>0</v>
      </c>
      <c r="T176" s="1" t="n">
        <f aca="false">IF(OR($P176="",$J176=""),0,$J176)</f>
        <v>0</v>
      </c>
      <c r="U176" s="1" t="n">
        <f aca="false">IF(OR($P176="",$J176=""),0,$P176)</f>
        <v>0</v>
      </c>
      <c r="V176" s="1" t="n">
        <f aca="false">IF(AND($J176="",$P176&lt;&gt;""),$P176,0)</f>
        <v>0</v>
      </c>
    </row>
    <row r="177" customFormat="false" ht="14.25" hidden="false" customHeight="true" outlineLevel="0" collapsed="false">
      <c r="B177" s="26" t="n">
        <v>28</v>
      </c>
      <c r="C177" s="40"/>
      <c r="D177" s="35"/>
      <c r="E177" s="35"/>
      <c r="F177" s="35"/>
      <c r="G177" s="35" t="str">
        <f aca="false">CONCATENATE(D177,H177)</f>
        <v/>
      </c>
      <c r="H177" s="36" t="str">
        <f aca="false">IF(ISBLANK(F177),"",
IF(D177="EE",IF(F177&gt;=3,IF(E177&gt;=5,"H","A"),
IF(F177&gt;=2,IF(E177&gt;=16,"H",IF(E177&lt;=4,"L","A")),
IF(E177&lt;=15,"L","A"))),
IF(OR(D177="SE",D177="CE"),IF(F177&gt;=4,IF(E177&gt;=6,"H","A"),
IF(F177&gt;=2,IF(E177&gt;=20,"H",IF(E177&lt;=5,"L","A")),
IF(E177&lt;=19,"L","A"))),
IF(OR(D177="ALI",D177="AIE"),IF(F177&gt;=6,IF(E177&gt;=20,"H","A"),
IF(F177&gt;=2,IF(E177&gt;=51,"H",IF(E177&lt;=19,"L","A")),
IF(E177&lt;=50,"L","A")))))))</f>
        <v/>
      </c>
      <c r="I177" s="36" t="str">
        <f aca="false">IF(H177="L","Baixa",IF(H177="A","Média",IF(H177="","","Alta")))</f>
        <v/>
      </c>
      <c r="J177" s="37" t="str">
        <f aca="false">IF(ISBLANK(F177),"",
 IF(D177="ALI",IF(H177="L",7, IF(H177="A",10,15)),
 IF(D177="AIE",IF(H177="L",5, IF(H177="A",7,10)),
 IF(D177="SE",IF(H177="L",4, IF(H177="A",5,7 )),
 IF(OR(D177="EE",D177="CE"),IF(H177="L",3,IF(H177="A",4,6)))))))</f>
        <v/>
      </c>
      <c r="K177" s="38"/>
      <c r="L177" s="35"/>
      <c r="M177" s="35" t="str">
        <f aca="false">CONCATENATE(D177,N177)</f>
        <v/>
      </c>
      <c r="N177" s="36" t="str">
        <f aca="false">IF(ISBLANK(L177),"",
IF(D177="EE",IF(L177&gt;=3,IF(K177&gt;=5,"H","A"),
IF(L177&gt;=2,IF(K177&gt;=16,"H",IF(K177&lt;=4,"L","A")),
IF(K177&lt;=15,"L","A"))),
IF(OR(D177="SE",D177="CE"),IF(L177&gt;=4,IF(K177&gt;=6,"H","A"),
IF(L177&gt;=2,IF(K177&gt;=20,"H",IF(K177&lt;=5,"L","A")),
IF(K177&lt;=19,"L","A"))),
IF(OR(D177="ALI",D177="AIE"),IF(L177&gt;=6,IF(K177&gt;=20,"H","A"),
IF(L177&gt;=2,IF(K177&gt;=51,"H",IF(K177&lt;=19,"L","A")),
IF(K177&lt;=50,"L","A")))))))</f>
        <v/>
      </c>
      <c r="O177" s="36" t="str">
        <f aca="false">IF(N177="L","Baixa",IF(N177="A","Média",IF(N177="","","Alta")))</f>
        <v/>
      </c>
      <c r="P177" s="37" t="str">
        <f aca="false">IF(ISBLANK(L177),"",
 IF(D177="ALI",IF(N177="L",7, IF(N177="A",10,15)),
 IF(D177="AIE",IF(N177="L",5, IF(N177="A",7,10)),
 IF(D177="SE",IF(N177="L",4, IF(N177="A",5,7 )),
 IF(OR(D177="EE",D177="CE"),IF(N177="L",3,IF(N177="A",4,6)))))))</f>
        <v/>
      </c>
      <c r="Q177" s="38"/>
      <c r="R177" s="39"/>
      <c r="S177" s="1" t="n">
        <f aca="false">IF(AND($P177="",$J177&lt;&gt;""),$J177,0)</f>
        <v>0</v>
      </c>
      <c r="T177" s="1" t="n">
        <f aca="false">IF(OR($P177="",$J177=""),0,$J177)</f>
        <v>0</v>
      </c>
      <c r="U177" s="1" t="n">
        <f aca="false">IF(OR($P177="",$J177=""),0,$P177)</f>
        <v>0</v>
      </c>
      <c r="V177" s="1" t="n">
        <f aca="false">IF(AND($J177="",$P177&lt;&gt;""),$P177,0)</f>
        <v>0</v>
      </c>
    </row>
    <row r="178" customFormat="false" ht="14.25" hidden="false" customHeight="true" outlineLevel="0" collapsed="false">
      <c r="B178" s="26" t="n">
        <v>29</v>
      </c>
      <c r="C178" s="40"/>
      <c r="D178" s="35"/>
      <c r="E178" s="35"/>
      <c r="F178" s="35"/>
      <c r="G178" s="35" t="str">
        <f aca="false">CONCATENATE(D178,H178)</f>
        <v/>
      </c>
      <c r="H178" s="36" t="str">
        <f aca="false">IF(ISBLANK(F178),"",
IF(D178="EE",IF(F178&gt;=3,IF(E178&gt;=5,"H","A"),
IF(F178&gt;=2,IF(E178&gt;=16,"H",IF(E178&lt;=4,"L","A")),
IF(E178&lt;=15,"L","A"))),
IF(OR(D178="SE",D178="CE"),IF(F178&gt;=4,IF(E178&gt;=6,"H","A"),
IF(F178&gt;=2,IF(E178&gt;=20,"H",IF(E178&lt;=5,"L","A")),
IF(E178&lt;=19,"L","A"))),
IF(OR(D178="ALI",D178="AIE"),IF(F178&gt;=6,IF(E178&gt;=20,"H","A"),
IF(F178&gt;=2,IF(E178&gt;=51,"H",IF(E178&lt;=19,"L","A")),
IF(E178&lt;=50,"L","A")))))))</f>
        <v/>
      </c>
      <c r="I178" s="36" t="str">
        <f aca="false">IF(H178="L","Baixa",IF(H178="A","Média",IF(H178="","","Alta")))</f>
        <v/>
      </c>
      <c r="J178" s="37" t="str">
        <f aca="false">IF(ISBLANK(F178),"",
 IF(D178="ALI",IF(H178="L",7, IF(H178="A",10,15)),
 IF(D178="AIE",IF(H178="L",5, IF(H178="A",7,10)),
 IF(D178="SE",IF(H178="L",4, IF(H178="A",5,7 )),
 IF(OR(D178="EE",D178="CE"),IF(H178="L",3,IF(H178="A",4,6)))))))</f>
        <v/>
      </c>
      <c r="K178" s="38"/>
      <c r="L178" s="35"/>
      <c r="M178" s="35" t="str">
        <f aca="false">CONCATENATE(D178,N178)</f>
        <v/>
      </c>
      <c r="N178" s="36" t="str">
        <f aca="false">IF(ISBLANK(L178),"",
IF(D178="EE",IF(L178&gt;=3,IF(K178&gt;=5,"H","A"),
IF(L178&gt;=2,IF(K178&gt;=16,"H",IF(K178&lt;=4,"L","A")),
IF(K178&lt;=15,"L","A"))),
IF(OR(D178="SE",D178="CE"),IF(L178&gt;=4,IF(K178&gt;=6,"H","A"),
IF(L178&gt;=2,IF(K178&gt;=20,"H",IF(K178&lt;=5,"L","A")),
IF(K178&lt;=19,"L","A"))),
IF(OR(D178="ALI",D178="AIE"),IF(L178&gt;=6,IF(K178&gt;=20,"H","A"),
IF(L178&gt;=2,IF(K178&gt;=51,"H",IF(K178&lt;=19,"L","A")),
IF(K178&lt;=50,"L","A")))))))</f>
        <v/>
      </c>
      <c r="O178" s="36" t="str">
        <f aca="false">IF(N178="L","Baixa",IF(N178="A","Média",IF(N178="","","Alta")))</f>
        <v/>
      </c>
      <c r="P178" s="37" t="str">
        <f aca="false">IF(ISBLANK(L178),"",
 IF(D178="ALI",IF(N178="L",7, IF(N178="A",10,15)),
 IF(D178="AIE",IF(N178="L",5, IF(N178="A",7,10)),
 IF(D178="SE",IF(N178="L",4, IF(N178="A",5,7 )),
 IF(OR(D178="EE",D178="CE"),IF(N178="L",3,IF(N178="A",4,6)))))))</f>
        <v/>
      </c>
      <c r="Q178" s="38"/>
      <c r="R178" s="39"/>
      <c r="S178" s="1" t="n">
        <f aca="false">IF(AND($P178="",$J178&lt;&gt;""),$J178,0)</f>
        <v>0</v>
      </c>
      <c r="T178" s="1" t="n">
        <f aca="false">IF(OR($P178="",$J178=""),0,$J178)</f>
        <v>0</v>
      </c>
      <c r="U178" s="1" t="n">
        <f aca="false">IF(OR($P178="",$J178=""),0,$P178)</f>
        <v>0</v>
      </c>
      <c r="V178" s="1" t="n">
        <f aca="false">IF(AND($J178="",$P178&lt;&gt;""),$P178,0)</f>
        <v>0</v>
      </c>
    </row>
    <row r="179" customFormat="false" ht="14.25" hidden="false" customHeight="true" outlineLevel="0" collapsed="false">
      <c r="B179" s="41" t="n">
        <v>30</v>
      </c>
      <c r="C179" s="42"/>
      <c r="D179" s="43"/>
      <c r="E179" s="43"/>
      <c r="F179" s="43"/>
      <c r="G179" s="43" t="str">
        <f aca="false">CONCATENATE(D179,H179)</f>
        <v/>
      </c>
      <c r="H179" s="44" t="str">
        <f aca="false">IF(ISBLANK(F179),"",
IF(D179="EE",IF(F179&gt;=3,IF(E179&gt;=5,"H","A"),
IF(F179&gt;=2,IF(E179&gt;=16,"H",IF(E179&lt;=4,"L","A")),
IF(E179&lt;=15,"L","A"))),
IF(OR(D179="SE",D179="CE"),IF(F179&gt;=4,IF(E179&gt;=6,"H","A"),
IF(F179&gt;=2,IF(E179&gt;=20,"H",IF(E179&lt;=5,"L","A")),
IF(E179&lt;=19,"L","A"))),
IF(OR(D179="ALI",D179="AIE"),IF(F179&gt;=6,IF(E179&gt;=20,"H","A"),
IF(F179&gt;=2,IF(E179&gt;=51,"H",IF(E179&lt;=19,"L","A")),
IF(E179&lt;=50,"L","A")))))))</f>
        <v/>
      </c>
      <c r="I179" s="44" t="str">
        <f aca="false">IF(H179="L","Baixa",IF(H179="A","Média",IF(H179="","","Alta")))</f>
        <v/>
      </c>
      <c r="J179" s="45" t="str">
        <f aca="false">IF(ISBLANK(F179),"",
 IF(D179="ALI",IF(H179="L",7, IF(H179="A",10,15)),
 IF(D179="AIE",IF(H179="L",5, IF(H179="A",7,10)),
 IF(D179="SE",IF(H179="L",4, IF(H179="A",5,7 )),
 IF(OR(D179="EE",D179="CE"),IF(H179="L",3,IF(H179="A",4,6)))))))</f>
        <v/>
      </c>
      <c r="K179" s="46"/>
      <c r="L179" s="43"/>
      <c r="M179" s="43" t="str">
        <f aca="false">CONCATENATE(D179,N179)</f>
        <v/>
      </c>
      <c r="N179" s="44" t="str">
        <f aca="false">IF(ISBLANK(L179),"",
IF(D179="EE",IF(L179&gt;=3,IF(K179&gt;=5,"H","A"),
IF(L179&gt;=2,IF(K179&gt;=16,"H",IF(K179&lt;=4,"L","A")),
IF(K179&lt;=15,"L","A"))),
IF(OR(D179="SE",D179="CE"),IF(L179&gt;=4,IF(K179&gt;=6,"H","A"),
IF(L179&gt;=2,IF(K179&gt;=20,"H",IF(K179&lt;=5,"L","A")),
IF(K179&lt;=19,"L","A"))),
IF(OR(D179="ALI",D179="AIE"),IF(L179&gt;=6,IF(K179&gt;=20,"H","A"),
IF(L179&gt;=2,IF(K179&gt;=51,"H",IF(K179&lt;=19,"L","A")),
IF(K179&lt;=50,"L","A")))))))</f>
        <v/>
      </c>
      <c r="O179" s="44" t="str">
        <f aca="false">IF(N179="L","Baixa",IF(N179="A","Média",IF(N179="","","Alta")))</f>
        <v/>
      </c>
      <c r="P179" s="45" t="str">
        <f aca="false">IF(ISBLANK(L179),"",
 IF(D179="ALI",IF(N179="L",7, IF(N179="A",10,15)),
 IF(D179="AIE",IF(N179="L",5, IF(N179="A",7,10)),
 IF(D179="SE",IF(N179="L",4, IF(N179="A",5,7 )),
 IF(OR(D179="EE",D179="CE"),IF(N179="L",3,IF(N179="A",4,6)))))))</f>
        <v/>
      </c>
      <c r="Q179" s="46"/>
      <c r="R179" s="47"/>
      <c r="S179" s="1" t="n">
        <f aca="false">IF(AND($P179="",$J179&lt;&gt;""),$J179,0)</f>
        <v>0</v>
      </c>
      <c r="T179" s="1" t="n">
        <f aca="false">IF(OR($P179="",$J179=""),0,$J179)</f>
        <v>0</v>
      </c>
      <c r="U179" s="1" t="n">
        <f aca="false">IF(OR($P179="",$J179=""),0,$P179)</f>
        <v>0</v>
      </c>
      <c r="V179" s="1" t="n">
        <f aca="false">IF(AND($J179="",$P179&lt;&gt;""),$P179,0)</f>
        <v>0</v>
      </c>
    </row>
    <row r="180" s="48" customFormat="true" ht="19.5" hidden="false" customHeight="true" outlineLevel="0" collapsed="false"/>
    <row r="181" customFormat="false" ht="17.25" hidden="false" customHeight="true" outlineLevel="0" collapsed="false">
      <c r="A181" s="2" t="s">
        <v>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="3" customFormat="true" ht="17.25" hidden="false" customHeight="true" outlineLevel="0" collapsed="false">
      <c r="B182" s="8" t="e">
        <f aca="false">CONCATENATE("Projeto  : ", Projeto)</f>
        <v>#REF!</v>
      </c>
      <c r="C182" s="10"/>
      <c r="D182" s="5" t="s">
        <v>2</v>
      </c>
      <c r="E182" s="6" t="e">
        <f aca="false">Data</f>
        <v>#REF!</v>
      </c>
      <c r="F182" s="6"/>
      <c r="G182" s="5"/>
      <c r="H182" s="5"/>
      <c r="I182" s="7" t="e">
        <f aca="false">CONCATENATE("Revisor : ",Revisor)</f>
        <v>#REF!</v>
      </c>
      <c r="J182" s="8"/>
      <c r="K182" s="8"/>
      <c r="L182" s="8"/>
      <c r="M182" s="8"/>
      <c r="N182" s="8"/>
      <c r="O182" s="8"/>
      <c r="P182" s="8"/>
      <c r="Q182" s="8"/>
      <c r="R182" s="8"/>
      <c r="S182" s="9"/>
    </row>
    <row r="183" s="3" customFormat="true" ht="17.25" hidden="false" customHeight="true" outlineLevel="0" collapsed="false">
      <c r="B183" s="10" t="e">
        <f aca="false">CONCATENATE("Responsável : ", Responsável)</f>
        <v>#REF!</v>
      </c>
      <c r="C183" s="4"/>
      <c r="D183" s="9"/>
      <c r="E183" s="11"/>
      <c r="F183" s="11"/>
      <c r="G183" s="11"/>
      <c r="H183" s="11"/>
      <c r="I183" s="7" t="s">
        <v>5</v>
      </c>
      <c r="J183" s="11"/>
      <c r="K183" s="49" t="e">
        <f aca="false">Revisão</f>
        <v>#REF!</v>
      </c>
      <c r="L183" s="49"/>
      <c r="M183" s="11"/>
      <c r="N183" s="11"/>
      <c r="O183" s="11"/>
      <c r="P183" s="11"/>
      <c r="Q183" s="11"/>
      <c r="R183" s="11"/>
      <c r="S183" s="9"/>
      <c r="T183" s="9"/>
    </row>
    <row r="184" s="3" customFormat="true" ht="12" hidden="false" customHeight="true" outlineLevel="0" collapsed="false">
      <c r="B184" s="12" t="s">
        <v>6</v>
      </c>
      <c r="C184" s="13" t="s">
        <v>7</v>
      </c>
      <c r="D184" s="14" t="s">
        <v>8</v>
      </c>
      <c r="E184" s="15" t="s">
        <v>9</v>
      </c>
      <c r="F184" s="15"/>
      <c r="G184" s="15"/>
      <c r="H184" s="15"/>
      <c r="I184" s="15"/>
      <c r="J184" s="15"/>
      <c r="K184" s="16" t="s">
        <v>10</v>
      </c>
      <c r="L184" s="16"/>
      <c r="M184" s="16"/>
      <c r="N184" s="16"/>
      <c r="O184" s="16"/>
      <c r="P184" s="16"/>
      <c r="Q184" s="17"/>
      <c r="R184" s="18"/>
      <c r="S184" s="3" t="s">
        <v>11</v>
      </c>
      <c r="T184" s="3" t="s">
        <v>12</v>
      </c>
      <c r="U184" s="3" t="s">
        <v>13</v>
      </c>
      <c r="V184" s="3" t="s">
        <v>14</v>
      </c>
    </row>
    <row r="185" customFormat="false" ht="12" hidden="false" customHeight="true" outlineLevel="0" collapsed="false">
      <c r="B185" s="12"/>
      <c r="C185" s="13"/>
      <c r="D185" s="14"/>
      <c r="E185" s="19" t="s">
        <v>15</v>
      </c>
      <c r="F185" s="20" t="s">
        <v>16</v>
      </c>
      <c r="G185" s="20" t="s">
        <v>17</v>
      </c>
      <c r="H185" s="20" t="s">
        <v>18</v>
      </c>
      <c r="I185" s="21" t="s">
        <v>19</v>
      </c>
      <c r="J185" s="22" t="s">
        <v>20</v>
      </c>
      <c r="K185" s="23" t="s">
        <v>15</v>
      </c>
      <c r="L185" s="20" t="s">
        <v>16</v>
      </c>
      <c r="M185" s="20" t="s">
        <v>17</v>
      </c>
      <c r="N185" s="20" t="s">
        <v>18</v>
      </c>
      <c r="O185" s="21" t="s">
        <v>19</v>
      </c>
      <c r="P185" s="22" t="s">
        <v>20</v>
      </c>
      <c r="Q185" s="24"/>
      <c r="R185" s="25"/>
    </row>
    <row r="186" customFormat="false" ht="14.25" hidden="false" customHeight="true" outlineLevel="0" collapsed="false">
      <c r="B186" s="26" t="n">
        <v>1</v>
      </c>
      <c r="C186" s="50"/>
      <c r="D186" s="29"/>
      <c r="E186" s="29"/>
      <c r="F186" s="29"/>
      <c r="G186" s="29" t="str">
        <f aca="false">CONCATENATE(D186,H186)</f>
        <v/>
      </c>
      <c r="H186" s="30" t="str">
        <f aca="false">IF(ISBLANK(F186),"",
IF(D186="EE",IF(F186&gt;=3,IF(E186&gt;=5,"H","A"),
IF(F186&gt;=2,IF(E186&gt;=16,"H",IF(E186&lt;=4,"L","A")),
IF(E186&lt;=15,"L","A"))),
IF(OR(D186="SE",D186="CE"),IF(F186&gt;=4,IF(E186&gt;=6,"H","A"),
IF(F186&gt;=2,IF(E186&gt;=20,"H",IF(E186&lt;=5,"L","A")),
IF(E186&lt;=19,"L","A"))),
IF(OR(D186="ALI",D186="AIE"),IF(F186&gt;=6,IF(E186&gt;=20,"H","A"),
IF(F186&gt;=2,IF(E186&gt;=51,"H",IF(E186&lt;=19,"L","A")),
IF(E186&lt;=50,"L","A")))))))</f>
        <v/>
      </c>
      <c r="I186" s="30" t="str">
        <f aca="false">IF(H186="L","Baixa",IF(H186="A","Média",IF(H186="","","Alta")))</f>
        <v/>
      </c>
      <c r="J186" s="33" t="str">
        <f aca="false">IF(ISBLANK(F186),"",
 IF(D186="ALI",IF(H186="L",7, IF(H186="A",10,15)),
 IF(D186="AIE",IF(H186="L",5, IF(H186="A",7,10)),
 IF(D186="SE",IF(H186="L",4, IF(H186="A",5,7 )),
 IF(OR(D186="EE",D186="CE"),IF(H186="L",3,IF(H186="A",4,6)))))))</f>
        <v/>
      </c>
      <c r="K186" s="32"/>
      <c r="L186" s="29"/>
      <c r="M186" s="29" t="str">
        <f aca="false">CONCATENATE(D186,N186)</f>
        <v/>
      </c>
      <c r="N186" s="30" t="str">
        <f aca="false">IF(ISBLANK(L186),"",
IF(D186="EE",IF(L186&gt;=3,IF(K186&gt;=5,"H","A"),
IF(L186&gt;=2,IF(K186&gt;=16,"H",IF(K186&lt;=4,"L","A")),
IF(K186&lt;=15,"L","A"))),
IF(OR(D186="SE",D186="CE"),IF(L186&gt;=4,IF(K186&gt;=6,"H","A"),
IF(L186&gt;=2,IF(K186&gt;=20,"H",IF(K186&lt;=5,"L","A")),
IF(K186&lt;=19,"L","A"))),
IF(OR(D186="ALI",D186="AIE"),IF(L186&gt;=6,IF(K186&gt;=20,"H","A"),
IF(L186&gt;=2,IF(K186&gt;=51,"H",IF(K186&lt;=19,"L","A")),
IF(K186&lt;=50,"L","A")))))))</f>
        <v/>
      </c>
      <c r="O186" s="30" t="str">
        <f aca="false">IF(N186="L","Baixa",IF(N186="A","Média",IF(N186="","","Alta")))</f>
        <v/>
      </c>
      <c r="P186" s="33" t="str">
        <f aca="false">IF(ISBLANK(L186),"",
 IF(D186="ALI",IF(N186="L",7, IF(N186="A",10,15)),
 IF(D186="AIE",IF(N186="L",5, IF(N186="A",7,10)),
 IF(D186="SE",IF(N186="L",4, IF(N186="A",5,7 )),
 IF(OR(D186="EE",D186="CE"),IF(N186="L",3,IF(N186="A",4,6)))))))</f>
        <v/>
      </c>
      <c r="Q186" s="32"/>
      <c r="R186" s="34"/>
      <c r="S186" s="1" t="n">
        <f aca="false">IF(AND($P186="",$J186&lt;&gt;""),$J186,0)</f>
        <v>0</v>
      </c>
      <c r="T186" s="1" t="n">
        <f aca="false">IF(OR($P186="",$J186=""),0,$J186)</f>
        <v>0</v>
      </c>
      <c r="U186" s="1" t="n">
        <f aca="false">IF(OR($P186="",$J186=""),0,$P186)</f>
        <v>0</v>
      </c>
      <c r="V186" s="1" t="n">
        <f aca="false">IF(AND($J186="",$P186&lt;&gt;""),$P186,0)</f>
        <v>0</v>
      </c>
    </row>
    <row r="187" customFormat="false" ht="14.25" hidden="false" customHeight="true" outlineLevel="0" collapsed="false">
      <c r="B187" s="26" t="n">
        <v>2</v>
      </c>
      <c r="C187" s="40"/>
      <c r="D187" s="35"/>
      <c r="E187" s="35"/>
      <c r="F187" s="35"/>
      <c r="G187" s="35" t="str">
        <f aca="false">CONCATENATE(D187,H187)</f>
        <v/>
      </c>
      <c r="H187" s="36" t="str">
        <f aca="false">IF(ISBLANK(F187),"",
IF(D187="EE",IF(F187&gt;=3,IF(E187&gt;=5,"H","A"),
IF(F187&gt;=2,IF(E187&gt;=16,"H",IF(E187&lt;=4,"L","A")),
IF(E187&lt;=15,"L","A"))),
IF(OR(D187="SE",D187="CE"),IF(F187&gt;=4,IF(E187&gt;=6,"H","A"),
IF(F187&gt;=2,IF(E187&gt;=20,"H",IF(E187&lt;=5,"L","A")),
IF(E187&lt;=19,"L","A"))),
IF(OR(D187="ALI",D187="AIE"),IF(F187&gt;=6,IF(E187&gt;=20,"H","A"),
IF(F187&gt;=2,IF(E187&gt;=51,"H",IF(E187&lt;=19,"L","A")),
IF(E187&lt;=50,"L","A")))))))</f>
        <v/>
      </c>
      <c r="I187" s="36" t="str">
        <f aca="false">IF(H187="L","Baixa",IF(H187="A","Média",IF(H187="","","Alta")))</f>
        <v/>
      </c>
      <c r="J187" s="37" t="str">
        <f aca="false">IF(ISBLANK(F187),"",
 IF(D187="ALI",IF(H187="L",7, IF(H187="A",10,15)),
 IF(D187="AIE",IF(H187="L",5, IF(H187="A",7,10)),
 IF(D187="SE",IF(H187="L",4, IF(H187="A",5,7 )),
 IF(OR(D187="EE",D187="CE"),IF(H187="L",3,IF(H187="A",4,6)))))))</f>
        <v/>
      </c>
      <c r="K187" s="38"/>
      <c r="L187" s="35"/>
      <c r="M187" s="35" t="str">
        <f aca="false">CONCATENATE(D187,N187)</f>
        <v/>
      </c>
      <c r="N187" s="36" t="str">
        <f aca="false">IF(ISBLANK(L187),"",
IF(D187="EE",IF(L187&gt;=3,IF(K187&gt;=5,"H","A"),
IF(L187&gt;=2,IF(K187&gt;=16,"H",IF(K187&lt;=4,"L","A")),
IF(K187&lt;=15,"L","A"))),
IF(OR(D187="SE",D187="CE"),IF(L187&gt;=4,IF(K187&gt;=6,"H","A"),
IF(L187&gt;=2,IF(K187&gt;=20,"H",IF(K187&lt;=5,"L","A")),
IF(K187&lt;=19,"L","A"))),
IF(OR(D187="ALI",D187="AIE"),IF(L187&gt;=6,IF(K187&gt;=20,"H","A"),
IF(L187&gt;=2,IF(K187&gt;=51,"H",IF(K187&lt;=19,"L","A")),
IF(K187&lt;=50,"L","A")))))))</f>
        <v/>
      </c>
      <c r="O187" s="36" t="str">
        <f aca="false">IF(N187="L","Baixa",IF(N187="A","Média",IF(N187="","","Alta")))</f>
        <v/>
      </c>
      <c r="P187" s="37" t="str">
        <f aca="false">IF(ISBLANK(L187),"",
 IF(D187="ALI",IF(N187="L",7, IF(N187="A",10,15)),
 IF(D187="AIE",IF(N187="L",5, IF(N187="A",7,10)),
 IF(D187="SE",IF(N187="L",4, IF(N187="A",5,7 )),
 IF(OR(D187="EE",D187="CE"),IF(N187="L",3,IF(N187="A",4,6)))))))</f>
        <v/>
      </c>
      <c r="Q187" s="38"/>
      <c r="R187" s="39"/>
      <c r="S187" s="1" t="n">
        <f aca="false">IF(AND($P187="",$J187&lt;&gt;""),$J187,0)</f>
        <v>0</v>
      </c>
      <c r="T187" s="1" t="n">
        <f aca="false">IF(OR($P187="",$J187=""),0,$J187)</f>
        <v>0</v>
      </c>
      <c r="U187" s="1" t="n">
        <f aca="false">IF(OR($P187="",$J187=""),0,$P187)</f>
        <v>0</v>
      </c>
      <c r="V187" s="1" t="n">
        <f aca="false">IF(AND($J187="",$P187&lt;&gt;""),$P187,0)</f>
        <v>0</v>
      </c>
    </row>
    <row r="188" customFormat="false" ht="14.25" hidden="false" customHeight="true" outlineLevel="0" collapsed="false">
      <c r="B188" s="26" t="n">
        <v>3</v>
      </c>
      <c r="C188" s="40"/>
      <c r="D188" s="35"/>
      <c r="E188" s="35"/>
      <c r="F188" s="35"/>
      <c r="G188" s="35" t="str">
        <f aca="false">CONCATENATE(D188,H188)</f>
        <v/>
      </c>
      <c r="H188" s="36" t="str">
        <f aca="false">IF(ISBLANK(F188),"",
IF(D188="EE",IF(F188&gt;=3,IF(E188&gt;=5,"H","A"),
IF(F188&gt;=2,IF(E188&gt;=16,"H",IF(E188&lt;=4,"L","A")),
IF(E188&lt;=15,"L","A"))),
IF(OR(D188="SE",D188="CE"),IF(F188&gt;=4,IF(E188&gt;=6,"H","A"),
IF(F188&gt;=2,IF(E188&gt;=20,"H",IF(E188&lt;=5,"L","A")),
IF(E188&lt;=19,"L","A"))),
IF(OR(D188="ALI",D188="AIE"),IF(F188&gt;=6,IF(E188&gt;=20,"H","A"),
IF(F188&gt;=2,IF(E188&gt;=51,"H",IF(E188&lt;=19,"L","A")),
IF(E188&lt;=50,"L","A")))))))</f>
        <v/>
      </c>
      <c r="I188" s="36" t="str">
        <f aca="false">IF(H188="L","Baixa",IF(H188="A","Média",IF(H188="","","Alta")))</f>
        <v/>
      </c>
      <c r="J188" s="37" t="str">
        <f aca="false">IF(ISBLANK(F188),"",
 IF(D188="ALI",IF(H188="L",7, IF(H188="A",10,15)),
 IF(D188="AIE",IF(H188="L",5, IF(H188="A",7,10)),
 IF(D188="SE",IF(H188="L",4, IF(H188="A",5,7 )),
 IF(OR(D188="EE",D188="CE"),IF(H188="L",3,IF(H188="A",4,6)))))))</f>
        <v/>
      </c>
      <c r="K188" s="38"/>
      <c r="L188" s="35"/>
      <c r="M188" s="35" t="str">
        <f aca="false">CONCATENATE(D188,N188)</f>
        <v/>
      </c>
      <c r="N188" s="36" t="str">
        <f aca="false">IF(ISBLANK(L188),"",
IF(D188="EE",IF(L188&gt;=3,IF(K188&gt;=5,"H","A"),
IF(L188&gt;=2,IF(K188&gt;=16,"H",IF(K188&lt;=4,"L","A")),
IF(K188&lt;=15,"L","A"))),
IF(OR(D188="SE",D188="CE"),IF(L188&gt;=4,IF(K188&gt;=6,"H","A"),
IF(L188&gt;=2,IF(K188&gt;=20,"H",IF(K188&lt;=5,"L","A")),
IF(K188&lt;=19,"L","A"))),
IF(OR(D188="ALI",D188="AIE"),IF(L188&gt;=6,IF(K188&gt;=20,"H","A"),
IF(L188&gt;=2,IF(K188&gt;=51,"H",IF(K188&lt;=19,"L","A")),
IF(K188&lt;=50,"L","A")))))))</f>
        <v/>
      </c>
      <c r="O188" s="36" t="str">
        <f aca="false">IF(N188="L","Baixa",IF(N188="A","Média",IF(N188="","","Alta")))</f>
        <v/>
      </c>
      <c r="P188" s="37" t="str">
        <f aca="false">IF(ISBLANK(L188),"",
 IF(D188="ALI",IF(N188="L",7, IF(N188="A",10,15)),
 IF(D188="AIE",IF(N188="L",5, IF(N188="A",7,10)),
 IF(D188="SE",IF(N188="L",4, IF(N188="A",5,7 )),
 IF(OR(D188="EE",D188="CE"),IF(N188="L",3,IF(N188="A",4,6)))))))</f>
        <v/>
      </c>
      <c r="Q188" s="38"/>
      <c r="R188" s="39"/>
      <c r="S188" s="1" t="n">
        <f aca="false">IF(AND($P188="",$J188&lt;&gt;""),$J188,0)</f>
        <v>0</v>
      </c>
      <c r="T188" s="1" t="n">
        <f aca="false">IF(OR($P188="",$J188=""),0,$J188)</f>
        <v>0</v>
      </c>
      <c r="U188" s="1" t="n">
        <f aca="false">IF(OR($P188="",$J188=""),0,$P188)</f>
        <v>0</v>
      </c>
      <c r="V188" s="1" t="n">
        <f aca="false">IF(AND($J188="",$P188&lt;&gt;""),$P188,0)</f>
        <v>0</v>
      </c>
    </row>
    <row r="189" customFormat="false" ht="14.25" hidden="false" customHeight="true" outlineLevel="0" collapsed="false">
      <c r="B189" s="26" t="n">
        <v>4</v>
      </c>
      <c r="C189" s="40"/>
      <c r="D189" s="35"/>
      <c r="E189" s="35"/>
      <c r="F189" s="35"/>
      <c r="G189" s="35" t="str">
        <f aca="false">CONCATENATE(D189,H189)</f>
        <v/>
      </c>
      <c r="H189" s="36" t="str">
        <f aca="false">IF(ISBLANK(F189),"",
IF(D189="EE",IF(F189&gt;=3,IF(E189&gt;=5,"H","A"),
IF(F189&gt;=2,IF(E189&gt;=16,"H",IF(E189&lt;=4,"L","A")),
IF(E189&lt;=15,"L","A"))),
IF(OR(D189="SE",D189="CE"),IF(F189&gt;=4,IF(E189&gt;=6,"H","A"),
IF(F189&gt;=2,IF(E189&gt;=20,"H",IF(E189&lt;=5,"L","A")),
IF(E189&lt;=19,"L","A"))),
IF(OR(D189="ALI",D189="AIE"),IF(F189&gt;=6,IF(E189&gt;=20,"H","A"),
IF(F189&gt;=2,IF(E189&gt;=51,"H",IF(E189&lt;=19,"L","A")),
IF(E189&lt;=50,"L","A")))))))</f>
        <v/>
      </c>
      <c r="I189" s="36" t="str">
        <f aca="false">IF(H189="L","Baixa",IF(H189="A","Média",IF(H189="","","Alta")))</f>
        <v/>
      </c>
      <c r="J189" s="37" t="str">
        <f aca="false">IF(ISBLANK(F189),"",
 IF(D189="ALI",IF(H189="L",7, IF(H189="A",10,15)),
 IF(D189="AIE",IF(H189="L",5, IF(H189="A",7,10)),
 IF(D189="SE",IF(H189="L",4, IF(H189="A",5,7 )),
 IF(OR(D189="EE",D189="CE"),IF(H189="L",3,IF(H189="A",4,6)))))))</f>
        <v/>
      </c>
      <c r="K189" s="38"/>
      <c r="L189" s="35"/>
      <c r="M189" s="35" t="str">
        <f aca="false">CONCATENATE(D189,N189)</f>
        <v/>
      </c>
      <c r="N189" s="36" t="str">
        <f aca="false">IF(ISBLANK(L189),"",
IF(D189="EE",IF(L189&gt;=3,IF(K189&gt;=5,"H","A"),
IF(L189&gt;=2,IF(K189&gt;=16,"H",IF(K189&lt;=4,"L","A")),
IF(K189&lt;=15,"L","A"))),
IF(OR(D189="SE",D189="CE"),IF(L189&gt;=4,IF(K189&gt;=6,"H","A"),
IF(L189&gt;=2,IF(K189&gt;=20,"H",IF(K189&lt;=5,"L","A")),
IF(K189&lt;=19,"L","A"))),
IF(OR(D189="ALI",D189="AIE"),IF(L189&gt;=6,IF(K189&gt;=20,"H","A"),
IF(L189&gt;=2,IF(K189&gt;=51,"H",IF(K189&lt;=19,"L","A")),
IF(K189&lt;=50,"L","A")))))))</f>
        <v/>
      </c>
      <c r="O189" s="36" t="str">
        <f aca="false">IF(N189="L","Baixa",IF(N189="A","Média",IF(N189="","","Alta")))</f>
        <v/>
      </c>
      <c r="P189" s="37" t="str">
        <f aca="false">IF(ISBLANK(L189),"",
 IF(D189="ALI",IF(N189="L",7, IF(N189="A",10,15)),
 IF(D189="AIE",IF(N189="L",5, IF(N189="A",7,10)),
 IF(D189="SE",IF(N189="L",4, IF(N189="A",5,7 )),
 IF(OR(D189="EE",D189="CE"),IF(N189="L",3,IF(N189="A",4,6)))))))</f>
        <v/>
      </c>
      <c r="Q189" s="38"/>
      <c r="R189" s="39"/>
      <c r="S189" s="1" t="n">
        <f aca="false">IF(AND($P189="",$J189&lt;&gt;""),$J189,0)</f>
        <v>0</v>
      </c>
      <c r="T189" s="1" t="n">
        <f aca="false">IF(OR($P189="",$J189=""),0,$J189)</f>
        <v>0</v>
      </c>
      <c r="U189" s="1" t="n">
        <f aca="false">IF(OR($P189="",$J189=""),0,$P189)</f>
        <v>0</v>
      </c>
      <c r="V189" s="1" t="n">
        <f aca="false">IF(AND($J189="",$P189&lt;&gt;""),$P189,0)</f>
        <v>0</v>
      </c>
    </row>
    <row r="190" customFormat="false" ht="14.25" hidden="false" customHeight="true" outlineLevel="0" collapsed="false">
      <c r="B190" s="26" t="n">
        <v>5</v>
      </c>
      <c r="C190" s="40"/>
      <c r="D190" s="35"/>
      <c r="E190" s="35"/>
      <c r="F190" s="35"/>
      <c r="G190" s="35" t="str">
        <f aca="false">CONCATENATE(D190,H190)</f>
        <v/>
      </c>
      <c r="H190" s="36" t="str">
        <f aca="false">IF(ISBLANK(F190),"",
IF(D190="EE",IF(F190&gt;=3,IF(E190&gt;=5,"H","A"),
IF(F190&gt;=2,IF(E190&gt;=16,"H",IF(E190&lt;=4,"L","A")),
IF(E190&lt;=15,"L","A"))),
IF(OR(D190="SE",D190="CE"),IF(F190&gt;=4,IF(E190&gt;=6,"H","A"),
IF(F190&gt;=2,IF(E190&gt;=20,"H",IF(E190&lt;=5,"L","A")),
IF(E190&lt;=19,"L","A"))),
IF(OR(D190="ALI",D190="AIE"),IF(F190&gt;=6,IF(E190&gt;=20,"H","A"),
IF(F190&gt;=2,IF(E190&gt;=51,"H",IF(E190&lt;=19,"L","A")),
IF(E190&lt;=50,"L","A")))))))</f>
        <v/>
      </c>
      <c r="I190" s="36" t="str">
        <f aca="false">IF(H190="L","Baixa",IF(H190="A","Média",IF(H190="","","Alta")))</f>
        <v/>
      </c>
      <c r="J190" s="37" t="str">
        <f aca="false">IF(ISBLANK(F190),"",
 IF(D190="ALI",IF(H190="L",7, IF(H190="A",10,15)),
 IF(D190="AIE",IF(H190="L",5, IF(H190="A",7,10)),
 IF(D190="SE",IF(H190="L",4, IF(H190="A",5,7 )),
 IF(OR(D190="EE",D190="CE"),IF(H190="L",3,IF(H190="A",4,6)))))))</f>
        <v/>
      </c>
      <c r="K190" s="38"/>
      <c r="L190" s="35"/>
      <c r="M190" s="35" t="str">
        <f aca="false">CONCATENATE(D190,N190)</f>
        <v/>
      </c>
      <c r="N190" s="36" t="str">
        <f aca="false">IF(ISBLANK(L190),"",
IF(D190="EE",IF(L190&gt;=3,IF(K190&gt;=5,"H","A"),
IF(L190&gt;=2,IF(K190&gt;=16,"H",IF(K190&lt;=4,"L","A")),
IF(K190&lt;=15,"L","A"))),
IF(OR(D190="SE",D190="CE"),IF(L190&gt;=4,IF(K190&gt;=6,"H","A"),
IF(L190&gt;=2,IF(K190&gt;=20,"H",IF(K190&lt;=5,"L","A")),
IF(K190&lt;=19,"L","A"))),
IF(OR(D190="ALI",D190="AIE"),IF(L190&gt;=6,IF(K190&gt;=20,"H","A"),
IF(L190&gt;=2,IF(K190&gt;=51,"H",IF(K190&lt;=19,"L","A")),
IF(K190&lt;=50,"L","A")))))))</f>
        <v/>
      </c>
      <c r="O190" s="36" t="str">
        <f aca="false">IF(N190="L","Baixa",IF(N190="A","Média",IF(N190="","","Alta")))</f>
        <v/>
      </c>
      <c r="P190" s="37" t="str">
        <f aca="false">IF(ISBLANK(L190),"",
 IF(D190="ALI",IF(N190="L",7, IF(N190="A",10,15)),
 IF(D190="AIE",IF(N190="L",5, IF(N190="A",7,10)),
 IF(D190="SE",IF(N190="L",4, IF(N190="A",5,7 )),
 IF(OR(D190="EE",D190="CE"),IF(N190="L",3,IF(N190="A",4,6)))))))</f>
        <v/>
      </c>
      <c r="Q190" s="38"/>
      <c r="R190" s="39"/>
      <c r="S190" s="1" t="n">
        <f aca="false">IF(AND($P190="",$J190&lt;&gt;""),$J190,0)</f>
        <v>0</v>
      </c>
      <c r="T190" s="1" t="n">
        <f aca="false">IF(OR($P190="",$J190=""),0,$J190)</f>
        <v>0</v>
      </c>
      <c r="U190" s="1" t="n">
        <f aca="false">IF(OR($P190="",$J190=""),0,$P190)</f>
        <v>0</v>
      </c>
      <c r="V190" s="1" t="n">
        <f aca="false">IF(AND($J190="",$P190&lt;&gt;""),$P190,0)</f>
        <v>0</v>
      </c>
    </row>
    <row r="191" customFormat="false" ht="14.25" hidden="false" customHeight="true" outlineLevel="0" collapsed="false">
      <c r="B191" s="26" t="n">
        <v>6</v>
      </c>
      <c r="C191" s="40"/>
      <c r="D191" s="35"/>
      <c r="E191" s="35"/>
      <c r="F191" s="35"/>
      <c r="G191" s="35" t="str">
        <f aca="false">CONCATENATE(D191,H191)</f>
        <v/>
      </c>
      <c r="H191" s="36" t="str">
        <f aca="false">IF(ISBLANK(F191),"",
IF(D191="EE",IF(F191&gt;=3,IF(E191&gt;=5,"H","A"),
IF(F191&gt;=2,IF(E191&gt;=16,"H",IF(E191&lt;=4,"L","A")),
IF(E191&lt;=15,"L","A"))),
IF(OR(D191="SE",D191="CE"),IF(F191&gt;=4,IF(E191&gt;=6,"H","A"),
IF(F191&gt;=2,IF(E191&gt;=20,"H",IF(E191&lt;=5,"L","A")),
IF(E191&lt;=19,"L","A"))),
IF(OR(D191="ALI",D191="AIE"),IF(F191&gt;=6,IF(E191&gt;=20,"H","A"),
IF(F191&gt;=2,IF(E191&gt;=51,"H",IF(E191&lt;=19,"L","A")),
IF(E191&lt;=50,"L","A")))))))</f>
        <v/>
      </c>
      <c r="I191" s="36" t="str">
        <f aca="false">IF(H191="L","Baixa",IF(H191="A","Média",IF(H191="","","Alta")))</f>
        <v/>
      </c>
      <c r="J191" s="37" t="str">
        <f aca="false">IF(ISBLANK(F191),"",
 IF(D191="ALI",IF(H191="L",7, IF(H191="A",10,15)),
 IF(D191="AIE",IF(H191="L",5, IF(H191="A",7,10)),
 IF(D191="SE",IF(H191="L",4, IF(H191="A",5,7 )),
 IF(OR(D191="EE",D191="CE"),IF(H191="L",3,IF(H191="A",4,6)))))))</f>
        <v/>
      </c>
      <c r="K191" s="38"/>
      <c r="L191" s="35"/>
      <c r="M191" s="35" t="str">
        <f aca="false">CONCATENATE(D191,N191)</f>
        <v/>
      </c>
      <c r="N191" s="36" t="str">
        <f aca="false">IF(ISBLANK(L191),"",
IF(D191="EE",IF(L191&gt;=3,IF(K191&gt;=5,"H","A"),
IF(L191&gt;=2,IF(K191&gt;=16,"H",IF(K191&lt;=4,"L","A")),
IF(K191&lt;=15,"L","A"))),
IF(OR(D191="SE",D191="CE"),IF(L191&gt;=4,IF(K191&gt;=6,"H","A"),
IF(L191&gt;=2,IF(K191&gt;=20,"H",IF(K191&lt;=5,"L","A")),
IF(K191&lt;=19,"L","A"))),
IF(OR(D191="ALI",D191="AIE"),IF(L191&gt;=6,IF(K191&gt;=20,"H","A"),
IF(L191&gt;=2,IF(K191&gt;=51,"H",IF(K191&lt;=19,"L","A")),
IF(K191&lt;=50,"L","A")))))))</f>
        <v/>
      </c>
      <c r="O191" s="36" t="str">
        <f aca="false">IF(N191="L","Baixa",IF(N191="A","Média",IF(N191="","","Alta")))</f>
        <v/>
      </c>
      <c r="P191" s="37" t="str">
        <f aca="false">IF(ISBLANK(L191),"",
 IF(D191="ALI",IF(N191="L",7, IF(N191="A",10,15)),
 IF(D191="AIE",IF(N191="L",5, IF(N191="A",7,10)),
 IF(D191="SE",IF(N191="L",4, IF(N191="A",5,7 )),
 IF(OR(D191="EE",D191="CE"),IF(N191="L",3,IF(N191="A",4,6)))))))</f>
        <v/>
      </c>
      <c r="Q191" s="38"/>
      <c r="R191" s="39"/>
      <c r="S191" s="1" t="n">
        <f aca="false">IF(AND($P191="",$J191&lt;&gt;""),$J191,0)</f>
        <v>0</v>
      </c>
      <c r="T191" s="1" t="n">
        <f aca="false">IF(OR($P191="",$J191=""),0,$J191)</f>
        <v>0</v>
      </c>
      <c r="U191" s="1" t="n">
        <f aca="false">IF(OR($P191="",$J191=""),0,$P191)</f>
        <v>0</v>
      </c>
      <c r="V191" s="1" t="n">
        <f aca="false">IF(AND($J191="",$P191&lt;&gt;""),$P191,0)</f>
        <v>0</v>
      </c>
    </row>
    <row r="192" customFormat="false" ht="14.25" hidden="false" customHeight="true" outlineLevel="0" collapsed="false">
      <c r="B192" s="26" t="n">
        <v>7</v>
      </c>
      <c r="C192" s="40"/>
      <c r="D192" s="35"/>
      <c r="E192" s="35"/>
      <c r="F192" s="35"/>
      <c r="G192" s="35" t="str">
        <f aca="false">CONCATENATE(D192,H192)</f>
        <v/>
      </c>
      <c r="H192" s="36" t="str">
        <f aca="false">IF(ISBLANK(F192),"",
IF(D192="EE",IF(F192&gt;=3,IF(E192&gt;=5,"H","A"),
IF(F192&gt;=2,IF(E192&gt;=16,"H",IF(E192&lt;=4,"L","A")),
IF(E192&lt;=15,"L","A"))),
IF(OR(D192="SE",D192="CE"),IF(F192&gt;=4,IF(E192&gt;=6,"H","A"),
IF(F192&gt;=2,IF(E192&gt;=20,"H",IF(E192&lt;=5,"L","A")),
IF(E192&lt;=19,"L","A"))),
IF(OR(D192="ALI",D192="AIE"),IF(F192&gt;=6,IF(E192&gt;=20,"H","A"),
IF(F192&gt;=2,IF(E192&gt;=51,"H",IF(E192&lt;=19,"L","A")),
IF(E192&lt;=50,"L","A")))))))</f>
        <v/>
      </c>
      <c r="I192" s="36" t="str">
        <f aca="false">IF(H192="L","Baixa",IF(H192="A","Média",IF(H192="","","Alta")))</f>
        <v/>
      </c>
      <c r="J192" s="37" t="str">
        <f aca="false">IF(ISBLANK(F192),"",
 IF(D192="ALI",IF(H192="L",7, IF(H192="A",10,15)),
 IF(D192="AIE",IF(H192="L",5, IF(H192="A",7,10)),
 IF(D192="SE",IF(H192="L",4, IF(H192="A",5,7 )),
 IF(OR(D192="EE",D192="CE"),IF(H192="L",3,IF(H192="A",4,6)))))))</f>
        <v/>
      </c>
      <c r="K192" s="38"/>
      <c r="L192" s="35"/>
      <c r="M192" s="35" t="str">
        <f aca="false">CONCATENATE(D192,N192)</f>
        <v/>
      </c>
      <c r="N192" s="36" t="str">
        <f aca="false">IF(ISBLANK(L192),"",
IF(D192="EE",IF(L192&gt;=3,IF(K192&gt;=5,"H","A"),
IF(L192&gt;=2,IF(K192&gt;=16,"H",IF(K192&lt;=4,"L","A")),
IF(K192&lt;=15,"L","A"))),
IF(OR(D192="SE",D192="CE"),IF(L192&gt;=4,IF(K192&gt;=6,"H","A"),
IF(L192&gt;=2,IF(K192&gt;=20,"H",IF(K192&lt;=5,"L","A")),
IF(K192&lt;=19,"L","A"))),
IF(OR(D192="ALI",D192="AIE"),IF(L192&gt;=6,IF(K192&gt;=20,"H","A"),
IF(L192&gt;=2,IF(K192&gt;=51,"H",IF(K192&lt;=19,"L","A")),
IF(K192&lt;=50,"L","A")))))))</f>
        <v/>
      </c>
      <c r="O192" s="36" t="str">
        <f aca="false">IF(N192="L","Baixa",IF(N192="A","Média",IF(N192="","","Alta")))</f>
        <v/>
      </c>
      <c r="P192" s="37" t="str">
        <f aca="false">IF(ISBLANK(L192),"",
 IF(D192="ALI",IF(N192="L",7, IF(N192="A",10,15)),
 IF(D192="AIE",IF(N192="L",5, IF(N192="A",7,10)),
 IF(D192="SE",IF(N192="L",4, IF(N192="A",5,7 )),
 IF(OR(D192="EE",D192="CE"),IF(N192="L",3,IF(N192="A",4,6)))))))</f>
        <v/>
      </c>
      <c r="Q192" s="38"/>
      <c r="R192" s="39"/>
      <c r="S192" s="1" t="n">
        <f aca="false">IF(AND($P192="",$J192&lt;&gt;""),$J192,0)</f>
        <v>0</v>
      </c>
      <c r="T192" s="1" t="n">
        <f aca="false">IF(OR($P192="",$J192=""),0,$J192)</f>
        <v>0</v>
      </c>
      <c r="U192" s="1" t="n">
        <f aca="false">IF(OR($P192="",$J192=""),0,$P192)</f>
        <v>0</v>
      </c>
      <c r="V192" s="1" t="n">
        <f aca="false">IF(AND($J192="",$P192&lt;&gt;""),$P192,0)</f>
        <v>0</v>
      </c>
    </row>
    <row r="193" customFormat="false" ht="14.25" hidden="false" customHeight="true" outlineLevel="0" collapsed="false">
      <c r="B193" s="26" t="n">
        <v>8</v>
      </c>
      <c r="C193" s="40"/>
      <c r="D193" s="35"/>
      <c r="E193" s="35"/>
      <c r="F193" s="35"/>
      <c r="G193" s="35" t="str">
        <f aca="false">CONCATENATE(D193,H193)</f>
        <v/>
      </c>
      <c r="H193" s="36" t="str">
        <f aca="false">IF(ISBLANK(F193),"",
IF(D193="EE",IF(F193&gt;=3,IF(E193&gt;=5,"H","A"),
IF(F193&gt;=2,IF(E193&gt;=16,"H",IF(E193&lt;=4,"L","A")),
IF(E193&lt;=15,"L","A"))),
IF(OR(D193="SE",D193="CE"),IF(F193&gt;=4,IF(E193&gt;=6,"H","A"),
IF(F193&gt;=2,IF(E193&gt;=20,"H",IF(E193&lt;=5,"L","A")),
IF(E193&lt;=19,"L","A"))),
IF(OR(D193="ALI",D193="AIE"),IF(F193&gt;=6,IF(E193&gt;=20,"H","A"),
IF(F193&gt;=2,IF(E193&gt;=51,"H",IF(E193&lt;=19,"L","A")),
IF(E193&lt;=50,"L","A")))))))</f>
        <v/>
      </c>
      <c r="I193" s="36" t="str">
        <f aca="false">IF(H193="L","Baixa",IF(H193="A","Média",IF(H193="","","Alta")))</f>
        <v/>
      </c>
      <c r="J193" s="37" t="str">
        <f aca="false">IF(ISBLANK(F193),"",
 IF(D193="ALI",IF(H193="L",7, IF(H193="A",10,15)),
 IF(D193="AIE",IF(H193="L",5, IF(H193="A",7,10)),
 IF(D193="SE",IF(H193="L",4, IF(H193="A",5,7 )),
 IF(OR(D193="EE",D193="CE"),IF(H193="L",3,IF(H193="A",4,6)))))))</f>
        <v/>
      </c>
      <c r="K193" s="38"/>
      <c r="L193" s="35"/>
      <c r="M193" s="35" t="str">
        <f aca="false">CONCATENATE(D193,N193)</f>
        <v/>
      </c>
      <c r="N193" s="36" t="str">
        <f aca="false">IF(ISBLANK(L193),"",
IF(D193="EE",IF(L193&gt;=3,IF(K193&gt;=5,"H","A"),
IF(L193&gt;=2,IF(K193&gt;=16,"H",IF(K193&lt;=4,"L","A")),
IF(K193&lt;=15,"L","A"))),
IF(OR(D193="SE",D193="CE"),IF(L193&gt;=4,IF(K193&gt;=6,"H","A"),
IF(L193&gt;=2,IF(K193&gt;=20,"H",IF(K193&lt;=5,"L","A")),
IF(K193&lt;=19,"L","A"))),
IF(OR(D193="ALI",D193="AIE"),IF(L193&gt;=6,IF(K193&gt;=20,"H","A"),
IF(L193&gt;=2,IF(K193&gt;=51,"H",IF(K193&lt;=19,"L","A")),
IF(K193&lt;=50,"L","A")))))))</f>
        <v/>
      </c>
      <c r="O193" s="36" t="str">
        <f aca="false">IF(N193="L","Baixa",IF(N193="A","Média",IF(N193="","","Alta")))</f>
        <v/>
      </c>
      <c r="P193" s="37" t="str">
        <f aca="false">IF(ISBLANK(L193),"",
 IF(D193="ALI",IF(N193="L",7, IF(N193="A",10,15)),
 IF(D193="AIE",IF(N193="L",5, IF(N193="A",7,10)),
 IF(D193="SE",IF(N193="L",4, IF(N193="A",5,7 )),
 IF(OR(D193="EE",D193="CE"),IF(N193="L",3,IF(N193="A",4,6)))))))</f>
        <v/>
      </c>
      <c r="Q193" s="38"/>
      <c r="R193" s="39"/>
      <c r="S193" s="1" t="n">
        <f aca="false">IF(AND($P193="",$J193&lt;&gt;""),$J193,0)</f>
        <v>0</v>
      </c>
      <c r="T193" s="1" t="n">
        <f aca="false">IF(OR($P193="",$J193=""),0,$J193)</f>
        <v>0</v>
      </c>
      <c r="U193" s="1" t="n">
        <f aca="false">IF(OR($P193="",$J193=""),0,$P193)</f>
        <v>0</v>
      </c>
      <c r="V193" s="1" t="n">
        <f aca="false">IF(AND($J193="",$P193&lt;&gt;""),$P193,0)</f>
        <v>0</v>
      </c>
    </row>
    <row r="194" customFormat="false" ht="14.25" hidden="false" customHeight="true" outlineLevel="0" collapsed="false">
      <c r="B194" s="26" t="n">
        <v>9</v>
      </c>
      <c r="C194" s="40"/>
      <c r="D194" s="35"/>
      <c r="E194" s="35"/>
      <c r="F194" s="35"/>
      <c r="G194" s="35" t="str">
        <f aca="false">CONCATENATE(D194,H194)</f>
        <v/>
      </c>
      <c r="H194" s="36" t="str">
        <f aca="false">IF(ISBLANK(F194),"",
IF(D194="EE",IF(F194&gt;=3,IF(E194&gt;=5,"H","A"),
IF(F194&gt;=2,IF(E194&gt;=16,"H",IF(E194&lt;=4,"L","A")),
IF(E194&lt;=15,"L","A"))),
IF(OR(D194="SE",D194="CE"),IF(F194&gt;=4,IF(E194&gt;=6,"H","A"),
IF(F194&gt;=2,IF(E194&gt;=20,"H",IF(E194&lt;=5,"L","A")),
IF(E194&lt;=19,"L","A"))),
IF(OR(D194="ALI",D194="AIE"),IF(F194&gt;=6,IF(E194&gt;=20,"H","A"),
IF(F194&gt;=2,IF(E194&gt;=51,"H",IF(E194&lt;=19,"L","A")),
IF(E194&lt;=50,"L","A")))))))</f>
        <v/>
      </c>
      <c r="I194" s="36" t="str">
        <f aca="false">IF(H194="L","Baixa",IF(H194="A","Média",IF(H194="","","Alta")))</f>
        <v/>
      </c>
      <c r="J194" s="37" t="str">
        <f aca="false">IF(ISBLANK(F194),"",
 IF(D194="ALI",IF(H194="L",7, IF(H194="A",10,15)),
 IF(D194="AIE",IF(H194="L",5, IF(H194="A",7,10)),
 IF(D194="SE",IF(H194="L",4, IF(H194="A",5,7 )),
 IF(OR(D194="EE",D194="CE"),IF(H194="L",3,IF(H194="A",4,6)))))))</f>
        <v/>
      </c>
      <c r="K194" s="38"/>
      <c r="L194" s="35"/>
      <c r="M194" s="35" t="str">
        <f aca="false">CONCATENATE(D194,N194)</f>
        <v/>
      </c>
      <c r="N194" s="36" t="str">
        <f aca="false">IF(ISBLANK(L194),"",
IF(D194="EE",IF(L194&gt;=3,IF(K194&gt;=5,"H","A"),
IF(L194&gt;=2,IF(K194&gt;=16,"H",IF(K194&lt;=4,"L","A")),
IF(K194&lt;=15,"L","A"))),
IF(OR(D194="SE",D194="CE"),IF(L194&gt;=4,IF(K194&gt;=6,"H","A"),
IF(L194&gt;=2,IF(K194&gt;=20,"H",IF(K194&lt;=5,"L","A")),
IF(K194&lt;=19,"L","A"))),
IF(OR(D194="ALI",D194="AIE"),IF(L194&gt;=6,IF(K194&gt;=20,"H","A"),
IF(L194&gt;=2,IF(K194&gt;=51,"H",IF(K194&lt;=19,"L","A")),
IF(K194&lt;=50,"L","A")))))))</f>
        <v/>
      </c>
      <c r="O194" s="36" t="str">
        <f aca="false">IF(N194="L","Baixa",IF(N194="A","Média",IF(N194="","","Alta")))</f>
        <v/>
      </c>
      <c r="P194" s="37" t="str">
        <f aca="false">IF(ISBLANK(L194),"",
 IF(D194="ALI",IF(N194="L",7, IF(N194="A",10,15)),
 IF(D194="AIE",IF(N194="L",5, IF(N194="A",7,10)),
 IF(D194="SE",IF(N194="L",4, IF(N194="A",5,7 )),
 IF(OR(D194="EE",D194="CE"),IF(N194="L",3,IF(N194="A",4,6)))))))</f>
        <v/>
      </c>
      <c r="Q194" s="38"/>
      <c r="R194" s="39"/>
      <c r="S194" s="1" t="n">
        <f aca="false">IF(AND($P194="",$J194&lt;&gt;""),$J194,0)</f>
        <v>0</v>
      </c>
      <c r="T194" s="1" t="n">
        <f aca="false">IF(OR($P194="",$J194=""),0,$J194)</f>
        <v>0</v>
      </c>
      <c r="U194" s="1" t="n">
        <f aca="false">IF(OR($P194="",$J194=""),0,$P194)</f>
        <v>0</v>
      </c>
      <c r="V194" s="1" t="n">
        <f aca="false">IF(AND($J194="",$P194&lt;&gt;""),$P194,0)</f>
        <v>0</v>
      </c>
    </row>
    <row r="195" customFormat="false" ht="14.25" hidden="false" customHeight="true" outlineLevel="0" collapsed="false">
      <c r="B195" s="26" t="n">
        <v>10</v>
      </c>
      <c r="C195" s="40"/>
      <c r="D195" s="35"/>
      <c r="E195" s="35"/>
      <c r="F195" s="35"/>
      <c r="G195" s="35" t="str">
        <f aca="false">CONCATENATE(D195,H195)</f>
        <v/>
      </c>
      <c r="H195" s="36" t="str">
        <f aca="false">IF(ISBLANK(F195),"",
IF(D195="EE",IF(F195&gt;=3,IF(E195&gt;=5,"H","A"),
IF(F195&gt;=2,IF(E195&gt;=16,"H",IF(E195&lt;=4,"L","A")),
IF(E195&lt;=15,"L","A"))),
IF(OR(D195="SE",D195="CE"),IF(F195&gt;=4,IF(E195&gt;=6,"H","A"),
IF(F195&gt;=2,IF(E195&gt;=20,"H",IF(E195&lt;=5,"L","A")),
IF(E195&lt;=19,"L","A"))),
IF(OR(D195="ALI",D195="AIE"),IF(F195&gt;=6,IF(E195&gt;=20,"H","A"),
IF(F195&gt;=2,IF(E195&gt;=51,"H",IF(E195&lt;=19,"L","A")),
IF(E195&lt;=50,"L","A")))))))</f>
        <v/>
      </c>
      <c r="I195" s="36" t="str">
        <f aca="false">IF(H195="L","Baixa",IF(H195="A","Média",IF(H195="","","Alta")))</f>
        <v/>
      </c>
      <c r="J195" s="37" t="str">
        <f aca="false">IF(ISBLANK(F195),"",
 IF(D195="ALI",IF(H195="L",7, IF(H195="A",10,15)),
 IF(D195="AIE",IF(H195="L",5, IF(H195="A",7,10)),
 IF(D195="SE",IF(H195="L",4, IF(H195="A",5,7 )),
 IF(OR(D195="EE",D195="CE"),IF(H195="L",3,IF(H195="A",4,6)))))))</f>
        <v/>
      </c>
      <c r="K195" s="38"/>
      <c r="L195" s="35"/>
      <c r="M195" s="35" t="str">
        <f aca="false">CONCATENATE(D195,N195)</f>
        <v/>
      </c>
      <c r="N195" s="36" t="str">
        <f aca="false">IF(ISBLANK(L195),"",
IF(D195="EE",IF(L195&gt;=3,IF(K195&gt;=5,"H","A"),
IF(L195&gt;=2,IF(K195&gt;=16,"H",IF(K195&lt;=4,"L","A")),
IF(K195&lt;=15,"L","A"))),
IF(OR(D195="SE",D195="CE"),IF(L195&gt;=4,IF(K195&gt;=6,"H","A"),
IF(L195&gt;=2,IF(K195&gt;=20,"H",IF(K195&lt;=5,"L","A")),
IF(K195&lt;=19,"L","A"))),
IF(OR(D195="ALI",D195="AIE"),IF(L195&gt;=6,IF(K195&gt;=20,"H","A"),
IF(L195&gt;=2,IF(K195&gt;=51,"H",IF(K195&lt;=19,"L","A")),
IF(K195&lt;=50,"L","A")))))))</f>
        <v/>
      </c>
      <c r="O195" s="36" t="str">
        <f aca="false">IF(N195="L","Baixa",IF(N195="A","Média",IF(N195="","","Alta")))</f>
        <v/>
      </c>
      <c r="P195" s="37" t="str">
        <f aca="false">IF(ISBLANK(L195),"",
 IF(D195="ALI",IF(N195="L",7, IF(N195="A",10,15)),
 IF(D195="AIE",IF(N195="L",5, IF(N195="A",7,10)),
 IF(D195="SE",IF(N195="L",4, IF(N195="A",5,7 )),
 IF(OR(D195="EE",D195="CE"),IF(N195="L",3,IF(N195="A",4,6)))))))</f>
        <v/>
      </c>
      <c r="Q195" s="38"/>
      <c r="R195" s="39"/>
      <c r="S195" s="1" t="n">
        <f aca="false">IF(AND($P195="",$J195&lt;&gt;""),$J195,0)</f>
        <v>0</v>
      </c>
      <c r="T195" s="1" t="n">
        <f aca="false">IF(OR($P195="",$J195=""),0,$J195)</f>
        <v>0</v>
      </c>
      <c r="U195" s="1" t="n">
        <f aca="false">IF(OR($P195="",$J195=""),0,$P195)</f>
        <v>0</v>
      </c>
      <c r="V195" s="1" t="n">
        <f aca="false">IF(AND($J195="",$P195&lt;&gt;""),$P195,0)</f>
        <v>0</v>
      </c>
    </row>
    <row r="196" customFormat="false" ht="14.25" hidden="false" customHeight="true" outlineLevel="0" collapsed="false">
      <c r="B196" s="26" t="n">
        <v>11</v>
      </c>
      <c r="C196" s="40"/>
      <c r="D196" s="35"/>
      <c r="E196" s="35"/>
      <c r="F196" s="35"/>
      <c r="G196" s="35" t="str">
        <f aca="false">CONCATENATE(D196,H196)</f>
        <v/>
      </c>
      <c r="H196" s="36" t="str">
        <f aca="false">IF(ISBLANK(F196),"",
IF(D196="EE",IF(F196&gt;=3,IF(E196&gt;=5,"H","A"),
IF(F196&gt;=2,IF(E196&gt;=16,"H",IF(E196&lt;=4,"L","A")),
IF(E196&lt;=15,"L","A"))),
IF(OR(D196="SE",D196="CE"),IF(F196&gt;=4,IF(E196&gt;=6,"H","A"),
IF(F196&gt;=2,IF(E196&gt;=20,"H",IF(E196&lt;=5,"L","A")),
IF(E196&lt;=19,"L","A"))),
IF(OR(D196="ALI",D196="AIE"),IF(F196&gt;=6,IF(E196&gt;=20,"H","A"),
IF(F196&gt;=2,IF(E196&gt;=51,"H",IF(E196&lt;=19,"L","A")),
IF(E196&lt;=50,"L","A")))))))</f>
        <v/>
      </c>
      <c r="I196" s="36" t="str">
        <f aca="false">IF(H196="L","Baixa",IF(H196="A","Média",IF(H196="","","Alta")))</f>
        <v/>
      </c>
      <c r="J196" s="37" t="str">
        <f aca="false">IF(ISBLANK(F196),"",
 IF(D196="ALI",IF(H196="L",7, IF(H196="A",10,15)),
 IF(D196="AIE",IF(H196="L",5, IF(H196="A",7,10)),
 IF(D196="SE",IF(H196="L",4, IF(H196="A",5,7 )),
 IF(OR(D196="EE",D196="CE"),IF(H196="L",3,IF(H196="A",4,6)))))))</f>
        <v/>
      </c>
      <c r="K196" s="38"/>
      <c r="L196" s="35"/>
      <c r="M196" s="35" t="str">
        <f aca="false">CONCATENATE(D196,N196)</f>
        <v/>
      </c>
      <c r="N196" s="36" t="str">
        <f aca="false">IF(ISBLANK(L196),"",
IF(D196="EE",IF(L196&gt;=3,IF(K196&gt;=5,"H","A"),
IF(L196&gt;=2,IF(K196&gt;=16,"H",IF(K196&lt;=4,"L","A")),
IF(K196&lt;=15,"L","A"))),
IF(OR(D196="SE",D196="CE"),IF(L196&gt;=4,IF(K196&gt;=6,"H","A"),
IF(L196&gt;=2,IF(K196&gt;=20,"H",IF(K196&lt;=5,"L","A")),
IF(K196&lt;=19,"L","A"))),
IF(OR(D196="ALI",D196="AIE"),IF(L196&gt;=6,IF(K196&gt;=20,"H","A"),
IF(L196&gt;=2,IF(K196&gt;=51,"H",IF(K196&lt;=19,"L","A")),
IF(K196&lt;=50,"L","A")))))))</f>
        <v/>
      </c>
      <c r="O196" s="36" t="str">
        <f aca="false">IF(N196="L","Baixa",IF(N196="A","Média",IF(N196="","","Alta")))</f>
        <v/>
      </c>
      <c r="P196" s="37" t="str">
        <f aca="false">IF(ISBLANK(L196),"",
 IF(D196="ALI",IF(N196="L",7, IF(N196="A",10,15)),
 IF(D196="AIE",IF(N196="L",5, IF(N196="A",7,10)),
 IF(D196="SE",IF(N196="L",4, IF(N196="A",5,7 )),
 IF(OR(D196="EE",D196="CE"),IF(N196="L",3,IF(N196="A",4,6)))))))</f>
        <v/>
      </c>
      <c r="Q196" s="38"/>
      <c r="R196" s="39"/>
      <c r="S196" s="1" t="n">
        <f aca="false">IF(AND($P196="",$J196&lt;&gt;""),$J196,0)</f>
        <v>0</v>
      </c>
      <c r="T196" s="1" t="n">
        <f aca="false">IF(OR($P196="",$J196=""),0,$J196)</f>
        <v>0</v>
      </c>
      <c r="U196" s="1" t="n">
        <f aca="false">IF(OR($P196="",$J196=""),0,$P196)</f>
        <v>0</v>
      </c>
      <c r="V196" s="1" t="n">
        <f aca="false">IF(AND($J196="",$P196&lt;&gt;""),$P196,0)</f>
        <v>0</v>
      </c>
    </row>
    <row r="197" customFormat="false" ht="14.25" hidden="false" customHeight="true" outlineLevel="0" collapsed="false">
      <c r="B197" s="26" t="n">
        <v>12</v>
      </c>
      <c r="C197" s="40"/>
      <c r="D197" s="35"/>
      <c r="E197" s="35"/>
      <c r="F197" s="35"/>
      <c r="G197" s="35" t="str">
        <f aca="false">CONCATENATE(D197,H197)</f>
        <v/>
      </c>
      <c r="H197" s="36" t="str">
        <f aca="false">IF(ISBLANK(F197),"",
IF(D197="EE",IF(F197&gt;=3,IF(E197&gt;=5,"H","A"),
IF(F197&gt;=2,IF(E197&gt;=16,"H",IF(E197&lt;=4,"L","A")),
IF(E197&lt;=15,"L","A"))),
IF(OR(D197="SE",D197="CE"),IF(F197&gt;=4,IF(E197&gt;=6,"H","A"),
IF(F197&gt;=2,IF(E197&gt;=20,"H",IF(E197&lt;=5,"L","A")),
IF(E197&lt;=19,"L","A"))),
IF(OR(D197="ALI",D197="AIE"),IF(F197&gt;=6,IF(E197&gt;=20,"H","A"),
IF(F197&gt;=2,IF(E197&gt;=51,"H",IF(E197&lt;=19,"L","A")),
IF(E197&lt;=50,"L","A")))))))</f>
        <v/>
      </c>
      <c r="I197" s="36" t="str">
        <f aca="false">IF(H197="L","Baixa",IF(H197="A","Média",IF(H197="","","Alta")))</f>
        <v/>
      </c>
      <c r="J197" s="37" t="str">
        <f aca="false">IF(ISBLANK(F197),"",
 IF(D197="ALI",IF(H197="L",7, IF(H197="A",10,15)),
 IF(D197="AIE",IF(H197="L",5, IF(H197="A",7,10)),
 IF(D197="SE",IF(H197="L",4, IF(H197="A",5,7 )),
 IF(OR(D197="EE",D197="CE"),IF(H197="L",3,IF(H197="A",4,6)))))))</f>
        <v/>
      </c>
      <c r="K197" s="38"/>
      <c r="L197" s="35"/>
      <c r="M197" s="35" t="str">
        <f aca="false">CONCATENATE(D197,N197)</f>
        <v/>
      </c>
      <c r="N197" s="36" t="str">
        <f aca="false">IF(ISBLANK(L197),"",
IF(D197="EE",IF(L197&gt;=3,IF(K197&gt;=5,"H","A"),
IF(L197&gt;=2,IF(K197&gt;=16,"H",IF(K197&lt;=4,"L","A")),
IF(K197&lt;=15,"L","A"))),
IF(OR(D197="SE",D197="CE"),IF(L197&gt;=4,IF(K197&gt;=6,"H","A"),
IF(L197&gt;=2,IF(K197&gt;=20,"H",IF(K197&lt;=5,"L","A")),
IF(K197&lt;=19,"L","A"))),
IF(OR(D197="ALI",D197="AIE"),IF(L197&gt;=6,IF(K197&gt;=20,"H","A"),
IF(L197&gt;=2,IF(K197&gt;=51,"H",IF(K197&lt;=19,"L","A")),
IF(K197&lt;=50,"L","A")))))))</f>
        <v/>
      </c>
      <c r="O197" s="36" t="str">
        <f aca="false">IF(N197="L","Baixa",IF(N197="A","Média",IF(N197="","","Alta")))</f>
        <v/>
      </c>
      <c r="P197" s="37" t="str">
        <f aca="false">IF(ISBLANK(L197),"",
 IF(D197="ALI",IF(N197="L",7, IF(N197="A",10,15)),
 IF(D197="AIE",IF(N197="L",5, IF(N197="A",7,10)),
 IF(D197="SE",IF(N197="L",4, IF(N197="A",5,7 )),
 IF(OR(D197="EE",D197="CE"),IF(N197="L",3,IF(N197="A",4,6)))))))</f>
        <v/>
      </c>
      <c r="Q197" s="38"/>
      <c r="R197" s="39"/>
      <c r="S197" s="1" t="n">
        <f aca="false">IF(AND($P197="",$J197&lt;&gt;""),$J197,0)</f>
        <v>0</v>
      </c>
      <c r="T197" s="1" t="n">
        <f aca="false">IF(OR($P197="",$J197=""),0,$J197)</f>
        <v>0</v>
      </c>
      <c r="U197" s="1" t="n">
        <f aca="false">IF(OR($P197="",$J197=""),0,$P197)</f>
        <v>0</v>
      </c>
      <c r="V197" s="1" t="n">
        <f aca="false">IF(AND($J197="",$P197&lt;&gt;""),$P197,0)</f>
        <v>0</v>
      </c>
    </row>
    <row r="198" customFormat="false" ht="14.25" hidden="false" customHeight="true" outlineLevel="0" collapsed="false">
      <c r="B198" s="26" t="n">
        <v>13</v>
      </c>
      <c r="C198" s="40"/>
      <c r="D198" s="35"/>
      <c r="E198" s="35"/>
      <c r="F198" s="35"/>
      <c r="G198" s="35" t="str">
        <f aca="false">CONCATENATE(D198,H198)</f>
        <v/>
      </c>
      <c r="H198" s="36" t="str">
        <f aca="false">IF(ISBLANK(F198),"",
IF(D198="EE",IF(F198&gt;=3,IF(E198&gt;=5,"H","A"),
IF(F198&gt;=2,IF(E198&gt;=16,"H",IF(E198&lt;=4,"L","A")),
IF(E198&lt;=15,"L","A"))),
IF(OR(D198="SE",D198="CE"),IF(F198&gt;=4,IF(E198&gt;=6,"H","A"),
IF(F198&gt;=2,IF(E198&gt;=20,"H",IF(E198&lt;=5,"L","A")),
IF(E198&lt;=19,"L","A"))),
IF(OR(D198="ALI",D198="AIE"),IF(F198&gt;=6,IF(E198&gt;=20,"H","A"),
IF(F198&gt;=2,IF(E198&gt;=51,"H",IF(E198&lt;=19,"L","A")),
IF(E198&lt;=50,"L","A")))))))</f>
        <v/>
      </c>
      <c r="I198" s="36" t="str">
        <f aca="false">IF(H198="L","Baixa",IF(H198="A","Média",IF(H198="","","Alta")))</f>
        <v/>
      </c>
      <c r="J198" s="37" t="str">
        <f aca="false">IF(ISBLANK(F198),"",
 IF(D198="ALI",IF(H198="L",7, IF(H198="A",10,15)),
 IF(D198="AIE",IF(H198="L",5, IF(H198="A",7,10)),
 IF(D198="SE",IF(H198="L",4, IF(H198="A",5,7 )),
 IF(OR(D198="EE",D198="CE"),IF(H198="L",3,IF(H198="A",4,6)))))))</f>
        <v/>
      </c>
      <c r="K198" s="38"/>
      <c r="L198" s="35"/>
      <c r="M198" s="35" t="str">
        <f aca="false">CONCATENATE(D198,N198)</f>
        <v/>
      </c>
      <c r="N198" s="36" t="str">
        <f aca="false">IF(ISBLANK(L198),"",
IF(D198="EE",IF(L198&gt;=3,IF(K198&gt;=5,"H","A"),
IF(L198&gt;=2,IF(K198&gt;=16,"H",IF(K198&lt;=4,"L","A")),
IF(K198&lt;=15,"L","A"))),
IF(OR(D198="SE",D198="CE"),IF(L198&gt;=4,IF(K198&gt;=6,"H","A"),
IF(L198&gt;=2,IF(K198&gt;=20,"H",IF(K198&lt;=5,"L","A")),
IF(K198&lt;=19,"L","A"))),
IF(OR(D198="ALI",D198="AIE"),IF(L198&gt;=6,IF(K198&gt;=20,"H","A"),
IF(L198&gt;=2,IF(K198&gt;=51,"H",IF(K198&lt;=19,"L","A")),
IF(K198&lt;=50,"L","A")))))))</f>
        <v/>
      </c>
      <c r="O198" s="36" t="str">
        <f aca="false">IF(N198="L","Baixa",IF(N198="A","Média",IF(N198="","","Alta")))</f>
        <v/>
      </c>
      <c r="P198" s="37" t="str">
        <f aca="false">IF(ISBLANK(L198),"",
 IF(D198="ALI",IF(N198="L",7, IF(N198="A",10,15)),
 IF(D198="AIE",IF(N198="L",5, IF(N198="A",7,10)),
 IF(D198="SE",IF(N198="L",4, IF(N198="A",5,7 )),
 IF(OR(D198="EE",D198="CE"),IF(N198="L",3,IF(N198="A",4,6)))))))</f>
        <v/>
      </c>
      <c r="Q198" s="38"/>
      <c r="R198" s="39"/>
      <c r="S198" s="1" t="n">
        <f aca="false">IF(AND($P198="",$J198&lt;&gt;""),$J198,0)</f>
        <v>0</v>
      </c>
      <c r="T198" s="1" t="n">
        <f aca="false">IF(OR($P198="",$J198=""),0,$J198)</f>
        <v>0</v>
      </c>
      <c r="U198" s="1" t="n">
        <f aca="false">IF(OR($P198="",$J198=""),0,$P198)</f>
        <v>0</v>
      </c>
      <c r="V198" s="1" t="n">
        <f aca="false">IF(AND($J198="",$P198&lt;&gt;""),$P198,0)</f>
        <v>0</v>
      </c>
    </row>
    <row r="199" customFormat="false" ht="14.25" hidden="false" customHeight="true" outlineLevel="0" collapsed="false">
      <c r="B199" s="26" t="n">
        <v>14</v>
      </c>
      <c r="C199" s="40"/>
      <c r="D199" s="35"/>
      <c r="E199" s="35"/>
      <c r="F199" s="35"/>
      <c r="G199" s="35" t="str">
        <f aca="false">CONCATENATE(D199,H199)</f>
        <v/>
      </c>
      <c r="H199" s="36" t="str">
        <f aca="false">IF(ISBLANK(F199),"",
IF(D199="EE",IF(F199&gt;=3,IF(E199&gt;=5,"H","A"),
IF(F199&gt;=2,IF(E199&gt;=16,"H",IF(E199&lt;=4,"L","A")),
IF(E199&lt;=15,"L","A"))),
IF(OR(D199="SE",D199="CE"),IF(F199&gt;=4,IF(E199&gt;=6,"H","A"),
IF(F199&gt;=2,IF(E199&gt;=20,"H",IF(E199&lt;=5,"L","A")),
IF(E199&lt;=19,"L","A"))),
IF(OR(D199="ALI",D199="AIE"),IF(F199&gt;=6,IF(E199&gt;=20,"H","A"),
IF(F199&gt;=2,IF(E199&gt;=51,"H",IF(E199&lt;=19,"L","A")),
IF(E199&lt;=50,"L","A")))))))</f>
        <v/>
      </c>
      <c r="I199" s="36" t="str">
        <f aca="false">IF(H199="L","Baixa",IF(H199="A","Média",IF(H199="","","Alta")))</f>
        <v/>
      </c>
      <c r="J199" s="37" t="str">
        <f aca="false">IF(ISBLANK(F199),"",
 IF(D199="ALI",IF(H199="L",7, IF(H199="A",10,15)),
 IF(D199="AIE",IF(H199="L",5, IF(H199="A",7,10)),
 IF(D199="SE",IF(H199="L",4, IF(H199="A",5,7 )),
 IF(OR(D199="EE",D199="CE"),IF(H199="L",3,IF(H199="A",4,6)))))))</f>
        <v/>
      </c>
      <c r="K199" s="38"/>
      <c r="L199" s="35"/>
      <c r="M199" s="35" t="str">
        <f aca="false">CONCATENATE(D199,N199)</f>
        <v/>
      </c>
      <c r="N199" s="36" t="str">
        <f aca="false">IF(ISBLANK(L199),"",
IF(D199="EE",IF(L199&gt;=3,IF(K199&gt;=5,"H","A"),
IF(L199&gt;=2,IF(K199&gt;=16,"H",IF(K199&lt;=4,"L","A")),
IF(K199&lt;=15,"L","A"))),
IF(OR(D199="SE",D199="CE"),IF(L199&gt;=4,IF(K199&gt;=6,"H","A"),
IF(L199&gt;=2,IF(K199&gt;=20,"H",IF(K199&lt;=5,"L","A")),
IF(K199&lt;=19,"L","A"))),
IF(OR(D199="ALI",D199="AIE"),IF(L199&gt;=6,IF(K199&gt;=20,"H","A"),
IF(L199&gt;=2,IF(K199&gt;=51,"H",IF(K199&lt;=19,"L","A")),
IF(K199&lt;=50,"L","A")))))))</f>
        <v/>
      </c>
      <c r="O199" s="36" t="str">
        <f aca="false">IF(N199="L","Baixa",IF(N199="A","Média",IF(N199="","","Alta")))</f>
        <v/>
      </c>
      <c r="P199" s="37" t="str">
        <f aca="false">IF(ISBLANK(L199),"",
 IF(D199="ALI",IF(N199="L",7, IF(N199="A",10,15)),
 IF(D199="AIE",IF(N199="L",5, IF(N199="A",7,10)),
 IF(D199="SE",IF(N199="L",4, IF(N199="A",5,7 )),
 IF(OR(D199="EE",D199="CE"),IF(N199="L",3,IF(N199="A",4,6)))))))</f>
        <v/>
      </c>
      <c r="Q199" s="38"/>
      <c r="R199" s="39"/>
      <c r="S199" s="1" t="n">
        <f aca="false">IF(AND($P199="",$J199&lt;&gt;""),$J199,0)</f>
        <v>0</v>
      </c>
      <c r="T199" s="1" t="n">
        <f aca="false">IF(OR($P199="",$J199=""),0,$J199)</f>
        <v>0</v>
      </c>
      <c r="U199" s="1" t="n">
        <f aca="false">IF(OR($P199="",$J199=""),0,$P199)</f>
        <v>0</v>
      </c>
      <c r="V199" s="1" t="n">
        <f aca="false">IF(AND($J199="",$P199&lt;&gt;""),$P199,0)</f>
        <v>0</v>
      </c>
    </row>
    <row r="200" customFormat="false" ht="14.25" hidden="false" customHeight="true" outlineLevel="0" collapsed="false">
      <c r="B200" s="26" t="n">
        <v>15</v>
      </c>
      <c r="C200" s="40"/>
      <c r="D200" s="35"/>
      <c r="E200" s="35"/>
      <c r="F200" s="35"/>
      <c r="G200" s="35" t="str">
        <f aca="false">CONCATENATE(D200,H200)</f>
        <v/>
      </c>
      <c r="H200" s="36" t="str">
        <f aca="false">IF(ISBLANK(F200),"",
IF(D200="EE",IF(F200&gt;=3,IF(E200&gt;=5,"H","A"),
IF(F200&gt;=2,IF(E200&gt;=16,"H",IF(E200&lt;=4,"L","A")),
IF(E200&lt;=15,"L","A"))),
IF(OR(D200="SE",D200="CE"),IF(F200&gt;=4,IF(E200&gt;=6,"H","A"),
IF(F200&gt;=2,IF(E200&gt;=20,"H",IF(E200&lt;=5,"L","A")),
IF(E200&lt;=19,"L","A"))),
IF(OR(D200="ALI",D200="AIE"),IF(F200&gt;=6,IF(E200&gt;=20,"H","A"),
IF(F200&gt;=2,IF(E200&gt;=51,"H",IF(E200&lt;=19,"L","A")),
IF(E200&lt;=50,"L","A")))))))</f>
        <v/>
      </c>
      <c r="I200" s="36" t="str">
        <f aca="false">IF(H200="L","Baixa",IF(H200="A","Média",IF(H200="","","Alta")))</f>
        <v/>
      </c>
      <c r="J200" s="37" t="str">
        <f aca="false">IF(ISBLANK(F200),"",
 IF(D200="ALI",IF(H200="L",7, IF(H200="A",10,15)),
 IF(D200="AIE",IF(H200="L",5, IF(H200="A",7,10)),
 IF(D200="SE",IF(H200="L",4, IF(H200="A",5,7 )),
 IF(OR(D200="EE",D200="CE"),IF(H200="L",3,IF(H200="A",4,6)))))))</f>
        <v/>
      </c>
      <c r="K200" s="38"/>
      <c r="L200" s="35"/>
      <c r="M200" s="35" t="str">
        <f aca="false">CONCATENATE(D200,N200)</f>
        <v/>
      </c>
      <c r="N200" s="36" t="str">
        <f aca="false">IF(ISBLANK(L200),"",
IF(D200="EE",IF(L200&gt;=3,IF(K200&gt;=5,"H","A"),
IF(L200&gt;=2,IF(K200&gt;=16,"H",IF(K200&lt;=4,"L","A")),
IF(K200&lt;=15,"L","A"))),
IF(OR(D200="SE",D200="CE"),IF(L200&gt;=4,IF(K200&gt;=6,"H","A"),
IF(L200&gt;=2,IF(K200&gt;=20,"H",IF(K200&lt;=5,"L","A")),
IF(K200&lt;=19,"L","A"))),
IF(OR(D200="ALI",D200="AIE"),IF(L200&gt;=6,IF(K200&gt;=20,"H","A"),
IF(L200&gt;=2,IF(K200&gt;=51,"H",IF(K200&lt;=19,"L","A")),
IF(K200&lt;=50,"L","A")))))))</f>
        <v/>
      </c>
      <c r="O200" s="36" t="str">
        <f aca="false">IF(N200="L","Baixa",IF(N200="A","Média",IF(N200="","","Alta")))</f>
        <v/>
      </c>
      <c r="P200" s="37" t="str">
        <f aca="false">IF(ISBLANK(L200),"",
 IF(D200="ALI",IF(N200="L",7, IF(N200="A",10,15)),
 IF(D200="AIE",IF(N200="L",5, IF(N200="A",7,10)),
 IF(D200="SE",IF(N200="L",4, IF(N200="A",5,7 )),
 IF(OR(D200="EE",D200="CE"),IF(N200="L",3,IF(N200="A",4,6)))))))</f>
        <v/>
      </c>
      <c r="Q200" s="38"/>
      <c r="R200" s="39"/>
      <c r="S200" s="1" t="n">
        <f aca="false">IF(AND($P200="",$J200&lt;&gt;""),$J200,0)</f>
        <v>0</v>
      </c>
      <c r="T200" s="1" t="n">
        <f aca="false">IF(OR($P200="",$J200=""),0,$J200)</f>
        <v>0</v>
      </c>
      <c r="U200" s="1" t="n">
        <f aca="false">IF(OR($P200="",$J200=""),0,$P200)</f>
        <v>0</v>
      </c>
      <c r="V200" s="1" t="n">
        <f aca="false">IF(AND($J200="",$P200&lt;&gt;""),$P200,0)</f>
        <v>0</v>
      </c>
    </row>
    <row r="201" customFormat="false" ht="14.25" hidden="false" customHeight="true" outlineLevel="0" collapsed="false">
      <c r="B201" s="26" t="n">
        <v>16</v>
      </c>
      <c r="C201" s="40"/>
      <c r="D201" s="35"/>
      <c r="E201" s="35"/>
      <c r="F201" s="35"/>
      <c r="G201" s="35" t="str">
        <f aca="false">CONCATENATE(D201,H201)</f>
        <v/>
      </c>
      <c r="H201" s="36" t="str">
        <f aca="false">IF(ISBLANK(F201),"",
IF(D201="EE",IF(F201&gt;=3,IF(E201&gt;=5,"H","A"),
IF(F201&gt;=2,IF(E201&gt;=16,"H",IF(E201&lt;=4,"L","A")),
IF(E201&lt;=15,"L","A"))),
IF(OR(D201="SE",D201="CE"),IF(F201&gt;=4,IF(E201&gt;=6,"H","A"),
IF(F201&gt;=2,IF(E201&gt;=20,"H",IF(E201&lt;=5,"L","A")),
IF(E201&lt;=19,"L","A"))),
IF(OR(D201="ALI",D201="AIE"),IF(F201&gt;=6,IF(E201&gt;=20,"H","A"),
IF(F201&gt;=2,IF(E201&gt;=51,"H",IF(E201&lt;=19,"L","A")),
IF(E201&lt;=50,"L","A")))))))</f>
        <v/>
      </c>
      <c r="I201" s="36" t="str">
        <f aca="false">IF(H201="L","Baixa",IF(H201="A","Média",IF(H201="","","Alta")))</f>
        <v/>
      </c>
      <c r="J201" s="37" t="str">
        <f aca="false">IF(ISBLANK(F201),"",
 IF(D201="ALI",IF(H201="L",7, IF(H201="A",10,15)),
 IF(D201="AIE",IF(H201="L",5, IF(H201="A",7,10)),
 IF(D201="SE",IF(H201="L",4, IF(H201="A",5,7 )),
 IF(OR(D201="EE",D201="CE"),IF(H201="L",3,IF(H201="A",4,6)))))))</f>
        <v/>
      </c>
      <c r="K201" s="38"/>
      <c r="L201" s="35"/>
      <c r="M201" s="35" t="str">
        <f aca="false">CONCATENATE(D201,N201)</f>
        <v/>
      </c>
      <c r="N201" s="36" t="str">
        <f aca="false">IF(ISBLANK(L201),"",
IF(D201="EE",IF(L201&gt;=3,IF(K201&gt;=5,"H","A"),
IF(L201&gt;=2,IF(K201&gt;=16,"H",IF(K201&lt;=4,"L","A")),
IF(K201&lt;=15,"L","A"))),
IF(OR(D201="SE",D201="CE"),IF(L201&gt;=4,IF(K201&gt;=6,"H","A"),
IF(L201&gt;=2,IF(K201&gt;=20,"H",IF(K201&lt;=5,"L","A")),
IF(K201&lt;=19,"L","A"))),
IF(OR(D201="ALI",D201="AIE"),IF(L201&gt;=6,IF(K201&gt;=20,"H","A"),
IF(L201&gt;=2,IF(K201&gt;=51,"H",IF(K201&lt;=19,"L","A")),
IF(K201&lt;=50,"L","A")))))))</f>
        <v/>
      </c>
      <c r="O201" s="36" t="str">
        <f aca="false">IF(N201="L","Baixa",IF(N201="A","Média",IF(N201="","","Alta")))</f>
        <v/>
      </c>
      <c r="P201" s="37" t="str">
        <f aca="false">IF(ISBLANK(L201),"",
 IF(D201="ALI",IF(N201="L",7, IF(N201="A",10,15)),
 IF(D201="AIE",IF(N201="L",5, IF(N201="A",7,10)),
 IF(D201="SE",IF(N201="L",4, IF(N201="A",5,7 )),
 IF(OR(D201="EE",D201="CE"),IF(N201="L",3,IF(N201="A",4,6)))))))</f>
        <v/>
      </c>
      <c r="Q201" s="38"/>
      <c r="R201" s="39"/>
      <c r="S201" s="1" t="n">
        <f aca="false">IF(AND($P201="",$J201&lt;&gt;""),$J201,0)</f>
        <v>0</v>
      </c>
      <c r="T201" s="1" t="n">
        <f aca="false">IF(OR($P201="",$J201=""),0,$J201)</f>
        <v>0</v>
      </c>
      <c r="U201" s="1" t="n">
        <f aca="false">IF(OR($P201="",$J201=""),0,$P201)</f>
        <v>0</v>
      </c>
      <c r="V201" s="1" t="n">
        <f aca="false">IF(AND($J201="",$P201&lt;&gt;""),$P201,0)</f>
        <v>0</v>
      </c>
    </row>
    <row r="202" customFormat="false" ht="14.25" hidden="false" customHeight="true" outlineLevel="0" collapsed="false">
      <c r="B202" s="26" t="n">
        <v>17</v>
      </c>
      <c r="C202" s="40"/>
      <c r="D202" s="35"/>
      <c r="E202" s="35"/>
      <c r="F202" s="35"/>
      <c r="G202" s="35" t="str">
        <f aca="false">CONCATENATE(D202,H202)</f>
        <v/>
      </c>
      <c r="H202" s="36" t="str">
        <f aca="false">IF(ISBLANK(F202),"",
IF(D202="EE",IF(F202&gt;=3,IF(E202&gt;=5,"H","A"),
IF(F202&gt;=2,IF(E202&gt;=16,"H",IF(E202&lt;=4,"L","A")),
IF(E202&lt;=15,"L","A"))),
IF(OR(D202="SE",D202="CE"),IF(F202&gt;=4,IF(E202&gt;=6,"H","A"),
IF(F202&gt;=2,IF(E202&gt;=20,"H",IF(E202&lt;=5,"L","A")),
IF(E202&lt;=19,"L","A"))),
IF(OR(D202="ALI",D202="AIE"),IF(F202&gt;=6,IF(E202&gt;=20,"H","A"),
IF(F202&gt;=2,IF(E202&gt;=51,"H",IF(E202&lt;=19,"L","A")),
IF(E202&lt;=50,"L","A")))))))</f>
        <v/>
      </c>
      <c r="I202" s="36" t="str">
        <f aca="false">IF(H202="L","Baixa",IF(H202="A","Média",IF(H202="","","Alta")))</f>
        <v/>
      </c>
      <c r="J202" s="37" t="str">
        <f aca="false">IF(ISBLANK(F202),"",
 IF(D202="ALI",IF(H202="L",7, IF(H202="A",10,15)),
 IF(D202="AIE",IF(H202="L",5, IF(H202="A",7,10)),
 IF(D202="SE",IF(H202="L",4, IF(H202="A",5,7 )),
 IF(OR(D202="EE",D202="CE"),IF(H202="L",3,IF(H202="A",4,6)))))))</f>
        <v/>
      </c>
      <c r="K202" s="38"/>
      <c r="L202" s="35"/>
      <c r="M202" s="35" t="str">
        <f aca="false">CONCATENATE(D202,N202)</f>
        <v/>
      </c>
      <c r="N202" s="36" t="str">
        <f aca="false">IF(ISBLANK(L202),"",
IF(D202="EE",IF(L202&gt;=3,IF(K202&gt;=5,"H","A"),
IF(L202&gt;=2,IF(K202&gt;=16,"H",IF(K202&lt;=4,"L","A")),
IF(K202&lt;=15,"L","A"))),
IF(OR(D202="SE",D202="CE"),IF(L202&gt;=4,IF(K202&gt;=6,"H","A"),
IF(L202&gt;=2,IF(K202&gt;=20,"H",IF(K202&lt;=5,"L","A")),
IF(K202&lt;=19,"L","A"))),
IF(OR(D202="ALI",D202="AIE"),IF(L202&gt;=6,IF(K202&gt;=20,"H","A"),
IF(L202&gt;=2,IF(K202&gt;=51,"H",IF(K202&lt;=19,"L","A")),
IF(K202&lt;=50,"L","A")))))))</f>
        <v/>
      </c>
      <c r="O202" s="36" t="str">
        <f aca="false">IF(N202="L","Baixa",IF(N202="A","Média",IF(N202="","","Alta")))</f>
        <v/>
      </c>
      <c r="P202" s="37" t="str">
        <f aca="false">IF(ISBLANK(L202),"",
 IF(D202="ALI",IF(N202="L",7, IF(N202="A",10,15)),
 IF(D202="AIE",IF(N202="L",5, IF(N202="A",7,10)),
 IF(D202="SE",IF(N202="L",4, IF(N202="A",5,7 )),
 IF(OR(D202="EE",D202="CE"),IF(N202="L",3,IF(N202="A",4,6)))))))</f>
        <v/>
      </c>
      <c r="Q202" s="38"/>
      <c r="R202" s="39"/>
      <c r="S202" s="1" t="n">
        <f aca="false">IF(AND($P202="",$J202&lt;&gt;""),$J202,0)</f>
        <v>0</v>
      </c>
      <c r="T202" s="1" t="n">
        <f aca="false">IF(OR($P202="",$J202=""),0,$J202)</f>
        <v>0</v>
      </c>
      <c r="U202" s="1" t="n">
        <f aca="false">IF(OR($P202="",$J202=""),0,$P202)</f>
        <v>0</v>
      </c>
      <c r="V202" s="1" t="n">
        <f aca="false">IF(AND($J202="",$P202&lt;&gt;""),$P202,0)</f>
        <v>0</v>
      </c>
    </row>
    <row r="203" customFormat="false" ht="14.25" hidden="false" customHeight="true" outlineLevel="0" collapsed="false">
      <c r="B203" s="26" t="n">
        <v>18</v>
      </c>
      <c r="C203" s="40"/>
      <c r="D203" s="35"/>
      <c r="E203" s="35"/>
      <c r="F203" s="35"/>
      <c r="G203" s="35" t="str">
        <f aca="false">CONCATENATE(D203,H203)</f>
        <v/>
      </c>
      <c r="H203" s="36" t="str">
        <f aca="false">IF(ISBLANK(F203),"",
IF(D203="EE",IF(F203&gt;=3,IF(E203&gt;=5,"H","A"),
IF(F203&gt;=2,IF(E203&gt;=16,"H",IF(E203&lt;=4,"L","A")),
IF(E203&lt;=15,"L","A"))),
IF(OR(D203="SE",D203="CE"),IF(F203&gt;=4,IF(E203&gt;=6,"H","A"),
IF(F203&gt;=2,IF(E203&gt;=20,"H",IF(E203&lt;=5,"L","A")),
IF(E203&lt;=19,"L","A"))),
IF(OR(D203="ALI",D203="AIE"),IF(F203&gt;=6,IF(E203&gt;=20,"H","A"),
IF(F203&gt;=2,IF(E203&gt;=51,"H",IF(E203&lt;=19,"L","A")),
IF(E203&lt;=50,"L","A")))))))</f>
        <v/>
      </c>
      <c r="I203" s="36" t="str">
        <f aca="false">IF(H203="L","Baixa",IF(H203="A","Média",IF(H203="","","Alta")))</f>
        <v/>
      </c>
      <c r="J203" s="37" t="str">
        <f aca="false">IF(ISBLANK(F203),"",
 IF(D203="ALI",IF(H203="L",7, IF(H203="A",10,15)),
 IF(D203="AIE",IF(H203="L",5, IF(H203="A",7,10)),
 IF(D203="SE",IF(H203="L",4, IF(H203="A",5,7 )),
 IF(OR(D203="EE",D203="CE"),IF(H203="L",3,IF(H203="A",4,6)))))))</f>
        <v/>
      </c>
      <c r="K203" s="38"/>
      <c r="L203" s="35"/>
      <c r="M203" s="35" t="str">
        <f aca="false">CONCATENATE(D203,N203)</f>
        <v/>
      </c>
      <c r="N203" s="36" t="str">
        <f aca="false">IF(ISBLANK(L203),"",
IF(D203="EE",IF(L203&gt;=3,IF(K203&gt;=5,"H","A"),
IF(L203&gt;=2,IF(K203&gt;=16,"H",IF(K203&lt;=4,"L","A")),
IF(K203&lt;=15,"L","A"))),
IF(OR(D203="SE",D203="CE"),IF(L203&gt;=4,IF(K203&gt;=6,"H","A"),
IF(L203&gt;=2,IF(K203&gt;=20,"H",IF(K203&lt;=5,"L","A")),
IF(K203&lt;=19,"L","A"))),
IF(OR(D203="ALI",D203="AIE"),IF(L203&gt;=6,IF(K203&gt;=20,"H","A"),
IF(L203&gt;=2,IF(K203&gt;=51,"H",IF(K203&lt;=19,"L","A")),
IF(K203&lt;=50,"L","A")))))))</f>
        <v/>
      </c>
      <c r="O203" s="36" t="str">
        <f aca="false">IF(N203="L","Baixa",IF(N203="A","Média",IF(N203="","","Alta")))</f>
        <v/>
      </c>
      <c r="P203" s="37" t="str">
        <f aca="false">IF(ISBLANK(L203),"",
 IF(D203="ALI",IF(N203="L",7, IF(N203="A",10,15)),
 IF(D203="AIE",IF(N203="L",5, IF(N203="A",7,10)),
 IF(D203="SE",IF(N203="L",4, IF(N203="A",5,7 )),
 IF(OR(D203="EE",D203="CE"),IF(N203="L",3,IF(N203="A",4,6)))))))</f>
        <v/>
      </c>
      <c r="Q203" s="38"/>
      <c r="R203" s="39"/>
      <c r="S203" s="1" t="n">
        <f aca="false">IF(AND($P203="",$J203&lt;&gt;""),$J203,0)</f>
        <v>0</v>
      </c>
      <c r="T203" s="1" t="n">
        <f aca="false">IF(OR($P203="",$J203=""),0,$J203)</f>
        <v>0</v>
      </c>
      <c r="U203" s="1" t="n">
        <f aca="false">IF(OR($P203="",$J203=""),0,$P203)</f>
        <v>0</v>
      </c>
      <c r="V203" s="1" t="n">
        <f aca="false">IF(AND($J203="",$P203&lt;&gt;""),$P203,0)</f>
        <v>0</v>
      </c>
    </row>
    <row r="204" customFormat="false" ht="14.25" hidden="false" customHeight="true" outlineLevel="0" collapsed="false">
      <c r="B204" s="26" t="n">
        <v>19</v>
      </c>
      <c r="C204" s="40"/>
      <c r="D204" s="35"/>
      <c r="E204" s="35"/>
      <c r="F204" s="35"/>
      <c r="G204" s="35" t="str">
        <f aca="false">CONCATENATE(D204,H204)</f>
        <v/>
      </c>
      <c r="H204" s="36" t="str">
        <f aca="false">IF(ISBLANK(F204),"",
IF(D204="EE",IF(F204&gt;=3,IF(E204&gt;=5,"H","A"),
IF(F204&gt;=2,IF(E204&gt;=16,"H",IF(E204&lt;=4,"L","A")),
IF(E204&lt;=15,"L","A"))),
IF(OR(D204="SE",D204="CE"),IF(F204&gt;=4,IF(E204&gt;=6,"H","A"),
IF(F204&gt;=2,IF(E204&gt;=20,"H",IF(E204&lt;=5,"L","A")),
IF(E204&lt;=19,"L","A"))),
IF(OR(D204="ALI",D204="AIE"),IF(F204&gt;=6,IF(E204&gt;=20,"H","A"),
IF(F204&gt;=2,IF(E204&gt;=51,"H",IF(E204&lt;=19,"L","A")),
IF(E204&lt;=50,"L","A")))))))</f>
        <v/>
      </c>
      <c r="I204" s="36" t="str">
        <f aca="false">IF(H204="L","Baixa",IF(H204="A","Média",IF(H204="","","Alta")))</f>
        <v/>
      </c>
      <c r="J204" s="37" t="str">
        <f aca="false">IF(ISBLANK(F204),"",
 IF(D204="ALI",IF(H204="L",7, IF(H204="A",10,15)),
 IF(D204="AIE",IF(H204="L",5, IF(H204="A",7,10)),
 IF(D204="SE",IF(H204="L",4, IF(H204="A",5,7 )),
 IF(OR(D204="EE",D204="CE"),IF(H204="L",3,IF(H204="A",4,6)))))))</f>
        <v/>
      </c>
      <c r="K204" s="38"/>
      <c r="L204" s="35"/>
      <c r="M204" s="35" t="str">
        <f aca="false">CONCATENATE(D204,N204)</f>
        <v/>
      </c>
      <c r="N204" s="36" t="str">
        <f aca="false">IF(ISBLANK(L204),"",
IF(D204="EE",IF(L204&gt;=3,IF(K204&gt;=5,"H","A"),
IF(L204&gt;=2,IF(K204&gt;=16,"H",IF(K204&lt;=4,"L","A")),
IF(K204&lt;=15,"L","A"))),
IF(OR(D204="SE",D204="CE"),IF(L204&gt;=4,IF(K204&gt;=6,"H","A"),
IF(L204&gt;=2,IF(K204&gt;=20,"H",IF(K204&lt;=5,"L","A")),
IF(K204&lt;=19,"L","A"))),
IF(OR(D204="ALI",D204="AIE"),IF(L204&gt;=6,IF(K204&gt;=20,"H","A"),
IF(L204&gt;=2,IF(K204&gt;=51,"H",IF(K204&lt;=19,"L","A")),
IF(K204&lt;=50,"L","A")))))))</f>
        <v/>
      </c>
      <c r="O204" s="36" t="str">
        <f aca="false">IF(N204="L","Baixa",IF(N204="A","Média",IF(N204="","","Alta")))</f>
        <v/>
      </c>
      <c r="P204" s="37" t="str">
        <f aca="false">IF(ISBLANK(L204),"",
 IF(D204="ALI",IF(N204="L",7, IF(N204="A",10,15)),
 IF(D204="AIE",IF(N204="L",5, IF(N204="A",7,10)),
 IF(D204="SE",IF(N204="L",4, IF(N204="A",5,7 )),
 IF(OR(D204="EE",D204="CE"),IF(N204="L",3,IF(N204="A",4,6)))))))</f>
        <v/>
      </c>
      <c r="Q204" s="38"/>
      <c r="R204" s="39"/>
      <c r="S204" s="1" t="n">
        <f aca="false">IF(AND($P204="",$J204&lt;&gt;""),$J204,0)</f>
        <v>0</v>
      </c>
      <c r="T204" s="1" t="n">
        <f aca="false">IF(OR($P204="",$J204=""),0,$J204)</f>
        <v>0</v>
      </c>
      <c r="U204" s="1" t="n">
        <f aca="false">IF(OR($P204="",$J204=""),0,$P204)</f>
        <v>0</v>
      </c>
      <c r="V204" s="1" t="n">
        <f aca="false">IF(AND($J204="",$P204&lt;&gt;""),$P204,0)</f>
        <v>0</v>
      </c>
    </row>
    <row r="205" customFormat="false" ht="14.25" hidden="false" customHeight="true" outlineLevel="0" collapsed="false">
      <c r="B205" s="26" t="n">
        <v>20</v>
      </c>
      <c r="C205" s="40"/>
      <c r="D205" s="35"/>
      <c r="E205" s="35"/>
      <c r="F205" s="35"/>
      <c r="G205" s="35" t="str">
        <f aca="false">CONCATENATE(D205,H205)</f>
        <v/>
      </c>
      <c r="H205" s="36" t="str">
        <f aca="false">IF(ISBLANK(F205),"",
IF(D205="EE",IF(F205&gt;=3,IF(E205&gt;=5,"H","A"),
IF(F205&gt;=2,IF(E205&gt;=16,"H",IF(E205&lt;=4,"L","A")),
IF(E205&lt;=15,"L","A"))),
IF(OR(D205="SE",D205="CE"),IF(F205&gt;=4,IF(E205&gt;=6,"H","A"),
IF(F205&gt;=2,IF(E205&gt;=20,"H",IF(E205&lt;=5,"L","A")),
IF(E205&lt;=19,"L","A"))),
IF(OR(D205="ALI",D205="AIE"),IF(F205&gt;=6,IF(E205&gt;=20,"H","A"),
IF(F205&gt;=2,IF(E205&gt;=51,"H",IF(E205&lt;=19,"L","A")),
IF(E205&lt;=50,"L","A")))))))</f>
        <v/>
      </c>
      <c r="I205" s="36" t="str">
        <f aca="false">IF(H205="L","Baixa",IF(H205="A","Média",IF(H205="","","Alta")))</f>
        <v/>
      </c>
      <c r="J205" s="37" t="str">
        <f aca="false">IF(ISBLANK(F205),"",
 IF(D205="ALI",IF(H205="L",7, IF(H205="A",10,15)),
 IF(D205="AIE",IF(H205="L",5, IF(H205="A",7,10)),
 IF(D205="SE",IF(H205="L",4, IF(H205="A",5,7 )),
 IF(OR(D205="EE",D205="CE"),IF(H205="L",3,IF(H205="A",4,6)))))))</f>
        <v/>
      </c>
      <c r="K205" s="38"/>
      <c r="L205" s="35"/>
      <c r="M205" s="35" t="str">
        <f aca="false">CONCATENATE(D205,N205)</f>
        <v/>
      </c>
      <c r="N205" s="36" t="str">
        <f aca="false">IF(ISBLANK(L205),"",
IF(D205="EE",IF(L205&gt;=3,IF(K205&gt;=5,"H","A"),
IF(L205&gt;=2,IF(K205&gt;=16,"H",IF(K205&lt;=4,"L","A")),
IF(K205&lt;=15,"L","A"))),
IF(OR(D205="SE",D205="CE"),IF(L205&gt;=4,IF(K205&gt;=6,"H","A"),
IF(L205&gt;=2,IF(K205&gt;=20,"H",IF(K205&lt;=5,"L","A")),
IF(K205&lt;=19,"L","A"))),
IF(OR(D205="ALI",D205="AIE"),IF(L205&gt;=6,IF(K205&gt;=20,"H","A"),
IF(L205&gt;=2,IF(K205&gt;=51,"H",IF(K205&lt;=19,"L","A")),
IF(K205&lt;=50,"L","A")))))))</f>
        <v/>
      </c>
      <c r="O205" s="36" t="str">
        <f aca="false">IF(N205="L","Baixa",IF(N205="A","Média",IF(N205="","","Alta")))</f>
        <v/>
      </c>
      <c r="P205" s="37" t="str">
        <f aca="false">IF(ISBLANK(L205),"",
 IF(D205="ALI",IF(N205="L",7, IF(N205="A",10,15)),
 IF(D205="AIE",IF(N205="L",5, IF(N205="A",7,10)),
 IF(D205="SE",IF(N205="L",4, IF(N205="A",5,7 )),
 IF(OR(D205="EE",D205="CE"),IF(N205="L",3,IF(N205="A",4,6)))))))</f>
        <v/>
      </c>
      <c r="Q205" s="38"/>
      <c r="R205" s="39"/>
      <c r="S205" s="1" t="n">
        <f aca="false">IF(AND($P205="",$J205&lt;&gt;""),$J205,0)</f>
        <v>0</v>
      </c>
      <c r="T205" s="1" t="n">
        <f aca="false">IF(OR($P205="",$J205=""),0,$J205)</f>
        <v>0</v>
      </c>
      <c r="U205" s="1" t="n">
        <f aca="false">IF(OR($P205="",$J205=""),0,$P205)</f>
        <v>0</v>
      </c>
      <c r="V205" s="1" t="n">
        <f aca="false">IF(AND($J205="",$P205&lt;&gt;""),$P205,0)</f>
        <v>0</v>
      </c>
    </row>
    <row r="206" customFormat="false" ht="14.25" hidden="false" customHeight="true" outlineLevel="0" collapsed="false">
      <c r="B206" s="26" t="n">
        <v>21</v>
      </c>
      <c r="C206" s="40"/>
      <c r="D206" s="35"/>
      <c r="E206" s="35"/>
      <c r="F206" s="35"/>
      <c r="G206" s="35" t="str">
        <f aca="false">CONCATENATE(D206,H206)</f>
        <v/>
      </c>
      <c r="H206" s="36" t="str">
        <f aca="false">IF(ISBLANK(F206),"",
IF(D206="EE",IF(F206&gt;=3,IF(E206&gt;=5,"H","A"),
IF(F206&gt;=2,IF(E206&gt;=16,"H",IF(E206&lt;=4,"L","A")),
IF(E206&lt;=15,"L","A"))),
IF(OR(D206="SE",D206="CE"),IF(F206&gt;=4,IF(E206&gt;=6,"H","A"),
IF(F206&gt;=2,IF(E206&gt;=20,"H",IF(E206&lt;=5,"L","A")),
IF(E206&lt;=19,"L","A"))),
IF(OR(D206="ALI",D206="AIE"),IF(F206&gt;=6,IF(E206&gt;=20,"H","A"),
IF(F206&gt;=2,IF(E206&gt;=51,"H",IF(E206&lt;=19,"L","A")),
IF(E206&lt;=50,"L","A")))))))</f>
        <v/>
      </c>
      <c r="I206" s="36" t="str">
        <f aca="false">IF(H206="L","Baixa",IF(H206="A","Média",IF(H206="","","Alta")))</f>
        <v/>
      </c>
      <c r="J206" s="37" t="str">
        <f aca="false">IF(ISBLANK(F206),"",
 IF(D206="ALI",IF(H206="L",7, IF(H206="A",10,15)),
 IF(D206="AIE",IF(H206="L",5, IF(H206="A",7,10)),
 IF(D206="SE",IF(H206="L",4, IF(H206="A",5,7 )),
 IF(OR(D206="EE",D206="CE"),IF(H206="L",3,IF(H206="A",4,6)))))))</f>
        <v/>
      </c>
      <c r="K206" s="38"/>
      <c r="L206" s="35"/>
      <c r="M206" s="35" t="str">
        <f aca="false">CONCATENATE(D206,N206)</f>
        <v/>
      </c>
      <c r="N206" s="36" t="str">
        <f aca="false">IF(ISBLANK(L206),"",
IF(D206="EE",IF(L206&gt;=3,IF(K206&gt;=5,"H","A"),
IF(L206&gt;=2,IF(K206&gt;=16,"H",IF(K206&lt;=4,"L","A")),
IF(K206&lt;=15,"L","A"))),
IF(OR(D206="SE",D206="CE"),IF(L206&gt;=4,IF(K206&gt;=6,"H","A"),
IF(L206&gt;=2,IF(K206&gt;=20,"H",IF(K206&lt;=5,"L","A")),
IF(K206&lt;=19,"L","A"))),
IF(OR(D206="ALI",D206="AIE"),IF(L206&gt;=6,IF(K206&gt;=20,"H","A"),
IF(L206&gt;=2,IF(K206&gt;=51,"H",IF(K206&lt;=19,"L","A")),
IF(K206&lt;=50,"L","A")))))))</f>
        <v/>
      </c>
      <c r="O206" s="36" t="str">
        <f aca="false">IF(N206="L","Baixa",IF(N206="A","Média",IF(N206="","","Alta")))</f>
        <v/>
      </c>
      <c r="P206" s="37" t="str">
        <f aca="false">IF(ISBLANK(L206),"",
 IF(D206="ALI",IF(N206="L",7, IF(N206="A",10,15)),
 IF(D206="AIE",IF(N206="L",5, IF(N206="A",7,10)),
 IF(D206="SE",IF(N206="L",4, IF(N206="A",5,7 )),
 IF(OR(D206="EE",D206="CE"),IF(N206="L",3,IF(N206="A",4,6)))))))</f>
        <v/>
      </c>
      <c r="Q206" s="38"/>
      <c r="R206" s="39"/>
      <c r="S206" s="1" t="n">
        <f aca="false">IF(AND($P206="",$J206&lt;&gt;""),$J206,0)</f>
        <v>0</v>
      </c>
      <c r="T206" s="1" t="n">
        <f aca="false">IF(OR($P206="",$J206=""),0,$J206)</f>
        <v>0</v>
      </c>
      <c r="U206" s="1" t="n">
        <f aca="false">IF(OR($P206="",$J206=""),0,$P206)</f>
        <v>0</v>
      </c>
      <c r="V206" s="1" t="n">
        <f aca="false">IF(AND($J206="",$P206&lt;&gt;""),$P206,0)</f>
        <v>0</v>
      </c>
    </row>
    <row r="207" customFormat="false" ht="14.25" hidden="false" customHeight="true" outlineLevel="0" collapsed="false">
      <c r="B207" s="26" t="n">
        <v>22</v>
      </c>
      <c r="C207" s="40"/>
      <c r="D207" s="35"/>
      <c r="E207" s="35"/>
      <c r="F207" s="35"/>
      <c r="G207" s="35" t="str">
        <f aca="false">CONCATENATE(D207,H207)</f>
        <v/>
      </c>
      <c r="H207" s="36" t="str">
        <f aca="false">IF(ISBLANK(F207),"",
IF(D207="EE",IF(F207&gt;=3,IF(E207&gt;=5,"H","A"),
IF(F207&gt;=2,IF(E207&gt;=16,"H",IF(E207&lt;=4,"L","A")),
IF(E207&lt;=15,"L","A"))),
IF(OR(D207="SE",D207="CE"),IF(F207&gt;=4,IF(E207&gt;=6,"H","A"),
IF(F207&gt;=2,IF(E207&gt;=20,"H",IF(E207&lt;=5,"L","A")),
IF(E207&lt;=19,"L","A"))),
IF(OR(D207="ALI",D207="AIE"),IF(F207&gt;=6,IF(E207&gt;=20,"H","A"),
IF(F207&gt;=2,IF(E207&gt;=51,"H",IF(E207&lt;=19,"L","A")),
IF(E207&lt;=50,"L","A")))))))</f>
        <v/>
      </c>
      <c r="I207" s="36" t="str">
        <f aca="false">IF(H207="L","Baixa",IF(H207="A","Média",IF(H207="","","Alta")))</f>
        <v/>
      </c>
      <c r="J207" s="37" t="str">
        <f aca="false">IF(ISBLANK(F207),"",
 IF(D207="ALI",IF(H207="L",7, IF(H207="A",10,15)),
 IF(D207="AIE",IF(H207="L",5, IF(H207="A",7,10)),
 IF(D207="SE",IF(H207="L",4, IF(H207="A",5,7 )),
 IF(OR(D207="EE",D207="CE"),IF(H207="L",3,IF(H207="A",4,6)))))))</f>
        <v/>
      </c>
      <c r="K207" s="38"/>
      <c r="L207" s="35"/>
      <c r="M207" s="35" t="str">
        <f aca="false">CONCATENATE(D207,N207)</f>
        <v/>
      </c>
      <c r="N207" s="36" t="str">
        <f aca="false">IF(ISBLANK(L207),"",
IF(D207="EE",IF(L207&gt;=3,IF(K207&gt;=5,"H","A"),
IF(L207&gt;=2,IF(K207&gt;=16,"H",IF(K207&lt;=4,"L","A")),
IF(K207&lt;=15,"L","A"))),
IF(OR(D207="SE",D207="CE"),IF(L207&gt;=4,IF(K207&gt;=6,"H","A"),
IF(L207&gt;=2,IF(K207&gt;=20,"H",IF(K207&lt;=5,"L","A")),
IF(K207&lt;=19,"L","A"))),
IF(OR(D207="ALI",D207="AIE"),IF(L207&gt;=6,IF(K207&gt;=20,"H","A"),
IF(L207&gt;=2,IF(K207&gt;=51,"H",IF(K207&lt;=19,"L","A")),
IF(K207&lt;=50,"L","A")))))))</f>
        <v/>
      </c>
      <c r="O207" s="36" t="str">
        <f aca="false">IF(N207="L","Baixa",IF(N207="A","Média",IF(N207="","","Alta")))</f>
        <v/>
      </c>
      <c r="P207" s="37" t="str">
        <f aca="false">IF(ISBLANK(L207),"",
 IF(D207="ALI",IF(N207="L",7, IF(N207="A",10,15)),
 IF(D207="AIE",IF(N207="L",5, IF(N207="A",7,10)),
 IF(D207="SE",IF(N207="L",4, IF(N207="A",5,7 )),
 IF(OR(D207="EE",D207="CE"),IF(N207="L",3,IF(N207="A",4,6)))))))</f>
        <v/>
      </c>
      <c r="Q207" s="38"/>
      <c r="R207" s="39"/>
      <c r="S207" s="1" t="n">
        <f aca="false">IF(AND($P207="",$J207&lt;&gt;""),$J207,0)</f>
        <v>0</v>
      </c>
      <c r="T207" s="1" t="n">
        <f aca="false">IF(OR($P207="",$J207=""),0,$J207)</f>
        <v>0</v>
      </c>
      <c r="U207" s="1" t="n">
        <f aca="false">IF(OR($P207="",$J207=""),0,$P207)</f>
        <v>0</v>
      </c>
      <c r="V207" s="1" t="n">
        <f aca="false">IF(AND($J207="",$P207&lt;&gt;""),$P207,0)</f>
        <v>0</v>
      </c>
    </row>
    <row r="208" customFormat="false" ht="14.25" hidden="false" customHeight="true" outlineLevel="0" collapsed="false">
      <c r="B208" s="26" t="n">
        <v>23</v>
      </c>
      <c r="C208" s="40"/>
      <c r="D208" s="35"/>
      <c r="E208" s="35"/>
      <c r="F208" s="35"/>
      <c r="G208" s="35" t="str">
        <f aca="false">CONCATENATE(D208,H208)</f>
        <v/>
      </c>
      <c r="H208" s="36" t="str">
        <f aca="false">IF(ISBLANK(F208),"",
IF(D208="EE",IF(F208&gt;=3,IF(E208&gt;=5,"H","A"),
IF(F208&gt;=2,IF(E208&gt;=16,"H",IF(E208&lt;=4,"L","A")),
IF(E208&lt;=15,"L","A"))),
IF(OR(D208="SE",D208="CE"),IF(F208&gt;=4,IF(E208&gt;=6,"H","A"),
IF(F208&gt;=2,IF(E208&gt;=20,"H",IF(E208&lt;=5,"L","A")),
IF(E208&lt;=19,"L","A"))),
IF(OR(D208="ALI",D208="AIE"),IF(F208&gt;=6,IF(E208&gt;=20,"H","A"),
IF(F208&gt;=2,IF(E208&gt;=51,"H",IF(E208&lt;=19,"L","A")),
IF(E208&lt;=50,"L","A")))))))</f>
        <v/>
      </c>
      <c r="I208" s="36" t="str">
        <f aca="false">IF(H208="L","Baixa",IF(H208="A","Média",IF(H208="","","Alta")))</f>
        <v/>
      </c>
      <c r="J208" s="37" t="str">
        <f aca="false">IF(ISBLANK(F208),"",
 IF(D208="ALI",IF(H208="L",7, IF(H208="A",10,15)),
 IF(D208="AIE",IF(H208="L",5, IF(H208="A",7,10)),
 IF(D208="SE",IF(H208="L",4, IF(H208="A",5,7 )),
 IF(OR(D208="EE",D208="CE"),IF(H208="L",3,IF(H208="A",4,6)))))))</f>
        <v/>
      </c>
      <c r="K208" s="38"/>
      <c r="L208" s="35"/>
      <c r="M208" s="35" t="str">
        <f aca="false">CONCATENATE(D208,N208)</f>
        <v/>
      </c>
      <c r="N208" s="36" t="str">
        <f aca="false">IF(ISBLANK(L208),"",
IF(D208="EE",IF(L208&gt;=3,IF(K208&gt;=5,"H","A"),
IF(L208&gt;=2,IF(K208&gt;=16,"H",IF(K208&lt;=4,"L","A")),
IF(K208&lt;=15,"L","A"))),
IF(OR(D208="SE",D208="CE"),IF(L208&gt;=4,IF(K208&gt;=6,"H","A"),
IF(L208&gt;=2,IF(K208&gt;=20,"H",IF(K208&lt;=5,"L","A")),
IF(K208&lt;=19,"L","A"))),
IF(OR(D208="ALI",D208="AIE"),IF(L208&gt;=6,IF(K208&gt;=20,"H","A"),
IF(L208&gt;=2,IF(K208&gt;=51,"H",IF(K208&lt;=19,"L","A")),
IF(K208&lt;=50,"L","A")))))))</f>
        <v/>
      </c>
      <c r="O208" s="36" t="str">
        <f aca="false">IF(N208="L","Baixa",IF(N208="A","Média",IF(N208="","","Alta")))</f>
        <v/>
      </c>
      <c r="P208" s="37" t="str">
        <f aca="false">IF(ISBLANK(L208),"",
 IF(D208="ALI",IF(N208="L",7, IF(N208="A",10,15)),
 IF(D208="AIE",IF(N208="L",5, IF(N208="A",7,10)),
 IF(D208="SE",IF(N208="L",4, IF(N208="A",5,7 )),
 IF(OR(D208="EE",D208="CE"),IF(N208="L",3,IF(N208="A",4,6)))))))</f>
        <v/>
      </c>
      <c r="Q208" s="38"/>
      <c r="R208" s="39"/>
      <c r="S208" s="1" t="n">
        <f aca="false">IF(AND($P208="",$J208&lt;&gt;""),$J208,0)</f>
        <v>0</v>
      </c>
      <c r="T208" s="1" t="n">
        <f aca="false">IF(OR($P208="",$J208=""),0,$J208)</f>
        <v>0</v>
      </c>
      <c r="U208" s="1" t="n">
        <f aca="false">IF(OR($P208="",$J208=""),0,$P208)</f>
        <v>0</v>
      </c>
      <c r="V208" s="1" t="n">
        <f aca="false">IF(AND($J208="",$P208&lt;&gt;""),$P208,0)</f>
        <v>0</v>
      </c>
    </row>
    <row r="209" customFormat="false" ht="14.25" hidden="false" customHeight="true" outlineLevel="0" collapsed="false">
      <c r="B209" s="26" t="n">
        <v>24</v>
      </c>
      <c r="C209" s="40"/>
      <c r="D209" s="35"/>
      <c r="E209" s="35"/>
      <c r="F209" s="35"/>
      <c r="G209" s="35" t="str">
        <f aca="false">CONCATENATE(D209,H209)</f>
        <v/>
      </c>
      <c r="H209" s="36" t="str">
        <f aca="false">IF(ISBLANK(F209),"",
IF(D209="EE",IF(F209&gt;=3,IF(E209&gt;=5,"H","A"),
IF(F209&gt;=2,IF(E209&gt;=16,"H",IF(E209&lt;=4,"L","A")),
IF(E209&lt;=15,"L","A"))),
IF(OR(D209="SE",D209="CE"),IF(F209&gt;=4,IF(E209&gt;=6,"H","A"),
IF(F209&gt;=2,IF(E209&gt;=20,"H",IF(E209&lt;=5,"L","A")),
IF(E209&lt;=19,"L","A"))),
IF(OR(D209="ALI",D209="AIE"),IF(F209&gt;=6,IF(E209&gt;=20,"H","A"),
IF(F209&gt;=2,IF(E209&gt;=51,"H",IF(E209&lt;=19,"L","A")),
IF(E209&lt;=50,"L","A")))))))</f>
        <v/>
      </c>
      <c r="I209" s="36" t="str">
        <f aca="false">IF(H209="L","Baixa",IF(H209="A","Média",IF(H209="","","Alta")))</f>
        <v/>
      </c>
      <c r="J209" s="37" t="str">
        <f aca="false">IF(ISBLANK(F209),"",
 IF(D209="ALI",IF(H209="L",7, IF(H209="A",10,15)),
 IF(D209="AIE",IF(H209="L",5, IF(H209="A",7,10)),
 IF(D209="SE",IF(H209="L",4, IF(H209="A",5,7 )),
 IF(OR(D209="EE",D209="CE"),IF(H209="L",3,IF(H209="A",4,6)))))))</f>
        <v/>
      </c>
      <c r="K209" s="38"/>
      <c r="L209" s="35"/>
      <c r="M209" s="35" t="str">
        <f aca="false">CONCATENATE(D209,N209)</f>
        <v/>
      </c>
      <c r="N209" s="36" t="str">
        <f aca="false">IF(ISBLANK(L209),"",
IF(D209="EE",IF(L209&gt;=3,IF(K209&gt;=5,"H","A"),
IF(L209&gt;=2,IF(K209&gt;=16,"H",IF(K209&lt;=4,"L","A")),
IF(K209&lt;=15,"L","A"))),
IF(OR(D209="SE",D209="CE"),IF(L209&gt;=4,IF(K209&gt;=6,"H","A"),
IF(L209&gt;=2,IF(K209&gt;=20,"H",IF(K209&lt;=5,"L","A")),
IF(K209&lt;=19,"L","A"))),
IF(OR(D209="ALI",D209="AIE"),IF(L209&gt;=6,IF(K209&gt;=20,"H","A"),
IF(L209&gt;=2,IF(K209&gt;=51,"H",IF(K209&lt;=19,"L","A")),
IF(K209&lt;=50,"L","A")))))))</f>
        <v/>
      </c>
      <c r="O209" s="36" t="str">
        <f aca="false">IF(N209="L","Baixa",IF(N209="A","Média",IF(N209="","","Alta")))</f>
        <v/>
      </c>
      <c r="P209" s="37" t="str">
        <f aca="false">IF(ISBLANK(L209),"",
 IF(D209="ALI",IF(N209="L",7, IF(N209="A",10,15)),
 IF(D209="AIE",IF(N209="L",5, IF(N209="A",7,10)),
 IF(D209="SE",IF(N209="L",4, IF(N209="A",5,7 )),
 IF(OR(D209="EE",D209="CE"),IF(N209="L",3,IF(N209="A",4,6)))))))</f>
        <v/>
      </c>
      <c r="Q209" s="38"/>
      <c r="R209" s="39"/>
      <c r="S209" s="1" t="n">
        <f aca="false">IF(AND($P209="",$J209&lt;&gt;""),$J209,0)</f>
        <v>0</v>
      </c>
      <c r="T209" s="1" t="n">
        <f aca="false">IF(OR($P209="",$J209=""),0,$J209)</f>
        <v>0</v>
      </c>
      <c r="U209" s="1" t="n">
        <f aca="false">IF(OR($P209="",$J209=""),0,$P209)</f>
        <v>0</v>
      </c>
      <c r="V209" s="1" t="n">
        <f aca="false">IF(AND($J209="",$P209&lt;&gt;""),$P209,0)</f>
        <v>0</v>
      </c>
    </row>
    <row r="210" customFormat="false" ht="14.25" hidden="false" customHeight="true" outlineLevel="0" collapsed="false">
      <c r="B210" s="26" t="n">
        <v>25</v>
      </c>
      <c r="C210" s="40"/>
      <c r="D210" s="35"/>
      <c r="E210" s="35"/>
      <c r="F210" s="35"/>
      <c r="G210" s="35" t="str">
        <f aca="false">CONCATENATE(D210,H210)</f>
        <v/>
      </c>
      <c r="H210" s="36" t="str">
        <f aca="false">IF(ISBLANK(F210),"",
IF(D210="EE",IF(F210&gt;=3,IF(E210&gt;=5,"H","A"),
IF(F210&gt;=2,IF(E210&gt;=16,"H",IF(E210&lt;=4,"L","A")),
IF(E210&lt;=15,"L","A"))),
IF(OR(D210="SE",D210="CE"),IF(F210&gt;=4,IF(E210&gt;=6,"H","A"),
IF(F210&gt;=2,IF(E210&gt;=20,"H",IF(E210&lt;=5,"L","A")),
IF(E210&lt;=19,"L","A"))),
IF(OR(D210="ALI",D210="AIE"),IF(F210&gt;=6,IF(E210&gt;=20,"H","A"),
IF(F210&gt;=2,IF(E210&gt;=51,"H",IF(E210&lt;=19,"L","A")),
IF(E210&lt;=50,"L","A")))))))</f>
        <v/>
      </c>
      <c r="I210" s="36" t="str">
        <f aca="false">IF(H210="L","Baixa",IF(H210="A","Média",IF(H210="","","Alta")))</f>
        <v/>
      </c>
      <c r="J210" s="37" t="str">
        <f aca="false">IF(ISBLANK(F210),"",
 IF(D210="ALI",IF(H210="L",7, IF(H210="A",10,15)),
 IF(D210="AIE",IF(H210="L",5, IF(H210="A",7,10)),
 IF(D210="SE",IF(H210="L",4, IF(H210="A",5,7 )),
 IF(OR(D210="EE",D210="CE"),IF(H210="L",3,IF(H210="A",4,6)))))))</f>
        <v/>
      </c>
      <c r="K210" s="38"/>
      <c r="L210" s="35"/>
      <c r="M210" s="35" t="str">
        <f aca="false">CONCATENATE(D210,N210)</f>
        <v/>
      </c>
      <c r="N210" s="36" t="str">
        <f aca="false">IF(ISBLANK(L210),"",
IF(D210="EE",IF(L210&gt;=3,IF(K210&gt;=5,"H","A"),
IF(L210&gt;=2,IF(K210&gt;=16,"H",IF(K210&lt;=4,"L","A")),
IF(K210&lt;=15,"L","A"))),
IF(OR(D210="SE",D210="CE"),IF(L210&gt;=4,IF(K210&gt;=6,"H","A"),
IF(L210&gt;=2,IF(K210&gt;=20,"H",IF(K210&lt;=5,"L","A")),
IF(K210&lt;=19,"L","A"))),
IF(OR(D210="ALI",D210="AIE"),IF(L210&gt;=6,IF(K210&gt;=20,"H","A"),
IF(L210&gt;=2,IF(K210&gt;=51,"H",IF(K210&lt;=19,"L","A")),
IF(K210&lt;=50,"L","A")))))))</f>
        <v/>
      </c>
      <c r="O210" s="36" t="str">
        <f aca="false">IF(N210="L","Baixa",IF(N210="A","Média",IF(N210="","","Alta")))</f>
        <v/>
      </c>
      <c r="P210" s="37" t="str">
        <f aca="false">IF(ISBLANK(L210),"",
 IF(D210="ALI",IF(N210="L",7, IF(N210="A",10,15)),
 IF(D210="AIE",IF(N210="L",5, IF(N210="A",7,10)),
 IF(D210="SE",IF(N210="L",4, IF(N210="A",5,7 )),
 IF(OR(D210="EE",D210="CE"),IF(N210="L",3,IF(N210="A",4,6)))))))</f>
        <v/>
      </c>
      <c r="Q210" s="38"/>
      <c r="R210" s="39"/>
      <c r="S210" s="1" t="n">
        <f aca="false">IF(AND($P210="",$J210&lt;&gt;""),$J210,0)</f>
        <v>0</v>
      </c>
      <c r="T210" s="1" t="n">
        <f aca="false">IF(OR($P210="",$J210=""),0,$J210)</f>
        <v>0</v>
      </c>
      <c r="U210" s="1" t="n">
        <f aca="false">IF(OR($P210="",$J210=""),0,$P210)</f>
        <v>0</v>
      </c>
      <c r="V210" s="1" t="n">
        <f aca="false">IF(AND($J210="",$P210&lt;&gt;""),$P210,0)</f>
        <v>0</v>
      </c>
    </row>
    <row r="211" customFormat="false" ht="14.25" hidden="false" customHeight="true" outlineLevel="0" collapsed="false">
      <c r="B211" s="26" t="n">
        <v>26</v>
      </c>
      <c r="C211" s="40"/>
      <c r="D211" s="35"/>
      <c r="E211" s="35"/>
      <c r="F211" s="35"/>
      <c r="G211" s="35" t="str">
        <f aca="false">CONCATENATE(D211,H211)</f>
        <v/>
      </c>
      <c r="H211" s="36" t="str">
        <f aca="false">IF(ISBLANK(F211),"",
IF(D211="EE",IF(F211&gt;=3,IF(E211&gt;=5,"H","A"),
IF(F211&gt;=2,IF(E211&gt;=16,"H",IF(E211&lt;=4,"L","A")),
IF(E211&lt;=15,"L","A"))),
IF(OR(D211="SE",D211="CE"),IF(F211&gt;=4,IF(E211&gt;=6,"H","A"),
IF(F211&gt;=2,IF(E211&gt;=20,"H",IF(E211&lt;=5,"L","A")),
IF(E211&lt;=19,"L","A"))),
IF(OR(D211="ALI",D211="AIE"),IF(F211&gt;=6,IF(E211&gt;=20,"H","A"),
IF(F211&gt;=2,IF(E211&gt;=51,"H",IF(E211&lt;=19,"L","A")),
IF(E211&lt;=50,"L","A")))))))</f>
        <v/>
      </c>
      <c r="I211" s="36" t="str">
        <f aca="false">IF(H211="L","Baixa",IF(H211="A","Média",IF(H211="","","Alta")))</f>
        <v/>
      </c>
      <c r="J211" s="37" t="str">
        <f aca="false">IF(ISBLANK(F211),"",
 IF(D211="ALI",IF(H211="L",7, IF(H211="A",10,15)),
 IF(D211="AIE",IF(H211="L",5, IF(H211="A",7,10)),
 IF(D211="SE",IF(H211="L",4, IF(H211="A",5,7 )),
 IF(OR(D211="EE",D211="CE"),IF(H211="L",3,IF(H211="A",4,6)))))))</f>
        <v/>
      </c>
      <c r="K211" s="38"/>
      <c r="L211" s="35"/>
      <c r="M211" s="35" t="str">
        <f aca="false">CONCATENATE(D211,N211)</f>
        <v/>
      </c>
      <c r="N211" s="36" t="str">
        <f aca="false">IF(ISBLANK(L211),"",
IF(D211="EE",IF(L211&gt;=3,IF(K211&gt;=5,"H","A"),
IF(L211&gt;=2,IF(K211&gt;=16,"H",IF(K211&lt;=4,"L","A")),
IF(K211&lt;=15,"L","A"))),
IF(OR(D211="SE",D211="CE"),IF(L211&gt;=4,IF(K211&gt;=6,"H","A"),
IF(L211&gt;=2,IF(K211&gt;=20,"H",IF(K211&lt;=5,"L","A")),
IF(K211&lt;=19,"L","A"))),
IF(OR(D211="ALI",D211="AIE"),IF(L211&gt;=6,IF(K211&gt;=20,"H","A"),
IF(L211&gt;=2,IF(K211&gt;=51,"H",IF(K211&lt;=19,"L","A")),
IF(K211&lt;=50,"L","A")))))))</f>
        <v/>
      </c>
      <c r="O211" s="36" t="str">
        <f aca="false">IF(N211="L","Baixa",IF(N211="A","Média",IF(N211="","","Alta")))</f>
        <v/>
      </c>
      <c r="P211" s="37" t="str">
        <f aca="false">IF(ISBLANK(L211),"",
 IF(D211="ALI",IF(N211="L",7, IF(N211="A",10,15)),
 IF(D211="AIE",IF(N211="L",5, IF(N211="A",7,10)),
 IF(D211="SE",IF(N211="L",4, IF(N211="A",5,7 )),
 IF(OR(D211="EE",D211="CE"),IF(N211="L",3,IF(N211="A",4,6)))))))</f>
        <v/>
      </c>
      <c r="Q211" s="38"/>
      <c r="R211" s="39"/>
      <c r="S211" s="1" t="n">
        <f aca="false">IF(AND($P211="",$J211&lt;&gt;""),$J211,0)</f>
        <v>0</v>
      </c>
      <c r="T211" s="1" t="n">
        <f aca="false">IF(OR($P211="",$J211=""),0,$J211)</f>
        <v>0</v>
      </c>
      <c r="U211" s="1" t="n">
        <f aca="false">IF(OR($P211="",$J211=""),0,$P211)</f>
        <v>0</v>
      </c>
      <c r="V211" s="1" t="n">
        <f aca="false">IF(AND($J211="",$P211&lt;&gt;""),$P211,0)</f>
        <v>0</v>
      </c>
    </row>
    <row r="212" customFormat="false" ht="14.25" hidden="false" customHeight="true" outlineLevel="0" collapsed="false">
      <c r="B212" s="26" t="n">
        <v>27</v>
      </c>
      <c r="C212" s="40"/>
      <c r="D212" s="35"/>
      <c r="E212" s="35"/>
      <c r="F212" s="35"/>
      <c r="G212" s="35" t="str">
        <f aca="false">CONCATENATE(D212,H212)</f>
        <v/>
      </c>
      <c r="H212" s="36" t="str">
        <f aca="false">IF(ISBLANK(F212),"",
IF(D212="EE",IF(F212&gt;=3,IF(E212&gt;=5,"H","A"),
IF(F212&gt;=2,IF(E212&gt;=16,"H",IF(E212&lt;=4,"L","A")),
IF(E212&lt;=15,"L","A"))),
IF(OR(D212="SE",D212="CE"),IF(F212&gt;=4,IF(E212&gt;=6,"H","A"),
IF(F212&gt;=2,IF(E212&gt;=20,"H",IF(E212&lt;=5,"L","A")),
IF(E212&lt;=19,"L","A"))),
IF(OR(D212="ALI",D212="AIE"),IF(F212&gt;=6,IF(E212&gt;=20,"H","A"),
IF(F212&gt;=2,IF(E212&gt;=51,"H",IF(E212&lt;=19,"L","A")),
IF(E212&lt;=50,"L","A")))))))</f>
        <v/>
      </c>
      <c r="I212" s="36" t="str">
        <f aca="false">IF(H212="L","Baixa",IF(H212="A","Média",IF(H212="","","Alta")))</f>
        <v/>
      </c>
      <c r="J212" s="37" t="str">
        <f aca="false">IF(ISBLANK(F212),"",
 IF(D212="ALI",IF(H212="L",7, IF(H212="A",10,15)),
 IF(D212="AIE",IF(H212="L",5, IF(H212="A",7,10)),
 IF(D212="SE",IF(H212="L",4, IF(H212="A",5,7 )),
 IF(OR(D212="EE",D212="CE"),IF(H212="L",3,IF(H212="A",4,6)))))))</f>
        <v/>
      </c>
      <c r="K212" s="38"/>
      <c r="L212" s="35"/>
      <c r="M212" s="35" t="str">
        <f aca="false">CONCATENATE(D212,N212)</f>
        <v/>
      </c>
      <c r="N212" s="36" t="str">
        <f aca="false">IF(ISBLANK(L212),"",
IF(D212="EE",IF(L212&gt;=3,IF(K212&gt;=5,"H","A"),
IF(L212&gt;=2,IF(K212&gt;=16,"H",IF(K212&lt;=4,"L","A")),
IF(K212&lt;=15,"L","A"))),
IF(OR(D212="SE",D212="CE"),IF(L212&gt;=4,IF(K212&gt;=6,"H","A"),
IF(L212&gt;=2,IF(K212&gt;=20,"H",IF(K212&lt;=5,"L","A")),
IF(K212&lt;=19,"L","A"))),
IF(OR(D212="ALI",D212="AIE"),IF(L212&gt;=6,IF(K212&gt;=20,"H","A"),
IF(L212&gt;=2,IF(K212&gt;=51,"H",IF(K212&lt;=19,"L","A")),
IF(K212&lt;=50,"L","A")))))))</f>
        <v/>
      </c>
      <c r="O212" s="36" t="str">
        <f aca="false">IF(N212="L","Baixa",IF(N212="A","Média",IF(N212="","","Alta")))</f>
        <v/>
      </c>
      <c r="P212" s="37" t="str">
        <f aca="false">IF(ISBLANK(L212),"",
 IF(D212="ALI",IF(N212="L",7, IF(N212="A",10,15)),
 IF(D212="AIE",IF(N212="L",5, IF(N212="A",7,10)),
 IF(D212="SE",IF(N212="L",4, IF(N212="A",5,7 )),
 IF(OR(D212="EE",D212="CE"),IF(N212="L",3,IF(N212="A",4,6)))))))</f>
        <v/>
      </c>
      <c r="Q212" s="38"/>
      <c r="R212" s="39"/>
      <c r="S212" s="1" t="n">
        <f aca="false">IF(AND($P212="",$J212&lt;&gt;""),$J212,0)</f>
        <v>0</v>
      </c>
      <c r="T212" s="1" t="n">
        <f aca="false">IF(OR($P212="",$J212=""),0,$J212)</f>
        <v>0</v>
      </c>
      <c r="U212" s="1" t="n">
        <f aca="false">IF(OR($P212="",$J212=""),0,$P212)</f>
        <v>0</v>
      </c>
      <c r="V212" s="1" t="n">
        <f aca="false">IF(AND($J212="",$P212&lt;&gt;""),$P212,0)</f>
        <v>0</v>
      </c>
    </row>
    <row r="213" customFormat="false" ht="14.25" hidden="false" customHeight="true" outlineLevel="0" collapsed="false">
      <c r="B213" s="26" t="n">
        <v>28</v>
      </c>
      <c r="C213" s="40"/>
      <c r="D213" s="35"/>
      <c r="E213" s="35"/>
      <c r="F213" s="35"/>
      <c r="G213" s="35" t="str">
        <f aca="false">CONCATENATE(D213,H213)</f>
        <v/>
      </c>
      <c r="H213" s="36" t="str">
        <f aca="false">IF(ISBLANK(F213),"",
IF(D213="EE",IF(F213&gt;=3,IF(E213&gt;=5,"H","A"),
IF(F213&gt;=2,IF(E213&gt;=16,"H",IF(E213&lt;=4,"L","A")),
IF(E213&lt;=15,"L","A"))),
IF(OR(D213="SE",D213="CE"),IF(F213&gt;=4,IF(E213&gt;=6,"H","A"),
IF(F213&gt;=2,IF(E213&gt;=20,"H",IF(E213&lt;=5,"L","A")),
IF(E213&lt;=19,"L","A"))),
IF(OR(D213="ALI",D213="AIE"),IF(F213&gt;=6,IF(E213&gt;=20,"H","A"),
IF(F213&gt;=2,IF(E213&gt;=51,"H",IF(E213&lt;=19,"L","A")),
IF(E213&lt;=50,"L","A")))))))</f>
        <v/>
      </c>
      <c r="I213" s="36" t="str">
        <f aca="false">IF(H213="L","Baixa",IF(H213="A","Média",IF(H213="","","Alta")))</f>
        <v/>
      </c>
      <c r="J213" s="37" t="str">
        <f aca="false">IF(ISBLANK(F213),"",
 IF(D213="ALI",IF(H213="L",7, IF(H213="A",10,15)),
 IF(D213="AIE",IF(H213="L",5, IF(H213="A",7,10)),
 IF(D213="SE",IF(H213="L",4, IF(H213="A",5,7 )),
 IF(OR(D213="EE",D213="CE"),IF(H213="L",3,IF(H213="A",4,6)))))))</f>
        <v/>
      </c>
      <c r="K213" s="38"/>
      <c r="L213" s="35"/>
      <c r="M213" s="35" t="str">
        <f aca="false">CONCATENATE(D213,N213)</f>
        <v/>
      </c>
      <c r="N213" s="36" t="str">
        <f aca="false">IF(ISBLANK(L213),"",
IF(D213="EE",IF(L213&gt;=3,IF(K213&gt;=5,"H","A"),
IF(L213&gt;=2,IF(K213&gt;=16,"H",IF(K213&lt;=4,"L","A")),
IF(K213&lt;=15,"L","A"))),
IF(OR(D213="SE",D213="CE"),IF(L213&gt;=4,IF(K213&gt;=6,"H","A"),
IF(L213&gt;=2,IF(K213&gt;=20,"H",IF(K213&lt;=5,"L","A")),
IF(K213&lt;=19,"L","A"))),
IF(OR(D213="ALI",D213="AIE"),IF(L213&gt;=6,IF(K213&gt;=20,"H","A"),
IF(L213&gt;=2,IF(K213&gt;=51,"H",IF(K213&lt;=19,"L","A")),
IF(K213&lt;=50,"L","A")))))))</f>
        <v/>
      </c>
      <c r="O213" s="36" t="str">
        <f aca="false">IF(N213="L","Baixa",IF(N213="A","Média",IF(N213="","","Alta")))</f>
        <v/>
      </c>
      <c r="P213" s="37" t="str">
        <f aca="false">IF(ISBLANK(L213),"",
 IF(D213="ALI",IF(N213="L",7, IF(N213="A",10,15)),
 IF(D213="AIE",IF(N213="L",5, IF(N213="A",7,10)),
 IF(D213="SE",IF(N213="L",4, IF(N213="A",5,7 )),
 IF(OR(D213="EE",D213="CE"),IF(N213="L",3,IF(N213="A",4,6)))))))</f>
        <v/>
      </c>
      <c r="Q213" s="38"/>
      <c r="R213" s="39"/>
      <c r="S213" s="1" t="n">
        <f aca="false">IF(AND($P213="",$J213&lt;&gt;""),$J213,0)</f>
        <v>0</v>
      </c>
      <c r="T213" s="1" t="n">
        <f aca="false">IF(OR($P213="",$J213=""),0,$J213)</f>
        <v>0</v>
      </c>
      <c r="U213" s="1" t="n">
        <f aca="false">IF(OR($P213="",$J213=""),0,$P213)</f>
        <v>0</v>
      </c>
      <c r="V213" s="1" t="n">
        <f aca="false">IF(AND($J213="",$P213&lt;&gt;""),$P213,0)</f>
        <v>0</v>
      </c>
    </row>
    <row r="214" customFormat="false" ht="14.25" hidden="false" customHeight="true" outlineLevel="0" collapsed="false">
      <c r="B214" s="26" t="n">
        <v>29</v>
      </c>
      <c r="C214" s="40"/>
      <c r="D214" s="35"/>
      <c r="E214" s="35"/>
      <c r="F214" s="35"/>
      <c r="G214" s="35" t="str">
        <f aca="false">CONCATENATE(D214,H214)</f>
        <v/>
      </c>
      <c r="H214" s="36" t="str">
        <f aca="false">IF(ISBLANK(F214),"",
IF(D214="EE",IF(F214&gt;=3,IF(E214&gt;=5,"H","A"),
IF(F214&gt;=2,IF(E214&gt;=16,"H",IF(E214&lt;=4,"L","A")),
IF(E214&lt;=15,"L","A"))),
IF(OR(D214="SE",D214="CE"),IF(F214&gt;=4,IF(E214&gt;=6,"H","A"),
IF(F214&gt;=2,IF(E214&gt;=20,"H",IF(E214&lt;=5,"L","A")),
IF(E214&lt;=19,"L","A"))),
IF(OR(D214="ALI",D214="AIE"),IF(F214&gt;=6,IF(E214&gt;=20,"H","A"),
IF(F214&gt;=2,IF(E214&gt;=51,"H",IF(E214&lt;=19,"L","A")),
IF(E214&lt;=50,"L","A")))))))</f>
        <v/>
      </c>
      <c r="I214" s="36" t="str">
        <f aca="false">IF(H214="L","Baixa",IF(H214="A","Média",IF(H214="","","Alta")))</f>
        <v/>
      </c>
      <c r="J214" s="37" t="str">
        <f aca="false">IF(ISBLANK(F214),"",
 IF(D214="ALI",IF(H214="L",7, IF(H214="A",10,15)),
 IF(D214="AIE",IF(H214="L",5, IF(H214="A",7,10)),
 IF(D214="SE",IF(H214="L",4, IF(H214="A",5,7 )),
 IF(OR(D214="EE",D214="CE"),IF(H214="L",3,IF(H214="A",4,6)))))))</f>
        <v/>
      </c>
      <c r="K214" s="38"/>
      <c r="L214" s="35"/>
      <c r="M214" s="35" t="str">
        <f aca="false">CONCATENATE(D214,N214)</f>
        <v/>
      </c>
      <c r="N214" s="36" t="str">
        <f aca="false">IF(ISBLANK(L214),"",
IF(D214="EE",IF(L214&gt;=3,IF(K214&gt;=5,"H","A"),
IF(L214&gt;=2,IF(K214&gt;=16,"H",IF(K214&lt;=4,"L","A")),
IF(K214&lt;=15,"L","A"))),
IF(OR(D214="SE",D214="CE"),IF(L214&gt;=4,IF(K214&gt;=6,"H","A"),
IF(L214&gt;=2,IF(K214&gt;=20,"H",IF(K214&lt;=5,"L","A")),
IF(K214&lt;=19,"L","A"))),
IF(OR(D214="ALI",D214="AIE"),IF(L214&gt;=6,IF(K214&gt;=20,"H","A"),
IF(L214&gt;=2,IF(K214&gt;=51,"H",IF(K214&lt;=19,"L","A")),
IF(K214&lt;=50,"L","A")))))))</f>
        <v/>
      </c>
      <c r="O214" s="36" t="str">
        <f aca="false">IF(N214="L","Baixa",IF(N214="A","Média",IF(N214="","","Alta")))</f>
        <v/>
      </c>
      <c r="P214" s="37" t="str">
        <f aca="false">IF(ISBLANK(L214),"",
 IF(D214="ALI",IF(N214="L",7, IF(N214="A",10,15)),
 IF(D214="AIE",IF(N214="L",5, IF(N214="A",7,10)),
 IF(D214="SE",IF(N214="L",4, IF(N214="A",5,7 )),
 IF(OR(D214="EE",D214="CE"),IF(N214="L",3,IF(N214="A",4,6)))))))</f>
        <v/>
      </c>
      <c r="Q214" s="38"/>
      <c r="R214" s="39"/>
      <c r="S214" s="1" t="n">
        <f aca="false">IF(AND($P214="",$J214&lt;&gt;""),$J214,0)</f>
        <v>0</v>
      </c>
      <c r="T214" s="1" t="n">
        <f aca="false">IF(OR($P214="",$J214=""),0,$J214)</f>
        <v>0</v>
      </c>
      <c r="U214" s="1" t="n">
        <f aca="false">IF(OR($P214="",$J214=""),0,$P214)</f>
        <v>0</v>
      </c>
      <c r="V214" s="1" t="n">
        <f aca="false">IF(AND($J214="",$P214&lt;&gt;""),$P214,0)</f>
        <v>0</v>
      </c>
    </row>
    <row r="215" customFormat="false" ht="14.25" hidden="false" customHeight="true" outlineLevel="0" collapsed="false">
      <c r="B215" s="41" t="n">
        <v>30</v>
      </c>
      <c r="C215" s="42"/>
      <c r="D215" s="43"/>
      <c r="E215" s="43"/>
      <c r="F215" s="43"/>
      <c r="G215" s="43" t="str">
        <f aca="false">CONCATENATE(D215,H215)</f>
        <v/>
      </c>
      <c r="H215" s="44" t="str">
        <f aca="false">IF(ISBLANK(F215),"",
IF(D215="EE",IF(F215&gt;=3,IF(E215&gt;=5,"H","A"),
IF(F215&gt;=2,IF(E215&gt;=16,"H",IF(E215&lt;=4,"L","A")),
IF(E215&lt;=15,"L","A"))),
IF(OR(D215="SE",D215="CE"),IF(F215&gt;=4,IF(E215&gt;=6,"H","A"),
IF(F215&gt;=2,IF(E215&gt;=20,"H",IF(E215&lt;=5,"L","A")),
IF(E215&lt;=19,"L","A"))),
IF(OR(D215="ALI",D215="AIE"),IF(F215&gt;=6,IF(E215&gt;=20,"H","A"),
IF(F215&gt;=2,IF(E215&gt;=51,"H",IF(E215&lt;=19,"L","A")),
IF(E215&lt;=50,"L","A")))))))</f>
        <v/>
      </c>
      <c r="I215" s="44" t="str">
        <f aca="false">IF(H215="L","Baixa",IF(H215="A","Média",IF(H215="","","Alta")))</f>
        <v/>
      </c>
      <c r="J215" s="45" t="str">
        <f aca="false">IF(ISBLANK(F215),"",
 IF(D215="ALI",IF(H215="L",7, IF(H215="A",10,15)),
 IF(D215="AIE",IF(H215="L",5, IF(H215="A",7,10)),
 IF(D215="SE",IF(H215="L",4, IF(H215="A",5,7 )),
 IF(OR(D215="EE",D215="CE"),IF(H215="L",3,IF(H215="A",4,6)))))))</f>
        <v/>
      </c>
      <c r="K215" s="46"/>
      <c r="L215" s="43"/>
      <c r="M215" s="43" t="str">
        <f aca="false">CONCATENATE(D215,N215)</f>
        <v/>
      </c>
      <c r="N215" s="44" t="str">
        <f aca="false">IF(ISBLANK(L215),"",
IF(D215="EE",IF(L215&gt;=3,IF(K215&gt;=5,"H","A"),
IF(L215&gt;=2,IF(K215&gt;=16,"H",IF(K215&lt;=4,"L","A")),
IF(K215&lt;=15,"L","A"))),
IF(OR(D215="SE",D215="CE"),IF(L215&gt;=4,IF(K215&gt;=6,"H","A"),
IF(L215&gt;=2,IF(K215&gt;=20,"H",IF(K215&lt;=5,"L","A")),
IF(K215&lt;=19,"L","A"))),
IF(OR(D215="ALI",D215="AIE"),IF(L215&gt;=6,IF(K215&gt;=20,"H","A"),
IF(L215&gt;=2,IF(K215&gt;=51,"H",IF(K215&lt;=19,"L","A")),
IF(K215&lt;=50,"L","A")))))))</f>
        <v/>
      </c>
      <c r="O215" s="44" t="str">
        <f aca="false">IF(N215="L","Baixa",IF(N215="A","Média",IF(N215="","","Alta")))</f>
        <v/>
      </c>
      <c r="P215" s="45" t="str">
        <f aca="false">IF(ISBLANK(L215),"",
 IF(D215="ALI",IF(N215="L",7, IF(N215="A",10,15)),
 IF(D215="AIE",IF(N215="L",5, IF(N215="A",7,10)),
 IF(D215="SE",IF(N215="L",4, IF(N215="A",5,7 )),
 IF(OR(D215="EE",D215="CE"),IF(N215="L",3,IF(N215="A",4,6)))))))</f>
        <v/>
      </c>
      <c r="Q215" s="46"/>
      <c r="R215" s="47"/>
      <c r="S215" s="1" t="n">
        <f aca="false">IF(AND($P215="",$J215&lt;&gt;""),$J215,0)</f>
        <v>0</v>
      </c>
      <c r="T215" s="1" t="n">
        <f aca="false">IF(OR($P215="",$J215=""),0,$J215)</f>
        <v>0</v>
      </c>
      <c r="U215" s="1" t="n">
        <f aca="false">IF(OR($P215="",$J215=""),0,$P215)</f>
        <v>0</v>
      </c>
      <c r="V215" s="1" t="n">
        <f aca="false">IF(AND($J215="",$P215&lt;&gt;""),$P215,0)</f>
        <v>0</v>
      </c>
    </row>
    <row r="216" s="48" customFormat="true" ht="19.5" hidden="false" customHeight="true" outlineLevel="0" collapsed="false"/>
    <row r="217" customFormat="false" ht="17.25" hidden="false" customHeight="true" outlineLevel="0" collapsed="false">
      <c r="A217" s="2" t="s">
        <v>0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="3" customFormat="true" ht="17.25" hidden="false" customHeight="true" outlineLevel="0" collapsed="false">
      <c r="B218" s="8" t="e">
        <f aca="false">CONCATENATE("Projeto  : ", Projeto)</f>
        <v>#REF!</v>
      </c>
      <c r="C218" s="10"/>
      <c r="D218" s="5" t="s">
        <v>2</v>
      </c>
      <c r="E218" s="6" t="e">
        <f aca="false">Data</f>
        <v>#REF!</v>
      </c>
      <c r="F218" s="6"/>
      <c r="G218" s="5"/>
      <c r="H218" s="5"/>
      <c r="I218" s="7" t="e">
        <f aca="false">CONCATENATE("Revisor : ",Revisor)</f>
        <v>#REF!</v>
      </c>
      <c r="J218" s="8"/>
      <c r="K218" s="8"/>
      <c r="L218" s="8"/>
      <c r="M218" s="8"/>
      <c r="N218" s="8"/>
      <c r="O218" s="8"/>
      <c r="P218" s="8"/>
      <c r="Q218" s="8"/>
      <c r="R218" s="8"/>
      <c r="S218" s="9"/>
    </row>
    <row r="219" s="3" customFormat="true" ht="17.25" hidden="false" customHeight="true" outlineLevel="0" collapsed="false">
      <c r="B219" s="10" t="e">
        <f aca="false">CONCATENATE("Responsável : ", Responsável)</f>
        <v>#REF!</v>
      </c>
      <c r="C219" s="4"/>
      <c r="D219" s="9"/>
      <c r="E219" s="11"/>
      <c r="F219" s="11"/>
      <c r="G219" s="11"/>
      <c r="H219" s="11"/>
      <c r="I219" s="7" t="s">
        <v>5</v>
      </c>
      <c r="J219" s="11"/>
      <c r="K219" s="49" t="e">
        <f aca="false">Revisão</f>
        <v>#REF!</v>
      </c>
      <c r="L219" s="49"/>
      <c r="M219" s="11"/>
      <c r="N219" s="11"/>
      <c r="O219" s="11"/>
      <c r="P219" s="11"/>
      <c r="Q219" s="11"/>
      <c r="R219" s="11"/>
      <c r="S219" s="9"/>
      <c r="T219" s="9"/>
    </row>
    <row r="220" s="3" customFormat="true" ht="12" hidden="false" customHeight="true" outlineLevel="0" collapsed="false">
      <c r="B220" s="12" t="s">
        <v>6</v>
      </c>
      <c r="C220" s="13" t="s">
        <v>7</v>
      </c>
      <c r="D220" s="14" t="s">
        <v>8</v>
      </c>
      <c r="E220" s="15" t="s">
        <v>9</v>
      </c>
      <c r="F220" s="15"/>
      <c r="G220" s="15"/>
      <c r="H220" s="15"/>
      <c r="I220" s="15"/>
      <c r="J220" s="15"/>
      <c r="K220" s="16" t="s">
        <v>10</v>
      </c>
      <c r="L220" s="16"/>
      <c r="M220" s="16"/>
      <c r="N220" s="16"/>
      <c r="O220" s="16"/>
      <c r="P220" s="16"/>
      <c r="Q220" s="17"/>
      <c r="R220" s="18"/>
      <c r="S220" s="3" t="s">
        <v>11</v>
      </c>
      <c r="T220" s="3" t="s">
        <v>12</v>
      </c>
      <c r="U220" s="3" t="s">
        <v>13</v>
      </c>
      <c r="V220" s="3" t="s">
        <v>14</v>
      </c>
    </row>
    <row r="221" customFormat="false" ht="12" hidden="false" customHeight="true" outlineLevel="0" collapsed="false">
      <c r="B221" s="12"/>
      <c r="C221" s="13"/>
      <c r="D221" s="14"/>
      <c r="E221" s="19" t="s">
        <v>15</v>
      </c>
      <c r="F221" s="20" t="s">
        <v>16</v>
      </c>
      <c r="G221" s="20" t="s">
        <v>17</v>
      </c>
      <c r="H221" s="20" t="s">
        <v>18</v>
      </c>
      <c r="I221" s="21" t="s">
        <v>19</v>
      </c>
      <c r="J221" s="22" t="s">
        <v>20</v>
      </c>
      <c r="K221" s="23" t="s">
        <v>15</v>
      </c>
      <c r="L221" s="20" t="s">
        <v>16</v>
      </c>
      <c r="M221" s="20" t="s">
        <v>17</v>
      </c>
      <c r="N221" s="20" t="s">
        <v>18</v>
      </c>
      <c r="O221" s="21" t="s">
        <v>19</v>
      </c>
      <c r="P221" s="22" t="s">
        <v>20</v>
      </c>
      <c r="Q221" s="24"/>
      <c r="R221" s="25"/>
    </row>
    <row r="222" customFormat="false" ht="14.25" hidden="false" customHeight="true" outlineLevel="0" collapsed="false">
      <c r="B222" s="26" t="n">
        <v>1</v>
      </c>
      <c r="C222" s="50"/>
      <c r="D222" s="29"/>
      <c r="E222" s="29"/>
      <c r="F222" s="29"/>
      <c r="G222" s="29" t="str">
        <f aca="false">CONCATENATE(D222,H222)</f>
        <v/>
      </c>
      <c r="H222" s="30" t="str">
        <f aca="false">IF(ISBLANK(F222),"",
IF(D222="EE",IF(F222&gt;=3,IF(E222&gt;=5,"H","A"),
IF(F222&gt;=2,IF(E222&gt;=16,"H",IF(E222&lt;=4,"L","A")),
IF(E222&lt;=15,"L","A"))),
IF(OR(D222="SE",D222="CE"),IF(F222&gt;=4,IF(E222&gt;=6,"H","A"),
IF(F222&gt;=2,IF(E222&gt;=20,"H",IF(E222&lt;=5,"L","A")),
IF(E222&lt;=19,"L","A"))),
IF(OR(D222="ALI",D222="AIE"),IF(F222&gt;=6,IF(E222&gt;=20,"H","A"),
IF(F222&gt;=2,IF(E222&gt;=51,"H",IF(E222&lt;=19,"L","A")),
IF(E222&lt;=50,"L","A")))))))</f>
        <v/>
      </c>
      <c r="I222" s="30" t="str">
        <f aca="false">IF(H222="L","Baixa",IF(H222="A","Média",IF(H222="","","Alta")))</f>
        <v/>
      </c>
      <c r="J222" s="33" t="str">
        <f aca="false">IF(ISBLANK(F222),"",
 IF(D222="ALI",IF(H222="L",7, IF(H222="A",10,15)),
 IF(D222="AIE",IF(H222="L",5, IF(H222="A",7,10)),
 IF(D222="SE",IF(H222="L",4, IF(H222="A",5,7 )),
 IF(OR(D222="EE",D222="CE"),IF(H222="L",3,IF(H222="A",4,6)))))))</f>
        <v/>
      </c>
      <c r="K222" s="32"/>
      <c r="L222" s="29"/>
      <c r="M222" s="29" t="str">
        <f aca="false">CONCATENATE(D222,N222)</f>
        <v/>
      </c>
      <c r="N222" s="30" t="str">
        <f aca="false">IF(ISBLANK(L222),"",
IF(D222="EE",IF(L222&gt;=3,IF(K222&gt;=5,"H","A"),
IF(L222&gt;=2,IF(K222&gt;=16,"H",IF(K222&lt;=4,"L","A")),
IF(K222&lt;=15,"L","A"))),
IF(OR(D222="SE",D222="CE"),IF(L222&gt;=4,IF(K222&gt;=6,"H","A"),
IF(L222&gt;=2,IF(K222&gt;=20,"H",IF(K222&lt;=5,"L","A")),
IF(K222&lt;=19,"L","A"))),
IF(OR(D222="ALI",D222="AIE"),IF(L222&gt;=6,IF(K222&gt;=20,"H","A"),
IF(L222&gt;=2,IF(K222&gt;=51,"H",IF(K222&lt;=19,"L","A")),
IF(K222&lt;=50,"L","A")))))))</f>
        <v/>
      </c>
      <c r="O222" s="30" t="str">
        <f aca="false">IF(N222="L","Baixa",IF(N222="A","Média",IF(N222="","","Alta")))</f>
        <v/>
      </c>
      <c r="P222" s="33" t="str">
        <f aca="false">IF(ISBLANK(L222),"",
 IF(D222="ALI",IF(N222="L",7, IF(N222="A",10,15)),
 IF(D222="AIE",IF(N222="L",5, IF(N222="A",7,10)),
 IF(D222="SE",IF(N222="L",4, IF(N222="A",5,7 )),
 IF(OR(D222="EE",D222="CE"),IF(N222="L",3,IF(N222="A",4,6)))))))</f>
        <v/>
      </c>
      <c r="Q222" s="32"/>
      <c r="R222" s="34"/>
      <c r="S222" s="1" t="n">
        <f aca="false">IF(AND($P222="",$J222&lt;&gt;""),$J222,0)</f>
        <v>0</v>
      </c>
      <c r="T222" s="1" t="n">
        <f aca="false">IF(OR($P222="",$J222=""),0,$J222)</f>
        <v>0</v>
      </c>
      <c r="U222" s="1" t="n">
        <f aca="false">IF(OR($P222="",$J222=""),0,$P222)</f>
        <v>0</v>
      </c>
      <c r="V222" s="1" t="n">
        <f aca="false">IF(AND($J222="",$P222&lt;&gt;""),$P222,0)</f>
        <v>0</v>
      </c>
    </row>
    <row r="223" customFormat="false" ht="14.25" hidden="false" customHeight="true" outlineLevel="0" collapsed="false">
      <c r="B223" s="26" t="n">
        <v>2</v>
      </c>
      <c r="C223" s="40"/>
      <c r="D223" s="35"/>
      <c r="E223" s="35"/>
      <c r="F223" s="35"/>
      <c r="G223" s="35" t="str">
        <f aca="false">CONCATENATE(D223,H223)</f>
        <v/>
      </c>
      <c r="H223" s="36" t="str">
        <f aca="false">IF(ISBLANK(F223),"",
IF(D223="EE",IF(F223&gt;=3,IF(E223&gt;=5,"H","A"),
IF(F223&gt;=2,IF(E223&gt;=16,"H",IF(E223&lt;=4,"L","A")),
IF(E223&lt;=15,"L","A"))),
IF(OR(D223="SE",D223="CE"),IF(F223&gt;=4,IF(E223&gt;=6,"H","A"),
IF(F223&gt;=2,IF(E223&gt;=20,"H",IF(E223&lt;=5,"L","A")),
IF(E223&lt;=19,"L","A"))),
IF(OR(D223="ALI",D223="AIE"),IF(F223&gt;=6,IF(E223&gt;=20,"H","A"),
IF(F223&gt;=2,IF(E223&gt;=51,"H",IF(E223&lt;=19,"L","A")),
IF(E223&lt;=50,"L","A")))))))</f>
        <v/>
      </c>
      <c r="I223" s="36" t="str">
        <f aca="false">IF(H223="L","Baixa",IF(H223="A","Média",IF(H223="","","Alta")))</f>
        <v/>
      </c>
      <c r="J223" s="37" t="str">
        <f aca="false">IF(ISBLANK(F223),"",
 IF(D223="ALI",IF(H223="L",7, IF(H223="A",10,15)),
 IF(D223="AIE",IF(H223="L",5, IF(H223="A",7,10)),
 IF(D223="SE",IF(H223="L",4, IF(H223="A",5,7 )),
 IF(OR(D223="EE",D223="CE"),IF(H223="L",3,IF(H223="A",4,6)))))))</f>
        <v/>
      </c>
      <c r="K223" s="38"/>
      <c r="L223" s="35"/>
      <c r="M223" s="35" t="str">
        <f aca="false">CONCATENATE(D223,N223)</f>
        <v/>
      </c>
      <c r="N223" s="36" t="str">
        <f aca="false">IF(ISBLANK(L223),"",
IF(D223="EE",IF(L223&gt;=3,IF(K223&gt;=5,"H","A"),
IF(L223&gt;=2,IF(K223&gt;=16,"H",IF(K223&lt;=4,"L","A")),
IF(K223&lt;=15,"L","A"))),
IF(OR(D223="SE",D223="CE"),IF(L223&gt;=4,IF(K223&gt;=6,"H","A"),
IF(L223&gt;=2,IF(K223&gt;=20,"H",IF(K223&lt;=5,"L","A")),
IF(K223&lt;=19,"L","A"))),
IF(OR(D223="ALI",D223="AIE"),IF(L223&gt;=6,IF(K223&gt;=20,"H","A"),
IF(L223&gt;=2,IF(K223&gt;=51,"H",IF(K223&lt;=19,"L","A")),
IF(K223&lt;=50,"L","A")))))))</f>
        <v/>
      </c>
      <c r="O223" s="36" t="str">
        <f aca="false">IF(N223="L","Baixa",IF(N223="A","Média",IF(N223="","","Alta")))</f>
        <v/>
      </c>
      <c r="P223" s="37" t="str">
        <f aca="false">IF(ISBLANK(L223),"",
 IF(D223="ALI",IF(N223="L",7, IF(N223="A",10,15)),
 IF(D223="AIE",IF(N223="L",5, IF(N223="A",7,10)),
 IF(D223="SE",IF(N223="L",4, IF(N223="A",5,7 )),
 IF(OR(D223="EE",D223="CE"),IF(N223="L",3,IF(N223="A",4,6)))))))</f>
        <v/>
      </c>
      <c r="Q223" s="38"/>
      <c r="R223" s="39"/>
      <c r="S223" s="1" t="n">
        <f aca="false">IF(AND($P223="",$J223&lt;&gt;""),$J223,0)</f>
        <v>0</v>
      </c>
      <c r="T223" s="1" t="n">
        <f aca="false">IF(OR($P223="",$J223=""),0,$J223)</f>
        <v>0</v>
      </c>
      <c r="U223" s="1" t="n">
        <f aca="false">IF(OR($P223="",$J223=""),0,$P223)</f>
        <v>0</v>
      </c>
      <c r="V223" s="1" t="n">
        <f aca="false">IF(AND($J223="",$P223&lt;&gt;""),$P223,0)</f>
        <v>0</v>
      </c>
    </row>
    <row r="224" customFormat="false" ht="14.25" hidden="false" customHeight="true" outlineLevel="0" collapsed="false">
      <c r="B224" s="26" t="n">
        <v>3</v>
      </c>
      <c r="C224" s="40"/>
      <c r="D224" s="35"/>
      <c r="E224" s="35"/>
      <c r="F224" s="35"/>
      <c r="G224" s="35" t="str">
        <f aca="false">CONCATENATE(D224,H224)</f>
        <v/>
      </c>
      <c r="H224" s="36" t="str">
        <f aca="false">IF(ISBLANK(F224),"",
IF(D224="EE",IF(F224&gt;=3,IF(E224&gt;=5,"H","A"),
IF(F224&gt;=2,IF(E224&gt;=16,"H",IF(E224&lt;=4,"L","A")),
IF(E224&lt;=15,"L","A"))),
IF(OR(D224="SE",D224="CE"),IF(F224&gt;=4,IF(E224&gt;=6,"H","A"),
IF(F224&gt;=2,IF(E224&gt;=20,"H",IF(E224&lt;=5,"L","A")),
IF(E224&lt;=19,"L","A"))),
IF(OR(D224="ALI",D224="AIE"),IF(F224&gt;=6,IF(E224&gt;=20,"H","A"),
IF(F224&gt;=2,IF(E224&gt;=51,"H",IF(E224&lt;=19,"L","A")),
IF(E224&lt;=50,"L","A")))))))</f>
        <v/>
      </c>
      <c r="I224" s="36" t="str">
        <f aca="false">IF(H224="L","Baixa",IF(H224="A","Média",IF(H224="","","Alta")))</f>
        <v/>
      </c>
      <c r="J224" s="37" t="str">
        <f aca="false">IF(ISBLANK(F224),"",
 IF(D224="ALI",IF(H224="L",7, IF(H224="A",10,15)),
 IF(D224="AIE",IF(H224="L",5, IF(H224="A",7,10)),
 IF(D224="SE",IF(H224="L",4, IF(H224="A",5,7 )),
 IF(OR(D224="EE",D224="CE"),IF(H224="L",3,IF(H224="A",4,6)))))))</f>
        <v/>
      </c>
      <c r="K224" s="38"/>
      <c r="L224" s="35"/>
      <c r="M224" s="35" t="str">
        <f aca="false">CONCATENATE(D224,N224)</f>
        <v/>
      </c>
      <c r="N224" s="36" t="str">
        <f aca="false">IF(ISBLANK(L224),"",
IF(D224="EE",IF(L224&gt;=3,IF(K224&gt;=5,"H","A"),
IF(L224&gt;=2,IF(K224&gt;=16,"H",IF(K224&lt;=4,"L","A")),
IF(K224&lt;=15,"L","A"))),
IF(OR(D224="SE",D224="CE"),IF(L224&gt;=4,IF(K224&gt;=6,"H","A"),
IF(L224&gt;=2,IF(K224&gt;=20,"H",IF(K224&lt;=5,"L","A")),
IF(K224&lt;=19,"L","A"))),
IF(OR(D224="ALI",D224="AIE"),IF(L224&gt;=6,IF(K224&gt;=20,"H","A"),
IF(L224&gt;=2,IF(K224&gt;=51,"H",IF(K224&lt;=19,"L","A")),
IF(K224&lt;=50,"L","A")))))))</f>
        <v/>
      </c>
      <c r="O224" s="36" t="str">
        <f aca="false">IF(N224="L","Baixa",IF(N224="A","Média",IF(N224="","","Alta")))</f>
        <v/>
      </c>
      <c r="P224" s="37" t="str">
        <f aca="false">IF(ISBLANK(L224),"",
 IF(D224="ALI",IF(N224="L",7, IF(N224="A",10,15)),
 IF(D224="AIE",IF(N224="L",5, IF(N224="A",7,10)),
 IF(D224="SE",IF(N224="L",4, IF(N224="A",5,7 )),
 IF(OR(D224="EE",D224="CE"),IF(N224="L",3,IF(N224="A",4,6)))))))</f>
        <v/>
      </c>
      <c r="Q224" s="38"/>
      <c r="R224" s="39"/>
      <c r="S224" s="1" t="n">
        <f aca="false">IF(AND($P224="",$J224&lt;&gt;""),$J224,0)</f>
        <v>0</v>
      </c>
      <c r="T224" s="1" t="n">
        <f aca="false">IF(OR($P224="",$J224=""),0,$J224)</f>
        <v>0</v>
      </c>
      <c r="U224" s="1" t="n">
        <f aca="false">IF(OR($P224="",$J224=""),0,$P224)</f>
        <v>0</v>
      </c>
      <c r="V224" s="1" t="n">
        <f aca="false">IF(AND($J224="",$P224&lt;&gt;""),$P224,0)</f>
        <v>0</v>
      </c>
    </row>
    <row r="225" customFormat="false" ht="14.25" hidden="false" customHeight="true" outlineLevel="0" collapsed="false">
      <c r="B225" s="26" t="n">
        <v>4</v>
      </c>
      <c r="C225" s="40"/>
      <c r="D225" s="35"/>
      <c r="E225" s="35"/>
      <c r="F225" s="35"/>
      <c r="G225" s="35" t="str">
        <f aca="false">CONCATENATE(D225,H225)</f>
        <v/>
      </c>
      <c r="H225" s="36" t="str">
        <f aca="false">IF(ISBLANK(F225),"",
IF(D225="EE",IF(F225&gt;=3,IF(E225&gt;=5,"H","A"),
IF(F225&gt;=2,IF(E225&gt;=16,"H",IF(E225&lt;=4,"L","A")),
IF(E225&lt;=15,"L","A"))),
IF(OR(D225="SE",D225="CE"),IF(F225&gt;=4,IF(E225&gt;=6,"H","A"),
IF(F225&gt;=2,IF(E225&gt;=20,"H",IF(E225&lt;=5,"L","A")),
IF(E225&lt;=19,"L","A"))),
IF(OR(D225="ALI",D225="AIE"),IF(F225&gt;=6,IF(E225&gt;=20,"H","A"),
IF(F225&gt;=2,IF(E225&gt;=51,"H",IF(E225&lt;=19,"L","A")),
IF(E225&lt;=50,"L","A")))))))</f>
        <v/>
      </c>
      <c r="I225" s="36" t="str">
        <f aca="false">IF(H225="L","Baixa",IF(H225="A","Média",IF(H225="","","Alta")))</f>
        <v/>
      </c>
      <c r="J225" s="37" t="str">
        <f aca="false">IF(ISBLANK(F225),"",
 IF(D225="ALI",IF(H225="L",7, IF(H225="A",10,15)),
 IF(D225="AIE",IF(H225="L",5, IF(H225="A",7,10)),
 IF(D225="SE",IF(H225="L",4, IF(H225="A",5,7 )),
 IF(OR(D225="EE",D225="CE"),IF(H225="L",3,IF(H225="A",4,6)))))))</f>
        <v/>
      </c>
      <c r="K225" s="38"/>
      <c r="L225" s="35"/>
      <c r="M225" s="35" t="str">
        <f aca="false">CONCATENATE(D225,N225)</f>
        <v/>
      </c>
      <c r="N225" s="36" t="str">
        <f aca="false">IF(ISBLANK(L225),"",
IF(D225="EE",IF(L225&gt;=3,IF(K225&gt;=5,"H","A"),
IF(L225&gt;=2,IF(K225&gt;=16,"H",IF(K225&lt;=4,"L","A")),
IF(K225&lt;=15,"L","A"))),
IF(OR(D225="SE",D225="CE"),IF(L225&gt;=4,IF(K225&gt;=6,"H","A"),
IF(L225&gt;=2,IF(K225&gt;=20,"H",IF(K225&lt;=5,"L","A")),
IF(K225&lt;=19,"L","A"))),
IF(OR(D225="ALI",D225="AIE"),IF(L225&gt;=6,IF(K225&gt;=20,"H","A"),
IF(L225&gt;=2,IF(K225&gt;=51,"H",IF(K225&lt;=19,"L","A")),
IF(K225&lt;=50,"L","A")))))))</f>
        <v/>
      </c>
      <c r="O225" s="36" t="str">
        <f aca="false">IF(N225="L","Baixa",IF(N225="A","Média",IF(N225="","","Alta")))</f>
        <v/>
      </c>
      <c r="P225" s="37" t="str">
        <f aca="false">IF(ISBLANK(L225),"",
 IF(D225="ALI",IF(N225="L",7, IF(N225="A",10,15)),
 IF(D225="AIE",IF(N225="L",5, IF(N225="A",7,10)),
 IF(D225="SE",IF(N225="L",4, IF(N225="A",5,7 )),
 IF(OR(D225="EE",D225="CE"),IF(N225="L",3,IF(N225="A",4,6)))))))</f>
        <v/>
      </c>
      <c r="Q225" s="38"/>
      <c r="R225" s="39"/>
      <c r="S225" s="1" t="n">
        <f aca="false">IF(AND($P225="",$J225&lt;&gt;""),$J225,0)</f>
        <v>0</v>
      </c>
      <c r="T225" s="1" t="n">
        <f aca="false">IF(OR($P225="",$J225=""),0,$J225)</f>
        <v>0</v>
      </c>
      <c r="U225" s="1" t="n">
        <f aca="false">IF(OR($P225="",$J225=""),0,$P225)</f>
        <v>0</v>
      </c>
      <c r="V225" s="1" t="n">
        <f aca="false">IF(AND($J225="",$P225&lt;&gt;""),$P225,0)</f>
        <v>0</v>
      </c>
    </row>
    <row r="226" customFormat="false" ht="14.25" hidden="false" customHeight="true" outlineLevel="0" collapsed="false">
      <c r="B226" s="26" t="n">
        <v>5</v>
      </c>
      <c r="C226" s="40"/>
      <c r="D226" s="35"/>
      <c r="E226" s="35"/>
      <c r="F226" s="35"/>
      <c r="G226" s="35" t="str">
        <f aca="false">CONCATENATE(D226,H226)</f>
        <v/>
      </c>
      <c r="H226" s="36" t="str">
        <f aca="false">IF(ISBLANK(F226),"",
IF(D226="EE",IF(F226&gt;=3,IF(E226&gt;=5,"H","A"),
IF(F226&gt;=2,IF(E226&gt;=16,"H",IF(E226&lt;=4,"L","A")),
IF(E226&lt;=15,"L","A"))),
IF(OR(D226="SE",D226="CE"),IF(F226&gt;=4,IF(E226&gt;=6,"H","A"),
IF(F226&gt;=2,IF(E226&gt;=20,"H",IF(E226&lt;=5,"L","A")),
IF(E226&lt;=19,"L","A"))),
IF(OR(D226="ALI",D226="AIE"),IF(F226&gt;=6,IF(E226&gt;=20,"H","A"),
IF(F226&gt;=2,IF(E226&gt;=51,"H",IF(E226&lt;=19,"L","A")),
IF(E226&lt;=50,"L","A")))))))</f>
        <v/>
      </c>
      <c r="I226" s="36" t="str">
        <f aca="false">IF(H226="L","Baixa",IF(H226="A","Média",IF(H226="","","Alta")))</f>
        <v/>
      </c>
      <c r="J226" s="37" t="str">
        <f aca="false">IF(ISBLANK(F226),"",
 IF(D226="ALI",IF(H226="L",7, IF(H226="A",10,15)),
 IF(D226="AIE",IF(H226="L",5, IF(H226="A",7,10)),
 IF(D226="SE",IF(H226="L",4, IF(H226="A",5,7 )),
 IF(OR(D226="EE",D226="CE"),IF(H226="L",3,IF(H226="A",4,6)))))))</f>
        <v/>
      </c>
      <c r="K226" s="38"/>
      <c r="L226" s="35"/>
      <c r="M226" s="35" t="str">
        <f aca="false">CONCATENATE(D226,N226)</f>
        <v/>
      </c>
      <c r="N226" s="36" t="str">
        <f aca="false">IF(ISBLANK(L226),"",
IF(D226="EE",IF(L226&gt;=3,IF(K226&gt;=5,"H","A"),
IF(L226&gt;=2,IF(K226&gt;=16,"H",IF(K226&lt;=4,"L","A")),
IF(K226&lt;=15,"L","A"))),
IF(OR(D226="SE",D226="CE"),IF(L226&gt;=4,IF(K226&gt;=6,"H","A"),
IF(L226&gt;=2,IF(K226&gt;=20,"H",IF(K226&lt;=5,"L","A")),
IF(K226&lt;=19,"L","A"))),
IF(OR(D226="ALI",D226="AIE"),IF(L226&gt;=6,IF(K226&gt;=20,"H","A"),
IF(L226&gt;=2,IF(K226&gt;=51,"H",IF(K226&lt;=19,"L","A")),
IF(K226&lt;=50,"L","A")))))))</f>
        <v/>
      </c>
      <c r="O226" s="36" t="str">
        <f aca="false">IF(N226="L","Baixa",IF(N226="A","Média",IF(N226="","","Alta")))</f>
        <v/>
      </c>
      <c r="P226" s="37" t="str">
        <f aca="false">IF(ISBLANK(L226),"",
 IF(D226="ALI",IF(N226="L",7, IF(N226="A",10,15)),
 IF(D226="AIE",IF(N226="L",5, IF(N226="A",7,10)),
 IF(D226="SE",IF(N226="L",4, IF(N226="A",5,7 )),
 IF(OR(D226="EE",D226="CE"),IF(N226="L",3,IF(N226="A",4,6)))))))</f>
        <v/>
      </c>
      <c r="Q226" s="38"/>
      <c r="R226" s="39"/>
      <c r="S226" s="1" t="n">
        <f aca="false">IF(AND($P226="",$J226&lt;&gt;""),$J226,0)</f>
        <v>0</v>
      </c>
      <c r="T226" s="1" t="n">
        <f aca="false">IF(OR($P226="",$J226=""),0,$J226)</f>
        <v>0</v>
      </c>
      <c r="U226" s="1" t="n">
        <f aca="false">IF(OR($P226="",$J226=""),0,$P226)</f>
        <v>0</v>
      </c>
      <c r="V226" s="1" t="n">
        <f aca="false">IF(AND($J226="",$P226&lt;&gt;""),$P226,0)</f>
        <v>0</v>
      </c>
    </row>
    <row r="227" customFormat="false" ht="14.25" hidden="false" customHeight="true" outlineLevel="0" collapsed="false">
      <c r="B227" s="26" t="n">
        <v>6</v>
      </c>
      <c r="C227" s="40"/>
      <c r="D227" s="35"/>
      <c r="E227" s="35"/>
      <c r="F227" s="35"/>
      <c r="G227" s="35" t="str">
        <f aca="false">CONCATENATE(D227,H227)</f>
        <v/>
      </c>
      <c r="H227" s="36" t="str">
        <f aca="false">IF(ISBLANK(F227),"",
IF(D227="EE",IF(F227&gt;=3,IF(E227&gt;=5,"H","A"),
IF(F227&gt;=2,IF(E227&gt;=16,"H",IF(E227&lt;=4,"L","A")),
IF(E227&lt;=15,"L","A"))),
IF(OR(D227="SE",D227="CE"),IF(F227&gt;=4,IF(E227&gt;=6,"H","A"),
IF(F227&gt;=2,IF(E227&gt;=20,"H",IF(E227&lt;=5,"L","A")),
IF(E227&lt;=19,"L","A"))),
IF(OR(D227="ALI",D227="AIE"),IF(F227&gt;=6,IF(E227&gt;=20,"H","A"),
IF(F227&gt;=2,IF(E227&gt;=51,"H",IF(E227&lt;=19,"L","A")),
IF(E227&lt;=50,"L","A")))))))</f>
        <v/>
      </c>
      <c r="I227" s="36" t="str">
        <f aca="false">IF(H227="L","Baixa",IF(H227="A","Média",IF(H227="","","Alta")))</f>
        <v/>
      </c>
      <c r="J227" s="37" t="str">
        <f aca="false">IF(ISBLANK(F227),"",
 IF(D227="ALI",IF(H227="L",7, IF(H227="A",10,15)),
 IF(D227="AIE",IF(H227="L",5, IF(H227="A",7,10)),
 IF(D227="SE",IF(H227="L",4, IF(H227="A",5,7 )),
 IF(OR(D227="EE",D227="CE"),IF(H227="L",3,IF(H227="A",4,6)))))))</f>
        <v/>
      </c>
      <c r="K227" s="38"/>
      <c r="L227" s="35"/>
      <c r="M227" s="35" t="str">
        <f aca="false">CONCATENATE(D227,N227)</f>
        <v/>
      </c>
      <c r="N227" s="36" t="str">
        <f aca="false">IF(ISBLANK(L227),"",
IF(D227="EE",IF(L227&gt;=3,IF(K227&gt;=5,"H","A"),
IF(L227&gt;=2,IF(K227&gt;=16,"H",IF(K227&lt;=4,"L","A")),
IF(K227&lt;=15,"L","A"))),
IF(OR(D227="SE",D227="CE"),IF(L227&gt;=4,IF(K227&gt;=6,"H","A"),
IF(L227&gt;=2,IF(K227&gt;=20,"H",IF(K227&lt;=5,"L","A")),
IF(K227&lt;=19,"L","A"))),
IF(OR(D227="ALI",D227="AIE"),IF(L227&gt;=6,IF(K227&gt;=20,"H","A"),
IF(L227&gt;=2,IF(K227&gt;=51,"H",IF(K227&lt;=19,"L","A")),
IF(K227&lt;=50,"L","A")))))))</f>
        <v/>
      </c>
      <c r="O227" s="36" t="str">
        <f aca="false">IF(N227="L","Baixa",IF(N227="A","Média",IF(N227="","","Alta")))</f>
        <v/>
      </c>
      <c r="P227" s="37" t="str">
        <f aca="false">IF(ISBLANK(L227),"",
 IF(D227="ALI",IF(N227="L",7, IF(N227="A",10,15)),
 IF(D227="AIE",IF(N227="L",5, IF(N227="A",7,10)),
 IF(D227="SE",IF(N227="L",4, IF(N227="A",5,7 )),
 IF(OR(D227="EE",D227="CE"),IF(N227="L",3,IF(N227="A",4,6)))))))</f>
        <v/>
      </c>
      <c r="Q227" s="38"/>
      <c r="R227" s="39"/>
      <c r="S227" s="1" t="n">
        <f aca="false">IF(AND($P227="",$J227&lt;&gt;""),$J227,0)</f>
        <v>0</v>
      </c>
      <c r="T227" s="1" t="n">
        <f aca="false">IF(OR($P227="",$J227=""),0,$J227)</f>
        <v>0</v>
      </c>
      <c r="U227" s="1" t="n">
        <f aca="false">IF(OR($P227="",$J227=""),0,$P227)</f>
        <v>0</v>
      </c>
      <c r="V227" s="1" t="n">
        <f aca="false">IF(AND($J227="",$P227&lt;&gt;""),$P227,0)</f>
        <v>0</v>
      </c>
    </row>
    <row r="228" customFormat="false" ht="14.25" hidden="false" customHeight="true" outlineLevel="0" collapsed="false">
      <c r="B228" s="26" t="n">
        <v>7</v>
      </c>
      <c r="C228" s="40"/>
      <c r="D228" s="35"/>
      <c r="E228" s="35"/>
      <c r="F228" s="35"/>
      <c r="G228" s="35" t="str">
        <f aca="false">CONCATENATE(D228,H228)</f>
        <v/>
      </c>
      <c r="H228" s="36" t="str">
        <f aca="false">IF(ISBLANK(F228),"",
IF(D228="EE",IF(F228&gt;=3,IF(E228&gt;=5,"H","A"),
IF(F228&gt;=2,IF(E228&gt;=16,"H",IF(E228&lt;=4,"L","A")),
IF(E228&lt;=15,"L","A"))),
IF(OR(D228="SE",D228="CE"),IF(F228&gt;=4,IF(E228&gt;=6,"H","A"),
IF(F228&gt;=2,IF(E228&gt;=20,"H",IF(E228&lt;=5,"L","A")),
IF(E228&lt;=19,"L","A"))),
IF(OR(D228="ALI",D228="AIE"),IF(F228&gt;=6,IF(E228&gt;=20,"H","A"),
IF(F228&gt;=2,IF(E228&gt;=51,"H",IF(E228&lt;=19,"L","A")),
IF(E228&lt;=50,"L","A")))))))</f>
        <v/>
      </c>
      <c r="I228" s="36" t="str">
        <f aca="false">IF(H228="L","Baixa",IF(H228="A","Média",IF(H228="","","Alta")))</f>
        <v/>
      </c>
      <c r="J228" s="37" t="str">
        <f aca="false">IF(ISBLANK(F228),"",
 IF(D228="ALI",IF(H228="L",7, IF(H228="A",10,15)),
 IF(D228="AIE",IF(H228="L",5, IF(H228="A",7,10)),
 IF(D228="SE",IF(H228="L",4, IF(H228="A",5,7 )),
 IF(OR(D228="EE",D228="CE"),IF(H228="L",3,IF(H228="A",4,6)))))))</f>
        <v/>
      </c>
      <c r="K228" s="38"/>
      <c r="L228" s="35"/>
      <c r="M228" s="35" t="str">
        <f aca="false">CONCATENATE(D228,N228)</f>
        <v/>
      </c>
      <c r="N228" s="36" t="str">
        <f aca="false">IF(ISBLANK(L228),"",
IF(D228="EE",IF(L228&gt;=3,IF(K228&gt;=5,"H","A"),
IF(L228&gt;=2,IF(K228&gt;=16,"H",IF(K228&lt;=4,"L","A")),
IF(K228&lt;=15,"L","A"))),
IF(OR(D228="SE",D228="CE"),IF(L228&gt;=4,IF(K228&gt;=6,"H","A"),
IF(L228&gt;=2,IF(K228&gt;=20,"H",IF(K228&lt;=5,"L","A")),
IF(K228&lt;=19,"L","A"))),
IF(OR(D228="ALI",D228="AIE"),IF(L228&gt;=6,IF(K228&gt;=20,"H","A"),
IF(L228&gt;=2,IF(K228&gt;=51,"H",IF(K228&lt;=19,"L","A")),
IF(K228&lt;=50,"L","A")))))))</f>
        <v/>
      </c>
      <c r="O228" s="36" t="str">
        <f aca="false">IF(N228="L","Baixa",IF(N228="A","Média",IF(N228="","","Alta")))</f>
        <v/>
      </c>
      <c r="P228" s="37" t="str">
        <f aca="false">IF(ISBLANK(L228),"",
 IF(D228="ALI",IF(N228="L",7, IF(N228="A",10,15)),
 IF(D228="AIE",IF(N228="L",5, IF(N228="A",7,10)),
 IF(D228="SE",IF(N228="L",4, IF(N228="A",5,7 )),
 IF(OR(D228="EE",D228="CE"),IF(N228="L",3,IF(N228="A",4,6)))))))</f>
        <v/>
      </c>
      <c r="Q228" s="38"/>
      <c r="R228" s="39"/>
      <c r="S228" s="1" t="n">
        <f aca="false">IF(AND($P228="",$J228&lt;&gt;""),$J228,0)</f>
        <v>0</v>
      </c>
      <c r="T228" s="1" t="n">
        <f aca="false">IF(OR($P228="",$J228=""),0,$J228)</f>
        <v>0</v>
      </c>
      <c r="U228" s="1" t="n">
        <f aca="false">IF(OR($P228="",$J228=""),0,$P228)</f>
        <v>0</v>
      </c>
      <c r="V228" s="1" t="n">
        <f aca="false">IF(AND($J228="",$P228&lt;&gt;""),$P228,0)</f>
        <v>0</v>
      </c>
    </row>
    <row r="229" customFormat="false" ht="14.25" hidden="false" customHeight="true" outlineLevel="0" collapsed="false">
      <c r="B229" s="26" t="n">
        <v>8</v>
      </c>
      <c r="C229" s="40"/>
      <c r="D229" s="35"/>
      <c r="E229" s="35"/>
      <c r="F229" s="35"/>
      <c r="G229" s="35" t="str">
        <f aca="false">CONCATENATE(D229,H229)</f>
        <v/>
      </c>
      <c r="H229" s="36" t="str">
        <f aca="false">IF(ISBLANK(F229),"",
IF(D229="EE",IF(F229&gt;=3,IF(E229&gt;=5,"H","A"),
IF(F229&gt;=2,IF(E229&gt;=16,"H",IF(E229&lt;=4,"L","A")),
IF(E229&lt;=15,"L","A"))),
IF(OR(D229="SE",D229="CE"),IF(F229&gt;=4,IF(E229&gt;=6,"H","A"),
IF(F229&gt;=2,IF(E229&gt;=20,"H",IF(E229&lt;=5,"L","A")),
IF(E229&lt;=19,"L","A"))),
IF(OR(D229="ALI",D229="AIE"),IF(F229&gt;=6,IF(E229&gt;=20,"H","A"),
IF(F229&gt;=2,IF(E229&gt;=51,"H",IF(E229&lt;=19,"L","A")),
IF(E229&lt;=50,"L","A")))))))</f>
        <v/>
      </c>
      <c r="I229" s="36" t="str">
        <f aca="false">IF(H229="L","Baixa",IF(H229="A","Média",IF(H229="","","Alta")))</f>
        <v/>
      </c>
      <c r="J229" s="37" t="str">
        <f aca="false">IF(ISBLANK(F229),"",
 IF(D229="ALI",IF(H229="L",7, IF(H229="A",10,15)),
 IF(D229="AIE",IF(H229="L",5, IF(H229="A",7,10)),
 IF(D229="SE",IF(H229="L",4, IF(H229="A",5,7 )),
 IF(OR(D229="EE",D229="CE"),IF(H229="L",3,IF(H229="A",4,6)))))))</f>
        <v/>
      </c>
      <c r="K229" s="38"/>
      <c r="L229" s="35"/>
      <c r="M229" s="35" t="str">
        <f aca="false">CONCATENATE(D229,N229)</f>
        <v/>
      </c>
      <c r="N229" s="36" t="str">
        <f aca="false">IF(ISBLANK(L229),"",
IF(D229="EE",IF(L229&gt;=3,IF(K229&gt;=5,"H","A"),
IF(L229&gt;=2,IF(K229&gt;=16,"H",IF(K229&lt;=4,"L","A")),
IF(K229&lt;=15,"L","A"))),
IF(OR(D229="SE",D229="CE"),IF(L229&gt;=4,IF(K229&gt;=6,"H","A"),
IF(L229&gt;=2,IF(K229&gt;=20,"H",IF(K229&lt;=5,"L","A")),
IF(K229&lt;=19,"L","A"))),
IF(OR(D229="ALI",D229="AIE"),IF(L229&gt;=6,IF(K229&gt;=20,"H","A"),
IF(L229&gt;=2,IF(K229&gt;=51,"H",IF(K229&lt;=19,"L","A")),
IF(K229&lt;=50,"L","A")))))))</f>
        <v/>
      </c>
      <c r="O229" s="36" t="str">
        <f aca="false">IF(N229="L","Baixa",IF(N229="A","Média",IF(N229="","","Alta")))</f>
        <v/>
      </c>
      <c r="P229" s="37" t="str">
        <f aca="false">IF(ISBLANK(L229),"",
 IF(D229="ALI",IF(N229="L",7, IF(N229="A",10,15)),
 IF(D229="AIE",IF(N229="L",5, IF(N229="A",7,10)),
 IF(D229="SE",IF(N229="L",4, IF(N229="A",5,7 )),
 IF(OR(D229="EE",D229="CE"),IF(N229="L",3,IF(N229="A",4,6)))))))</f>
        <v/>
      </c>
      <c r="Q229" s="38"/>
      <c r="R229" s="39"/>
      <c r="S229" s="1" t="n">
        <f aca="false">IF(AND($P229="",$J229&lt;&gt;""),$J229,0)</f>
        <v>0</v>
      </c>
      <c r="T229" s="1" t="n">
        <f aca="false">IF(OR($P229="",$J229=""),0,$J229)</f>
        <v>0</v>
      </c>
      <c r="U229" s="1" t="n">
        <f aca="false">IF(OR($P229="",$J229=""),0,$P229)</f>
        <v>0</v>
      </c>
      <c r="V229" s="1" t="n">
        <f aca="false">IF(AND($J229="",$P229&lt;&gt;""),$P229,0)</f>
        <v>0</v>
      </c>
    </row>
    <row r="230" customFormat="false" ht="14.25" hidden="false" customHeight="true" outlineLevel="0" collapsed="false">
      <c r="B230" s="26" t="n">
        <v>9</v>
      </c>
      <c r="C230" s="40"/>
      <c r="D230" s="35"/>
      <c r="E230" s="35"/>
      <c r="F230" s="35"/>
      <c r="G230" s="35" t="str">
        <f aca="false">CONCATENATE(D230,H230)</f>
        <v/>
      </c>
      <c r="H230" s="36" t="str">
        <f aca="false">IF(ISBLANK(F230),"",
IF(D230="EE",IF(F230&gt;=3,IF(E230&gt;=5,"H","A"),
IF(F230&gt;=2,IF(E230&gt;=16,"H",IF(E230&lt;=4,"L","A")),
IF(E230&lt;=15,"L","A"))),
IF(OR(D230="SE",D230="CE"),IF(F230&gt;=4,IF(E230&gt;=6,"H","A"),
IF(F230&gt;=2,IF(E230&gt;=20,"H",IF(E230&lt;=5,"L","A")),
IF(E230&lt;=19,"L","A"))),
IF(OR(D230="ALI",D230="AIE"),IF(F230&gt;=6,IF(E230&gt;=20,"H","A"),
IF(F230&gt;=2,IF(E230&gt;=51,"H",IF(E230&lt;=19,"L","A")),
IF(E230&lt;=50,"L","A")))))))</f>
        <v/>
      </c>
      <c r="I230" s="36" t="str">
        <f aca="false">IF(H230="L","Baixa",IF(H230="A","Média",IF(H230="","","Alta")))</f>
        <v/>
      </c>
      <c r="J230" s="37" t="str">
        <f aca="false">IF(ISBLANK(F230),"",
 IF(D230="ALI",IF(H230="L",7, IF(H230="A",10,15)),
 IF(D230="AIE",IF(H230="L",5, IF(H230="A",7,10)),
 IF(D230="SE",IF(H230="L",4, IF(H230="A",5,7 )),
 IF(OR(D230="EE",D230="CE"),IF(H230="L",3,IF(H230="A",4,6)))))))</f>
        <v/>
      </c>
      <c r="K230" s="38"/>
      <c r="L230" s="35"/>
      <c r="M230" s="35" t="str">
        <f aca="false">CONCATENATE(D230,N230)</f>
        <v/>
      </c>
      <c r="N230" s="36" t="str">
        <f aca="false">IF(ISBLANK(L230),"",
IF(D230="EE",IF(L230&gt;=3,IF(K230&gt;=5,"H","A"),
IF(L230&gt;=2,IF(K230&gt;=16,"H",IF(K230&lt;=4,"L","A")),
IF(K230&lt;=15,"L","A"))),
IF(OR(D230="SE",D230="CE"),IF(L230&gt;=4,IF(K230&gt;=6,"H","A"),
IF(L230&gt;=2,IF(K230&gt;=20,"H",IF(K230&lt;=5,"L","A")),
IF(K230&lt;=19,"L","A"))),
IF(OR(D230="ALI",D230="AIE"),IF(L230&gt;=6,IF(K230&gt;=20,"H","A"),
IF(L230&gt;=2,IF(K230&gt;=51,"H",IF(K230&lt;=19,"L","A")),
IF(K230&lt;=50,"L","A")))))))</f>
        <v/>
      </c>
      <c r="O230" s="36" t="str">
        <f aca="false">IF(N230="L","Baixa",IF(N230="A","Média",IF(N230="","","Alta")))</f>
        <v/>
      </c>
      <c r="P230" s="37" t="str">
        <f aca="false">IF(ISBLANK(L230),"",
 IF(D230="ALI",IF(N230="L",7, IF(N230="A",10,15)),
 IF(D230="AIE",IF(N230="L",5, IF(N230="A",7,10)),
 IF(D230="SE",IF(N230="L",4, IF(N230="A",5,7 )),
 IF(OR(D230="EE",D230="CE"),IF(N230="L",3,IF(N230="A",4,6)))))))</f>
        <v/>
      </c>
      <c r="Q230" s="38"/>
      <c r="R230" s="39"/>
      <c r="S230" s="1" t="n">
        <f aca="false">IF(AND($P230="",$J230&lt;&gt;""),$J230,0)</f>
        <v>0</v>
      </c>
      <c r="T230" s="1" t="n">
        <f aca="false">IF(OR($P230="",$J230=""),0,$J230)</f>
        <v>0</v>
      </c>
      <c r="U230" s="1" t="n">
        <f aca="false">IF(OR($P230="",$J230=""),0,$P230)</f>
        <v>0</v>
      </c>
      <c r="V230" s="1" t="n">
        <f aca="false">IF(AND($J230="",$P230&lt;&gt;""),$P230,0)</f>
        <v>0</v>
      </c>
    </row>
    <row r="231" customFormat="false" ht="14.25" hidden="false" customHeight="true" outlineLevel="0" collapsed="false">
      <c r="B231" s="26" t="n">
        <v>10</v>
      </c>
      <c r="C231" s="40"/>
      <c r="D231" s="35"/>
      <c r="E231" s="35"/>
      <c r="F231" s="35"/>
      <c r="G231" s="35" t="str">
        <f aca="false">CONCATENATE(D231,H231)</f>
        <v/>
      </c>
      <c r="H231" s="36" t="str">
        <f aca="false">IF(ISBLANK(F231),"",
IF(D231="EE",IF(F231&gt;=3,IF(E231&gt;=5,"H","A"),
IF(F231&gt;=2,IF(E231&gt;=16,"H",IF(E231&lt;=4,"L","A")),
IF(E231&lt;=15,"L","A"))),
IF(OR(D231="SE",D231="CE"),IF(F231&gt;=4,IF(E231&gt;=6,"H","A"),
IF(F231&gt;=2,IF(E231&gt;=20,"H",IF(E231&lt;=5,"L","A")),
IF(E231&lt;=19,"L","A"))),
IF(OR(D231="ALI",D231="AIE"),IF(F231&gt;=6,IF(E231&gt;=20,"H","A"),
IF(F231&gt;=2,IF(E231&gt;=51,"H",IF(E231&lt;=19,"L","A")),
IF(E231&lt;=50,"L","A")))))))</f>
        <v/>
      </c>
      <c r="I231" s="36" t="str">
        <f aca="false">IF(H231="L","Baixa",IF(H231="A","Média",IF(H231="","","Alta")))</f>
        <v/>
      </c>
      <c r="J231" s="37" t="str">
        <f aca="false">IF(ISBLANK(F231),"",
 IF(D231="ALI",IF(H231="L",7, IF(H231="A",10,15)),
 IF(D231="AIE",IF(H231="L",5, IF(H231="A",7,10)),
 IF(D231="SE",IF(H231="L",4, IF(H231="A",5,7 )),
 IF(OR(D231="EE",D231="CE"),IF(H231="L",3,IF(H231="A",4,6)))))))</f>
        <v/>
      </c>
      <c r="K231" s="38"/>
      <c r="L231" s="35"/>
      <c r="M231" s="35" t="str">
        <f aca="false">CONCATENATE(D231,N231)</f>
        <v/>
      </c>
      <c r="N231" s="36" t="str">
        <f aca="false">IF(ISBLANK(L231),"",
IF(D231="EE",IF(L231&gt;=3,IF(K231&gt;=5,"H","A"),
IF(L231&gt;=2,IF(K231&gt;=16,"H",IF(K231&lt;=4,"L","A")),
IF(K231&lt;=15,"L","A"))),
IF(OR(D231="SE",D231="CE"),IF(L231&gt;=4,IF(K231&gt;=6,"H","A"),
IF(L231&gt;=2,IF(K231&gt;=20,"H",IF(K231&lt;=5,"L","A")),
IF(K231&lt;=19,"L","A"))),
IF(OR(D231="ALI",D231="AIE"),IF(L231&gt;=6,IF(K231&gt;=20,"H","A"),
IF(L231&gt;=2,IF(K231&gt;=51,"H",IF(K231&lt;=19,"L","A")),
IF(K231&lt;=50,"L","A")))))))</f>
        <v/>
      </c>
      <c r="O231" s="36" t="str">
        <f aca="false">IF(N231="L","Baixa",IF(N231="A","Média",IF(N231="","","Alta")))</f>
        <v/>
      </c>
      <c r="P231" s="37" t="str">
        <f aca="false">IF(ISBLANK(L231),"",
 IF(D231="ALI",IF(N231="L",7, IF(N231="A",10,15)),
 IF(D231="AIE",IF(N231="L",5, IF(N231="A",7,10)),
 IF(D231="SE",IF(N231="L",4, IF(N231="A",5,7 )),
 IF(OR(D231="EE",D231="CE"),IF(N231="L",3,IF(N231="A",4,6)))))))</f>
        <v/>
      </c>
      <c r="Q231" s="38"/>
      <c r="R231" s="39"/>
      <c r="S231" s="1" t="n">
        <f aca="false">IF(AND($P231="",$J231&lt;&gt;""),$J231,0)</f>
        <v>0</v>
      </c>
      <c r="T231" s="1" t="n">
        <f aca="false">IF(OR($P231="",$J231=""),0,$J231)</f>
        <v>0</v>
      </c>
      <c r="U231" s="1" t="n">
        <f aca="false">IF(OR($P231="",$J231=""),0,$P231)</f>
        <v>0</v>
      </c>
      <c r="V231" s="1" t="n">
        <f aca="false">IF(AND($J231="",$P231&lt;&gt;""),$P231,0)</f>
        <v>0</v>
      </c>
    </row>
    <row r="232" customFormat="false" ht="14.25" hidden="false" customHeight="true" outlineLevel="0" collapsed="false">
      <c r="B232" s="26" t="n">
        <v>11</v>
      </c>
      <c r="C232" s="40"/>
      <c r="D232" s="35"/>
      <c r="E232" s="35"/>
      <c r="F232" s="35"/>
      <c r="G232" s="35" t="str">
        <f aca="false">CONCATENATE(D232,H232)</f>
        <v/>
      </c>
      <c r="H232" s="36" t="str">
        <f aca="false">IF(ISBLANK(F232),"",
IF(D232="EE",IF(F232&gt;=3,IF(E232&gt;=5,"H","A"),
IF(F232&gt;=2,IF(E232&gt;=16,"H",IF(E232&lt;=4,"L","A")),
IF(E232&lt;=15,"L","A"))),
IF(OR(D232="SE",D232="CE"),IF(F232&gt;=4,IF(E232&gt;=6,"H","A"),
IF(F232&gt;=2,IF(E232&gt;=20,"H",IF(E232&lt;=5,"L","A")),
IF(E232&lt;=19,"L","A"))),
IF(OR(D232="ALI",D232="AIE"),IF(F232&gt;=6,IF(E232&gt;=20,"H","A"),
IF(F232&gt;=2,IF(E232&gt;=51,"H",IF(E232&lt;=19,"L","A")),
IF(E232&lt;=50,"L","A")))))))</f>
        <v/>
      </c>
      <c r="I232" s="36" t="str">
        <f aca="false">IF(H232="L","Baixa",IF(H232="A","Média",IF(H232="","","Alta")))</f>
        <v/>
      </c>
      <c r="J232" s="37" t="str">
        <f aca="false">IF(ISBLANK(F232),"",
 IF(D232="ALI",IF(H232="L",7, IF(H232="A",10,15)),
 IF(D232="AIE",IF(H232="L",5, IF(H232="A",7,10)),
 IF(D232="SE",IF(H232="L",4, IF(H232="A",5,7 )),
 IF(OR(D232="EE",D232="CE"),IF(H232="L",3,IF(H232="A",4,6)))))))</f>
        <v/>
      </c>
      <c r="K232" s="38"/>
      <c r="L232" s="35"/>
      <c r="M232" s="35" t="str">
        <f aca="false">CONCATENATE(D232,N232)</f>
        <v/>
      </c>
      <c r="N232" s="36" t="str">
        <f aca="false">IF(ISBLANK(L232),"",
IF(D232="EE",IF(L232&gt;=3,IF(K232&gt;=5,"H","A"),
IF(L232&gt;=2,IF(K232&gt;=16,"H",IF(K232&lt;=4,"L","A")),
IF(K232&lt;=15,"L","A"))),
IF(OR(D232="SE",D232="CE"),IF(L232&gt;=4,IF(K232&gt;=6,"H","A"),
IF(L232&gt;=2,IF(K232&gt;=20,"H",IF(K232&lt;=5,"L","A")),
IF(K232&lt;=19,"L","A"))),
IF(OR(D232="ALI",D232="AIE"),IF(L232&gt;=6,IF(K232&gt;=20,"H","A"),
IF(L232&gt;=2,IF(K232&gt;=51,"H",IF(K232&lt;=19,"L","A")),
IF(K232&lt;=50,"L","A")))))))</f>
        <v/>
      </c>
      <c r="O232" s="36" t="str">
        <f aca="false">IF(N232="L","Baixa",IF(N232="A","Média",IF(N232="","","Alta")))</f>
        <v/>
      </c>
      <c r="P232" s="37" t="str">
        <f aca="false">IF(ISBLANK(L232),"",
 IF(D232="ALI",IF(N232="L",7, IF(N232="A",10,15)),
 IF(D232="AIE",IF(N232="L",5, IF(N232="A",7,10)),
 IF(D232="SE",IF(N232="L",4, IF(N232="A",5,7 )),
 IF(OR(D232="EE",D232="CE"),IF(N232="L",3,IF(N232="A",4,6)))))))</f>
        <v/>
      </c>
      <c r="Q232" s="38"/>
      <c r="R232" s="39"/>
      <c r="S232" s="1" t="n">
        <f aca="false">IF(AND($P232="",$J232&lt;&gt;""),$J232,0)</f>
        <v>0</v>
      </c>
      <c r="T232" s="1" t="n">
        <f aca="false">IF(OR($P232="",$J232=""),0,$J232)</f>
        <v>0</v>
      </c>
      <c r="U232" s="1" t="n">
        <f aca="false">IF(OR($P232="",$J232=""),0,$P232)</f>
        <v>0</v>
      </c>
      <c r="V232" s="1" t="n">
        <f aca="false">IF(AND($J232="",$P232&lt;&gt;""),$P232,0)</f>
        <v>0</v>
      </c>
    </row>
    <row r="233" customFormat="false" ht="14.25" hidden="false" customHeight="true" outlineLevel="0" collapsed="false">
      <c r="B233" s="26" t="n">
        <v>12</v>
      </c>
      <c r="C233" s="40"/>
      <c r="D233" s="35"/>
      <c r="E233" s="35"/>
      <c r="F233" s="35"/>
      <c r="G233" s="35" t="str">
        <f aca="false">CONCATENATE(D233,H233)</f>
        <v/>
      </c>
      <c r="H233" s="36" t="str">
        <f aca="false">IF(ISBLANK(F233),"",
IF(D233="EE",IF(F233&gt;=3,IF(E233&gt;=5,"H","A"),
IF(F233&gt;=2,IF(E233&gt;=16,"H",IF(E233&lt;=4,"L","A")),
IF(E233&lt;=15,"L","A"))),
IF(OR(D233="SE",D233="CE"),IF(F233&gt;=4,IF(E233&gt;=6,"H","A"),
IF(F233&gt;=2,IF(E233&gt;=20,"H",IF(E233&lt;=5,"L","A")),
IF(E233&lt;=19,"L","A"))),
IF(OR(D233="ALI",D233="AIE"),IF(F233&gt;=6,IF(E233&gt;=20,"H","A"),
IF(F233&gt;=2,IF(E233&gt;=51,"H",IF(E233&lt;=19,"L","A")),
IF(E233&lt;=50,"L","A")))))))</f>
        <v/>
      </c>
      <c r="I233" s="36" t="str">
        <f aca="false">IF(H233="L","Baixa",IF(H233="A","Média",IF(H233="","","Alta")))</f>
        <v/>
      </c>
      <c r="J233" s="37" t="str">
        <f aca="false">IF(ISBLANK(F233),"",
 IF(D233="ALI",IF(H233="L",7, IF(H233="A",10,15)),
 IF(D233="AIE",IF(H233="L",5, IF(H233="A",7,10)),
 IF(D233="SE",IF(H233="L",4, IF(H233="A",5,7 )),
 IF(OR(D233="EE",D233="CE"),IF(H233="L",3,IF(H233="A",4,6)))))))</f>
        <v/>
      </c>
      <c r="K233" s="38"/>
      <c r="L233" s="35"/>
      <c r="M233" s="35" t="str">
        <f aca="false">CONCATENATE(D233,N233)</f>
        <v/>
      </c>
      <c r="N233" s="36" t="str">
        <f aca="false">IF(ISBLANK(L233),"",
IF(D233="EE",IF(L233&gt;=3,IF(K233&gt;=5,"H","A"),
IF(L233&gt;=2,IF(K233&gt;=16,"H",IF(K233&lt;=4,"L","A")),
IF(K233&lt;=15,"L","A"))),
IF(OR(D233="SE",D233="CE"),IF(L233&gt;=4,IF(K233&gt;=6,"H","A"),
IF(L233&gt;=2,IF(K233&gt;=20,"H",IF(K233&lt;=5,"L","A")),
IF(K233&lt;=19,"L","A"))),
IF(OR(D233="ALI",D233="AIE"),IF(L233&gt;=6,IF(K233&gt;=20,"H","A"),
IF(L233&gt;=2,IF(K233&gt;=51,"H",IF(K233&lt;=19,"L","A")),
IF(K233&lt;=50,"L","A")))))))</f>
        <v/>
      </c>
      <c r="O233" s="36" t="str">
        <f aca="false">IF(N233="L","Baixa",IF(N233="A","Média",IF(N233="","","Alta")))</f>
        <v/>
      </c>
      <c r="P233" s="37" t="str">
        <f aca="false">IF(ISBLANK(L233),"",
 IF(D233="ALI",IF(N233="L",7, IF(N233="A",10,15)),
 IF(D233="AIE",IF(N233="L",5, IF(N233="A",7,10)),
 IF(D233="SE",IF(N233="L",4, IF(N233="A",5,7 )),
 IF(OR(D233="EE",D233="CE"),IF(N233="L",3,IF(N233="A",4,6)))))))</f>
        <v/>
      </c>
      <c r="Q233" s="38"/>
      <c r="R233" s="39"/>
      <c r="S233" s="1" t="n">
        <f aca="false">IF(AND($P233="",$J233&lt;&gt;""),$J233,0)</f>
        <v>0</v>
      </c>
      <c r="T233" s="1" t="n">
        <f aca="false">IF(OR($P233="",$J233=""),0,$J233)</f>
        <v>0</v>
      </c>
      <c r="U233" s="1" t="n">
        <f aca="false">IF(OR($P233="",$J233=""),0,$P233)</f>
        <v>0</v>
      </c>
      <c r="V233" s="1" t="n">
        <f aca="false">IF(AND($J233="",$P233&lt;&gt;""),$P233,0)</f>
        <v>0</v>
      </c>
    </row>
    <row r="234" customFormat="false" ht="14.25" hidden="false" customHeight="true" outlineLevel="0" collapsed="false">
      <c r="B234" s="26" t="n">
        <v>13</v>
      </c>
      <c r="C234" s="40"/>
      <c r="D234" s="35"/>
      <c r="E234" s="35"/>
      <c r="F234" s="35"/>
      <c r="G234" s="35" t="str">
        <f aca="false">CONCATENATE(D234,H234)</f>
        <v/>
      </c>
      <c r="H234" s="36" t="str">
        <f aca="false">IF(ISBLANK(F234),"",
IF(D234="EE",IF(F234&gt;=3,IF(E234&gt;=5,"H","A"),
IF(F234&gt;=2,IF(E234&gt;=16,"H",IF(E234&lt;=4,"L","A")),
IF(E234&lt;=15,"L","A"))),
IF(OR(D234="SE",D234="CE"),IF(F234&gt;=4,IF(E234&gt;=6,"H","A"),
IF(F234&gt;=2,IF(E234&gt;=20,"H",IF(E234&lt;=5,"L","A")),
IF(E234&lt;=19,"L","A"))),
IF(OR(D234="ALI",D234="AIE"),IF(F234&gt;=6,IF(E234&gt;=20,"H","A"),
IF(F234&gt;=2,IF(E234&gt;=51,"H",IF(E234&lt;=19,"L","A")),
IF(E234&lt;=50,"L","A")))))))</f>
        <v/>
      </c>
      <c r="I234" s="36" t="str">
        <f aca="false">IF(H234="L","Baixa",IF(H234="A","Média",IF(H234="","","Alta")))</f>
        <v/>
      </c>
      <c r="J234" s="37" t="str">
        <f aca="false">IF(ISBLANK(F234),"",
 IF(D234="ALI",IF(H234="L",7, IF(H234="A",10,15)),
 IF(D234="AIE",IF(H234="L",5, IF(H234="A",7,10)),
 IF(D234="SE",IF(H234="L",4, IF(H234="A",5,7 )),
 IF(OR(D234="EE",D234="CE"),IF(H234="L",3,IF(H234="A",4,6)))))))</f>
        <v/>
      </c>
      <c r="K234" s="38"/>
      <c r="L234" s="35"/>
      <c r="M234" s="35" t="str">
        <f aca="false">CONCATENATE(D234,N234)</f>
        <v/>
      </c>
      <c r="N234" s="36" t="str">
        <f aca="false">IF(ISBLANK(L234),"",
IF(D234="EE",IF(L234&gt;=3,IF(K234&gt;=5,"H","A"),
IF(L234&gt;=2,IF(K234&gt;=16,"H",IF(K234&lt;=4,"L","A")),
IF(K234&lt;=15,"L","A"))),
IF(OR(D234="SE",D234="CE"),IF(L234&gt;=4,IF(K234&gt;=6,"H","A"),
IF(L234&gt;=2,IF(K234&gt;=20,"H",IF(K234&lt;=5,"L","A")),
IF(K234&lt;=19,"L","A"))),
IF(OR(D234="ALI",D234="AIE"),IF(L234&gt;=6,IF(K234&gt;=20,"H","A"),
IF(L234&gt;=2,IF(K234&gt;=51,"H",IF(K234&lt;=19,"L","A")),
IF(K234&lt;=50,"L","A")))))))</f>
        <v/>
      </c>
      <c r="O234" s="36" t="str">
        <f aca="false">IF(N234="L","Baixa",IF(N234="A","Média",IF(N234="","","Alta")))</f>
        <v/>
      </c>
      <c r="P234" s="37" t="str">
        <f aca="false">IF(ISBLANK(L234),"",
 IF(D234="ALI",IF(N234="L",7, IF(N234="A",10,15)),
 IF(D234="AIE",IF(N234="L",5, IF(N234="A",7,10)),
 IF(D234="SE",IF(N234="L",4, IF(N234="A",5,7 )),
 IF(OR(D234="EE",D234="CE"),IF(N234="L",3,IF(N234="A",4,6)))))))</f>
        <v/>
      </c>
      <c r="Q234" s="38"/>
      <c r="R234" s="39"/>
      <c r="S234" s="1" t="n">
        <f aca="false">IF(AND($P234="",$J234&lt;&gt;""),$J234,0)</f>
        <v>0</v>
      </c>
      <c r="T234" s="1" t="n">
        <f aca="false">IF(OR($P234="",$J234=""),0,$J234)</f>
        <v>0</v>
      </c>
      <c r="U234" s="1" t="n">
        <f aca="false">IF(OR($P234="",$J234=""),0,$P234)</f>
        <v>0</v>
      </c>
      <c r="V234" s="1" t="n">
        <f aca="false">IF(AND($J234="",$P234&lt;&gt;""),$P234,0)</f>
        <v>0</v>
      </c>
    </row>
    <row r="235" customFormat="false" ht="14.25" hidden="false" customHeight="true" outlineLevel="0" collapsed="false">
      <c r="B235" s="26" t="n">
        <v>14</v>
      </c>
      <c r="C235" s="40"/>
      <c r="D235" s="35"/>
      <c r="E235" s="35"/>
      <c r="F235" s="35"/>
      <c r="G235" s="35" t="str">
        <f aca="false">CONCATENATE(D235,H235)</f>
        <v/>
      </c>
      <c r="H235" s="36" t="str">
        <f aca="false">IF(ISBLANK(F235),"",
IF(D235="EE",IF(F235&gt;=3,IF(E235&gt;=5,"H","A"),
IF(F235&gt;=2,IF(E235&gt;=16,"H",IF(E235&lt;=4,"L","A")),
IF(E235&lt;=15,"L","A"))),
IF(OR(D235="SE",D235="CE"),IF(F235&gt;=4,IF(E235&gt;=6,"H","A"),
IF(F235&gt;=2,IF(E235&gt;=20,"H",IF(E235&lt;=5,"L","A")),
IF(E235&lt;=19,"L","A"))),
IF(OR(D235="ALI",D235="AIE"),IF(F235&gt;=6,IF(E235&gt;=20,"H","A"),
IF(F235&gt;=2,IF(E235&gt;=51,"H",IF(E235&lt;=19,"L","A")),
IF(E235&lt;=50,"L","A")))))))</f>
        <v/>
      </c>
      <c r="I235" s="36" t="str">
        <f aca="false">IF(H235="L","Baixa",IF(H235="A","Média",IF(H235="","","Alta")))</f>
        <v/>
      </c>
      <c r="J235" s="37" t="str">
        <f aca="false">IF(ISBLANK(F235),"",
 IF(D235="ALI",IF(H235="L",7, IF(H235="A",10,15)),
 IF(D235="AIE",IF(H235="L",5, IF(H235="A",7,10)),
 IF(D235="SE",IF(H235="L",4, IF(H235="A",5,7 )),
 IF(OR(D235="EE",D235="CE"),IF(H235="L",3,IF(H235="A",4,6)))))))</f>
        <v/>
      </c>
      <c r="K235" s="38"/>
      <c r="L235" s="35"/>
      <c r="M235" s="35" t="str">
        <f aca="false">CONCATENATE(D235,N235)</f>
        <v/>
      </c>
      <c r="N235" s="36" t="str">
        <f aca="false">IF(ISBLANK(L235),"",
IF(D235="EE",IF(L235&gt;=3,IF(K235&gt;=5,"H","A"),
IF(L235&gt;=2,IF(K235&gt;=16,"H",IF(K235&lt;=4,"L","A")),
IF(K235&lt;=15,"L","A"))),
IF(OR(D235="SE",D235="CE"),IF(L235&gt;=4,IF(K235&gt;=6,"H","A"),
IF(L235&gt;=2,IF(K235&gt;=20,"H",IF(K235&lt;=5,"L","A")),
IF(K235&lt;=19,"L","A"))),
IF(OR(D235="ALI",D235="AIE"),IF(L235&gt;=6,IF(K235&gt;=20,"H","A"),
IF(L235&gt;=2,IF(K235&gt;=51,"H",IF(K235&lt;=19,"L","A")),
IF(K235&lt;=50,"L","A")))))))</f>
        <v/>
      </c>
      <c r="O235" s="36" t="str">
        <f aca="false">IF(N235="L","Baixa",IF(N235="A","Média",IF(N235="","","Alta")))</f>
        <v/>
      </c>
      <c r="P235" s="37" t="str">
        <f aca="false">IF(ISBLANK(L235),"",
 IF(D235="ALI",IF(N235="L",7, IF(N235="A",10,15)),
 IF(D235="AIE",IF(N235="L",5, IF(N235="A",7,10)),
 IF(D235="SE",IF(N235="L",4, IF(N235="A",5,7 )),
 IF(OR(D235="EE",D235="CE"),IF(N235="L",3,IF(N235="A",4,6)))))))</f>
        <v/>
      </c>
      <c r="Q235" s="38"/>
      <c r="R235" s="39"/>
      <c r="S235" s="1" t="n">
        <f aca="false">IF(AND($P235="",$J235&lt;&gt;""),$J235,0)</f>
        <v>0</v>
      </c>
      <c r="T235" s="1" t="n">
        <f aca="false">IF(OR($P235="",$J235=""),0,$J235)</f>
        <v>0</v>
      </c>
      <c r="U235" s="1" t="n">
        <f aca="false">IF(OR($P235="",$J235=""),0,$P235)</f>
        <v>0</v>
      </c>
      <c r="V235" s="1" t="n">
        <f aca="false">IF(AND($J235="",$P235&lt;&gt;""),$P235,0)</f>
        <v>0</v>
      </c>
    </row>
    <row r="236" customFormat="false" ht="14.25" hidden="false" customHeight="true" outlineLevel="0" collapsed="false">
      <c r="B236" s="26" t="n">
        <v>15</v>
      </c>
      <c r="C236" s="40"/>
      <c r="D236" s="35"/>
      <c r="E236" s="35"/>
      <c r="F236" s="35"/>
      <c r="G236" s="35" t="str">
        <f aca="false">CONCATENATE(D236,H236)</f>
        <v/>
      </c>
      <c r="H236" s="36" t="str">
        <f aca="false">IF(ISBLANK(F236),"",
IF(D236="EE",IF(F236&gt;=3,IF(E236&gt;=5,"H","A"),
IF(F236&gt;=2,IF(E236&gt;=16,"H",IF(E236&lt;=4,"L","A")),
IF(E236&lt;=15,"L","A"))),
IF(OR(D236="SE",D236="CE"),IF(F236&gt;=4,IF(E236&gt;=6,"H","A"),
IF(F236&gt;=2,IF(E236&gt;=20,"H",IF(E236&lt;=5,"L","A")),
IF(E236&lt;=19,"L","A"))),
IF(OR(D236="ALI",D236="AIE"),IF(F236&gt;=6,IF(E236&gt;=20,"H","A"),
IF(F236&gt;=2,IF(E236&gt;=51,"H",IF(E236&lt;=19,"L","A")),
IF(E236&lt;=50,"L","A")))))))</f>
        <v/>
      </c>
      <c r="I236" s="36" t="str">
        <f aca="false">IF(H236="L","Baixa",IF(H236="A","Média",IF(H236="","","Alta")))</f>
        <v/>
      </c>
      <c r="J236" s="37" t="str">
        <f aca="false">IF(ISBLANK(F236),"",
 IF(D236="ALI",IF(H236="L",7, IF(H236="A",10,15)),
 IF(D236="AIE",IF(H236="L",5, IF(H236="A",7,10)),
 IF(D236="SE",IF(H236="L",4, IF(H236="A",5,7 )),
 IF(OR(D236="EE",D236="CE"),IF(H236="L",3,IF(H236="A",4,6)))))))</f>
        <v/>
      </c>
      <c r="K236" s="38"/>
      <c r="L236" s="35"/>
      <c r="M236" s="35" t="str">
        <f aca="false">CONCATENATE(D236,N236)</f>
        <v/>
      </c>
      <c r="N236" s="36" t="str">
        <f aca="false">IF(ISBLANK(L236),"",
IF(D236="EE",IF(L236&gt;=3,IF(K236&gt;=5,"H","A"),
IF(L236&gt;=2,IF(K236&gt;=16,"H",IF(K236&lt;=4,"L","A")),
IF(K236&lt;=15,"L","A"))),
IF(OR(D236="SE",D236="CE"),IF(L236&gt;=4,IF(K236&gt;=6,"H","A"),
IF(L236&gt;=2,IF(K236&gt;=20,"H",IF(K236&lt;=5,"L","A")),
IF(K236&lt;=19,"L","A"))),
IF(OR(D236="ALI",D236="AIE"),IF(L236&gt;=6,IF(K236&gt;=20,"H","A"),
IF(L236&gt;=2,IF(K236&gt;=51,"H",IF(K236&lt;=19,"L","A")),
IF(K236&lt;=50,"L","A")))))))</f>
        <v/>
      </c>
      <c r="O236" s="36" t="str">
        <f aca="false">IF(N236="L","Baixa",IF(N236="A","Média",IF(N236="","","Alta")))</f>
        <v/>
      </c>
      <c r="P236" s="37" t="str">
        <f aca="false">IF(ISBLANK(L236),"",
 IF(D236="ALI",IF(N236="L",7, IF(N236="A",10,15)),
 IF(D236="AIE",IF(N236="L",5, IF(N236="A",7,10)),
 IF(D236="SE",IF(N236="L",4, IF(N236="A",5,7 )),
 IF(OR(D236="EE",D236="CE"),IF(N236="L",3,IF(N236="A",4,6)))))))</f>
        <v/>
      </c>
      <c r="Q236" s="38"/>
      <c r="R236" s="39"/>
      <c r="S236" s="1" t="n">
        <f aca="false">IF(AND($P236="",$J236&lt;&gt;""),$J236,0)</f>
        <v>0</v>
      </c>
      <c r="T236" s="1" t="n">
        <f aca="false">IF(OR($P236="",$J236=""),0,$J236)</f>
        <v>0</v>
      </c>
      <c r="U236" s="1" t="n">
        <f aca="false">IF(OR($P236="",$J236=""),0,$P236)</f>
        <v>0</v>
      </c>
      <c r="V236" s="1" t="n">
        <f aca="false">IF(AND($J236="",$P236&lt;&gt;""),$P236,0)</f>
        <v>0</v>
      </c>
    </row>
    <row r="237" customFormat="false" ht="14.25" hidden="false" customHeight="true" outlineLevel="0" collapsed="false">
      <c r="B237" s="26" t="n">
        <v>16</v>
      </c>
      <c r="C237" s="40"/>
      <c r="D237" s="35"/>
      <c r="E237" s="35"/>
      <c r="F237" s="35"/>
      <c r="G237" s="35" t="str">
        <f aca="false">CONCATENATE(D237,H237)</f>
        <v/>
      </c>
      <c r="H237" s="36" t="str">
        <f aca="false">IF(ISBLANK(F237),"",
IF(D237="EE",IF(F237&gt;=3,IF(E237&gt;=5,"H","A"),
IF(F237&gt;=2,IF(E237&gt;=16,"H",IF(E237&lt;=4,"L","A")),
IF(E237&lt;=15,"L","A"))),
IF(OR(D237="SE",D237="CE"),IF(F237&gt;=4,IF(E237&gt;=6,"H","A"),
IF(F237&gt;=2,IF(E237&gt;=20,"H",IF(E237&lt;=5,"L","A")),
IF(E237&lt;=19,"L","A"))),
IF(OR(D237="ALI",D237="AIE"),IF(F237&gt;=6,IF(E237&gt;=20,"H","A"),
IF(F237&gt;=2,IF(E237&gt;=51,"H",IF(E237&lt;=19,"L","A")),
IF(E237&lt;=50,"L","A")))))))</f>
        <v/>
      </c>
      <c r="I237" s="36" t="str">
        <f aca="false">IF(H237="L","Baixa",IF(H237="A","Média",IF(H237="","","Alta")))</f>
        <v/>
      </c>
      <c r="J237" s="37" t="str">
        <f aca="false">IF(ISBLANK(F237),"",
 IF(D237="ALI",IF(H237="L",7, IF(H237="A",10,15)),
 IF(D237="AIE",IF(H237="L",5, IF(H237="A",7,10)),
 IF(D237="SE",IF(H237="L",4, IF(H237="A",5,7 )),
 IF(OR(D237="EE",D237="CE"),IF(H237="L",3,IF(H237="A",4,6)))))))</f>
        <v/>
      </c>
      <c r="K237" s="38"/>
      <c r="L237" s="35"/>
      <c r="M237" s="35" t="str">
        <f aca="false">CONCATENATE(D237,N237)</f>
        <v/>
      </c>
      <c r="N237" s="36" t="str">
        <f aca="false">IF(ISBLANK(L237),"",
IF(D237="EE",IF(L237&gt;=3,IF(K237&gt;=5,"H","A"),
IF(L237&gt;=2,IF(K237&gt;=16,"H",IF(K237&lt;=4,"L","A")),
IF(K237&lt;=15,"L","A"))),
IF(OR(D237="SE",D237="CE"),IF(L237&gt;=4,IF(K237&gt;=6,"H","A"),
IF(L237&gt;=2,IF(K237&gt;=20,"H",IF(K237&lt;=5,"L","A")),
IF(K237&lt;=19,"L","A"))),
IF(OR(D237="ALI",D237="AIE"),IF(L237&gt;=6,IF(K237&gt;=20,"H","A"),
IF(L237&gt;=2,IF(K237&gt;=51,"H",IF(K237&lt;=19,"L","A")),
IF(K237&lt;=50,"L","A")))))))</f>
        <v/>
      </c>
      <c r="O237" s="36" t="str">
        <f aca="false">IF(N237="L","Baixa",IF(N237="A","Média",IF(N237="","","Alta")))</f>
        <v/>
      </c>
      <c r="P237" s="37" t="str">
        <f aca="false">IF(ISBLANK(L237),"",
 IF(D237="ALI",IF(N237="L",7, IF(N237="A",10,15)),
 IF(D237="AIE",IF(N237="L",5, IF(N237="A",7,10)),
 IF(D237="SE",IF(N237="L",4, IF(N237="A",5,7 )),
 IF(OR(D237="EE",D237="CE"),IF(N237="L",3,IF(N237="A",4,6)))))))</f>
        <v/>
      </c>
      <c r="Q237" s="38"/>
      <c r="R237" s="39"/>
      <c r="S237" s="1" t="n">
        <f aca="false">IF(AND($P237="",$J237&lt;&gt;""),$J237,0)</f>
        <v>0</v>
      </c>
      <c r="T237" s="1" t="n">
        <f aca="false">IF(OR($P237="",$J237=""),0,$J237)</f>
        <v>0</v>
      </c>
      <c r="U237" s="1" t="n">
        <f aca="false">IF(OR($P237="",$J237=""),0,$P237)</f>
        <v>0</v>
      </c>
      <c r="V237" s="1" t="n">
        <f aca="false">IF(AND($J237="",$P237&lt;&gt;""),$P237,0)</f>
        <v>0</v>
      </c>
    </row>
    <row r="238" customFormat="false" ht="14.25" hidden="false" customHeight="true" outlineLevel="0" collapsed="false">
      <c r="B238" s="26" t="n">
        <v>17</v>
      </c>
      <c r="C238" s="40"/>
      <c r="D238" s="35"/>
      <c r="E238" s="35"/>
      <c r="F238" s="35"/>
      <c r="G238" s="35" t="str">
        <f aca="false">CONCATENATE(D238,H238)</f>
        <v/>
      </c>
      <c r="H238" s="36" t="str">
        <f aca="false">IF(ISBLANK(F238),"",
IF(D238="EE",IF(F238&gt;=3,IF(E238&gt;=5,"H","A"),
IF(F238&gt;=2,IF(E238&gt;=16,"H",IF(E238&lt;=4,"L","A")),
IF(E238&lt;=15,"L","A"))),
IF(OR(D238="SE",D238="CE"),IF(F238&gt;=4,IF(E238&gt;=6,"H","A"),
IF(F238&gt;=2,IF(E238&gt;=20,"H",IF(E238&lt;=5,"L","A")),
IF(E238&lt;=19,"L","A"))),
IF(OR(D238="ALI",D238="AIE"),IF(F238&gt;=6,IF(E238&gt;=20,"H","A"),
IF(F238&gt;=2,IF(E238&gt;=51,"H",IF(E238&lt;=19,"L","A")),
IF(E238&lt;=50,"L","A")))))))</f>
        <v/>
      </c>
      <c r="I238" s="36" t="str">
        <f aca="false">IF(H238="L","Baixa",IF(H238="A","Média",IF(H238="","","Alta")))</f>
        <v/>
      </c>
      <c r="J238" s="37" t="str">
        <f aca="false">IF(ISBLANK(F238),"",
 IF(D238="ALI",IF(H238="L",7, IF(H238="A",10,15)),
 IF(D238="AIE",IF(H238="L",5, IF(H238="A",7,10)),
 IF(D238="SE",IF(H238="L",4, IF(H238="A",5,7 )),
 IF(OR(D238="EE",D238="CE"),IF(H238="L",3,IF(H238="A",4,6)))))))</f>
        <v/>
      </c>
      <c r="K238" s="38"/>
      <c r="L238" s="35"/>
      <c r="M238" s="35" t="str">
        <f aca="false">CONCATENATE(D238,N238)</f>
        <v/>
      </c>
      <c r="N238" s="36" t="str">
        <f aca="false">IF(ISBLANK(L238),"",
IF(D238="EE",IF(L238&gt;=3,IF(K238&gt;=5,"H","A"),
IF(L238&gt;=2,IF(K238&gt;=16,"H",IF(K238&lt;=4,"L","A")),
IF(K238&lt;=15,"L","A"))),
IF(OR(D238="SE",D238="CE"),IF(L238&gt;=4,IF(K238&gt;=6,"H","A"),
IF(L238&gt;=2,IF(K238&gt;=20,"H",IF(K238&lt;=5,"L","A")),
IF(K238&lt;=19,"L","A"))),
IF(OR(D238="ALI",D238="AIE"),IF(L238&gt;=6,IF(K238&gt;=20,"H","A"),
IF(L238&gt;=2,IF(K238&gt;=51,"H",IF(K238&lt;=19,"L","A")),
IF(K238&lt;=50,"L","A")))))))</f>
        <v/>
      </c>
      <c r="O238" s="36" t="str">
        <f aca="false">IF(N238="L","Baixa",IF(N238="A","Média",IF(N238="","","Alta")))</f>
        <v/>
      </c>
      <c r="P238" s="37" t="str">
        <f aca="false">IF(ISBLANK(L238),"",
 IF(D238="ALI",IF(N238="L",7, IF(N238="A",10,15)),
 IF(D238="AIE",IF(N238="L",5, IF(N238="A",7,10)),
 IF(D238="SE",IF(N238="L",4, IF(N238="A",5,7 )),
 IF(OR(D238="EE",D238="CE"),IF(N238="L",3,IF(N238="A",4,6)))))))</f>
        <v/>
      </c>
      <c r="Q238" s="38"/>
      <c r="R238" s="39"/>
      <c r="S238" s="1" t="n">
        <f aca="false">IF(AND($P238="",$J238&lt;&gt;""),$J238,0)</f>
        <v>0</v>
      </c>
      <c r="T238" s="1" t="n">
        <f aca="false">IF(OR($P238="",$J238=""),0,$J238)</f>
        <v>0</v>
      </c>
      <c r="U238" s="1" t="n">
        <f aca="false">IF(OR($P238="",$J238=""),0,$P238)</f>
        <v>0</v>
      </c>
      <c r="V238" s="1" t="n">
        <f aca="false">IF(AND($J238="",$P238&lt;&gt;""),$P238,0)</f>
        <v>0</v>
      </c>
    </row>
    <row r="239" customFormat="false" ht="14.25" hidden="false" customHeight="true" outlineLevel="0" collapsed="false">
      <c r="B239" s="26" t="n">
        <v>18</v>
      </c>
      <c r="C239" s="40"/>
      <c r="D239" s="35"/>
      <c r="E239" s="35"/>
      <c r="F239" s="35"/>
      <c r="G239" s="35" t="str">
        <f aca="false">CONCATENATE(D239,H239)</f>
        <v/>
      </c>
      <c r="H239" s="36" t="str">
        <f aca="false">IF(ISBLANK(F239),"",
IF(D239="EE",IF(F239&gt;=3,IF(E239&gt;=5,"H","A"),
IF(F239&gt;=2,IF(E239&gt;=16,"H",IF(E239&lt;=4,"L","A")),
IF(E239&lt;=15,"L","A"))),
IF(OR(D239="SE",D239="CE"),IF(F239&gt;=4,IF(E239&gt;=6,"H","A"),
IF(F239&gt;=2,IF(E239&gt;=20,"H",IF(E239&lt;=5,"L","A")),
IF(E239&lt;=19,"L","A"))),
IF(OR(D239="ALI",D239="AIE"),IF(F239&gt;=6,IF(E239&gt;=20,"H","A"),
IF(F239&gt;=2,IF(E239&gt;=51,"H",IF(E239&lt;=19,"L","A")),
IF(E239&lt;=50,"L","A")))))))</f>
        <v/>
      </c>
      <c r="I239" s="36" t="str">
        <f aca="false">IF(H239="L","Baixa",IF(H239="A","Média",IF(H239="","","Alta")))</f>
        <v/>
      </c>
      <c r="J239" s="37" t="str">
        <f aca="false">IF(ISBLANK(F239),"",
 IF(D239="ALI",IF(H239="L",7, IF(H239="A",10,15)),
 IF(D239="AIE",IF(H239="L",5, IF(H239="A",7,10)),
 IF(D239="SE",IF(H239="L",4, IF(H239="A",5,7 )),
 IF(OR(D239="EE",D239="CE"),IF(H239="L",3,IF(H239="A",4,6)))))))</f>
        <v/>
      </c>
      <c r="K239" s="38"/>
      <c r="L239" s="35"/>
      <c r="M239" s="35" t="str">
        <f aca="false">CONCATENATE(D239,N239)</f>
        <v/>
      </c>
      <c r="N239" s="36" t="str">
        <f aca="false">IF(ISBLANK(L239),"",
IF(D239="EE",IF(L239&gt;=3,IF(K239&gt;=5,"H","A"),
IF(L239&gt;=2,IF(K239&gt;=16,"H",IF(K239&lt;=4,"L","A")),
IF(K239&lt;=15,"L","A"))),
IF(OR(D239="SE",D239="CE"),IF(L239&gt;=4,IF(K239&gt;=6,"H","A"),
IF(L239&gt;=2,IF(K239&gt;=20,"H",IF(K239&lt;=5,"L","A")),
IF(K239&lt;=19,"L","A"))),
IF(OR(D239="ALI",D239="AIE"),IF(L239&gt;=6,IF(K239&gt;=20,"H","A"),
IF(L239&gt;=2,IF(K239&gt;=51,"H",IF(K239&lt;=19,"L","A")),
IF(K239&lt;=50,"L","A")))))))</f>
        <v/>
      </c>
      <c r="O239" s="36" t="str">
        <f aca="false">IF(N239="L","Baixa",IF(N239="A","Média",IF(N239="","","Alta")))</f>
        <v/>
      </c>
      <c r="P239" s="37" t="str">
        <f aca="false">IF(ISBLANK(L239),"",
 IF(D239="ALI",IF(N239="L",7, IF(N239="A",10,15)),
 IF(D239="AIE",IF(N239="L",5, IF(N239="A",7,10)),
 IF(D239="SE",IF(N239="L",4, IF(N239="A",5,7 )),
 IF(OR(D239="EE",D239="CE"),IF(N239="L",3,IF(N239="A",4,6)))))))</f>
        <v/>
      </c>
      <c r="Q239" s="38"/>
      <c r="R239" s="39"/>
      <c r="S239" s="1" t="n">
        <f aca="false">IF(AND($P239="",$J239&lt;&gt;""),$J239,0)</f>
        <v>0</v>
      </c>
      <c r="T239" s="1" t="n">
        <f aca="false">IF(OR($P239="",$J239=""),0,$J239)</f>
        <v>0</v>
      </c>
      <c r="U239" s="1" t="n">
        <f aca="false">IF(OR($P239="",$J239=""),0,$P239)</f>
        <v>0</v>
      </c>
      <c r="V239" s="1" t="n">
        <f aca="false">IF(AND($J239="",$P239&lt;&gt;""),$P239,0)</f>
        <v>0</v>
      </c>
    </row>
    <row r="240" customFormat="false" ht="14.25" hidden="false" customHeight="true" outlineLevel="0" collapsed="false">
      <c r="B240" s="26" t="n">
        <v>19</v>
      </c>
      <c r="C240" s="40"/>
      <c r="D240" s="35"/>
      <c r="E240" s="35"/>
      <c r="F240" s="35"/>
      <c r="G240" s="35" t="str">
        <f aca="false">CONCATENATE(D240,H240)</f>
        <v/>
      </c>
      <c r="H240" s="36" t="str">
        <f aca="false">IF(ISBLANK(F240),"",
IF(D240="EE",IF(F240&gt;=3,IF(E240&gt;=5,"H","A"),
IF(F240&gt;=2,IF(E240&gt;=16,"H",IF(E240&lt;=4,"L","A")),
IF(E240&lt;=15,"L","A"))),
IF(OR(D240="SE",D240="CE"),IF(F240&gt;=4,IF(E240&gt;=6,"H","A"),
IF(F240&gt;=2,IF(E240&gt;=20,"H",IF(E240&lt;=5,"L","A")),
IF(E240&lt;=19,"L","A"))),
IF(OR(D240="ALI",D240="AIE"),IF(F240&gt;=6,IF(E240&gt;=20,"H","A"),
IF(F240&gt;=2,IF(E240&gt;=51,"H",IF(E240&lt;=19,"L","A")),
IF(E240&lt;=50,"L","A")))))))</f>
        <v/>
      </c>
      <c r="I240" s="36" t="str">
        <f aca="false">IF(H240="L","Baixa",IF(H240="A","Média",IF(H240="","","Alta")))</f>
        <v/>
      </c>
      <c r="J240" s="37" t="str">
        <f aca="false">IF(ISBLANK(F240),"",
 IF(D240="ALI",IF(H240="L",7, IF(H240="A",10,15)),
 IF(D240="AIE",IF(H240="L",5, IF(H240="A",7,10)),
 IF(D240="SE",IF(H240="L",4, IF(H240="A",5,7 )),
 IF(OR(D240="EE",D240="CE"),IF(H240="L",3,IF(H240="A",4,6)))))))</f>
        <v/>
      </c>
      <c r="K240" s="38"/>
      <c r="L240" s="35"/>
      <c r="M240" s="35" t="str">
        <f aca="false">CONCATENATE(D240,N240)</f>
        <v/>
      </c>
      <c r="N240" s="36" t="str">
        <f aca="false">IF(ISBLANK(L240),"",
IF(D240="EE",IF(L240&gt;=3,IF(K240&gt;=5,"H","A"),
IF(L240&gt;=2,IF(K240&gt;=16,"H",IF(K240&lt;=4,"L","A")),
IF(K240&lt;=15,"L","A"))),
IF(OR(D240="SE",D240="CE"),IF(L240&gt;=4,IF(K240&gt;=6,"H","A"),
IF(L240&gt;=2,IF(K240&gt;=20,"H",IF(K240&lt;=5,"L","A")),
IF(K240&lt;=19,"L","A"))),
IF(OR(D240="ALI",D240="AIE"),IF(L240&gt;=6,IF(K240&gt;=20,"H","A"),
IF(L240&gt;=2,IF(K240&gt;=51,"H",IF(K240&lt;=19,"L","A")),
IF(K240&lt;=50,"L","A")))))))</f>
        <v/>
      </c>
      <c r="O240" s="36" t="str">
        <f aca="false">IF(N240="L","Baixa",IF(N240="A","Média",IF(N240="","","Alta")))</f>
        <v/>
      </c>
      <c r="P240" s="37" t="str">
        <f aca="false">IF(ISBLANK(L240),"",
 IF(D240="ALI",IF(N240="L",7, IF(N240="A",10,15)),
 IF(D240="AIE",IF(N240="L",5, IF(N240="A",7,10)),
 IF(D240="SE",IF(N240="L",4, IF(N240="A",5,7 )),
 IF(OR(D240="EE",D240="CE"),IF(N240="L",3,IF(N240="A",4,6)))))))</f>
        <v/>
      </c>
      <c r="Q240" s="38"/>
      <c r="R240" s="39"/>
      <c r="S240" s="1" t="n">
        <f aca="false">IF(AND($P240="",$J240&lt;&gt;""),$J240,0)</f>
        <v>0</v>
      </c>
      <c r="T240" s="1" t="n">
        <f aca="false">IF(OR($P240="",$J240=""),0,$J240)</f>
        <v>0</v>
      </c>
      <c r="U240" s="1" t="n">
        <f aca="false">IF(OR($P240="",$J240=""),0,$P240)</f>
        <v>0</v>
      </c>
      <c r="V240" s="1" t="n">
        <f aca="false">IF(AND($J240="",$P240&lt;&gt;""),$P240,0)</f>
        <v>0</v>
      </c>
    </row>
    <row r="241" customFormat="false" ht="14.25" hidden="false" customHeight="true" outlineLevel="0" collapsed="false">
      <c r="B241" s="26" t="n">
        <v>20</v>
      </c>
      <c r="C241" s="40"/>
      <c r="D241" s="35"/>
      <c r="E241" s="35"/>
      <c r="F241" s="35"/>
      <c r="G241" s="35" t="str">
        <f aca="false">CONCATENATE(D241,H241)</f>
        <v/>
      </c>
      <c r="H241" s="36" t="str">
        <f aca="false">IF(ISBLANK(F241),"",
IF(D241="EE",IF(F241&gt;=3,IF(E241&gt;=5,"H","A"),
IF(F241&gt;=2,IF(E241&gt;=16,"H",IF(E241&lt;=4,"L","A")),
IF(E241&lt;=15,"L","A"))),
IF(OR(D241="SE",D241="CE"),IF(F241&gt;=4,IF(E241&gt;=6,"H","A"),
IF(F241&gt;=2,IF(E241&gt;=20,"H",IF(E241&lt;=5,"L","A")),
IF(E241&lt;=19,"L","A"))),
IF(OR(D241="ALI",D241="AIE"),IF(F241&gt;=6,IF(E241&gt;=20,"H","A"),
IF(F241&gt;=2,IF(E241&gt;=51,"H",IF(E241&lt;=19,"L","A")),
IF(E241&lt;=50,"L","A")))))))</f>
        <v/>
      </c>
      <c r="I241" s="36" t="str">
        <f aca="false">IF(H241="L","Baixa",IF(H241="A","Média",IF(H241="","","Alta")))</f>
        <v/>
      </c>
      <c r="J241" s="37" t="str">
        <f aca="false">IF(ISBLANK(F241),"",
 IF(D241="ALI",IF(H241="L",7, IF(H241="A",10,15)),
 IF(D241="AIE",IF(H241="L",5, IF(H241="A",7,10)),
 IF(D241="SE",IF(H241="L",4, IF(H241="A",5,7 )),
 IF(OR(D241="EE",D241="CE"),IF(H241="L",3,IF(H241="A",4,6)))))))</f>
        <v/>
      </c>
      <c r="K241" s="38"/>
      <c r="L241" s="35"/>
      <c r="M241" s="35" t="str">
        <f aca="false">CONCATENATE(D241,N241)</f>
        <v/>
      </c>
      <c r="N241" s="36" t="str">
        <f aca="false">IF(ISBLANK(L241),"",
IF(D241="EE",IF(L241&gt;=3,IF(K241&gt;=5,"H","A"),
IF(L241&gt;=2,IF(K241&gt;=16,"H",IF(K241&lt;=4,"L","A")),
IF(K241&lt;=15,"L","A"))),
IF(OR(D241="SE",D241="CE"),IF(L241&gt;=4,IF(K241&gt;=6,"H","A"),
IF(L241&gt;=2,IF(K241&gt;=20,"H",IF(K241&lt;=5,"L","A")),
IF(K241&lt;=19,"L","A"))),
IF(OR(D241="ALI",D241="AIE"),IF(L241&gt;=6,IF(K241&gt;=20,"H","A"),
IF(L241&gt;=2,IF(K241&gt;=51,"H",IF(K241&lt;=19,"L","A")),
IF(K241&lt;=50,"L","A")))))))</f>
        <v/>
      </c>
      <c r="O241" s="36" t="str">
        <f aca="false">IF(N241="L","Baixa",IF(N241="A","Média",IF(N241="","","Alta")))</f>
        <v/>
      </c>
      <c r="P241" s="37" t="str">
        <f aca="false">IF(ISBLANK(L241),"",
 IF(D241="ALI",IF(N241="L",7, IF(N241="A",10,15)),
 IF(D241="AIE",IF(N241="L",5, IF(N241="A",7,10)),
 IF(D241="SE",IF(N241="L",4, IF(N241="A",5,7 )),
 IF(OR(D241="EE",D241="CE"),IF(N241="L",3,IF(N241="A",4,6)))))))</f>
        <v/>
      </c>
      <c r="Q241" s="38"/>
      <c r="R241" s="39"/>
      <c r="S241" s="1" t="n">
        <f aca="false">IF(AND($P241="",$J241&lt;&gt;""),$J241,0)</f>
        <v>0</v>
      </c>
      <c r="T241" s="1" t="n">
        <f aca="false">IF(OR($P241="",$J241=""),0,$J241)</f>
        <v>0</v>
      </c>
      <c r="U241" s="1" t="n">
        <f aca="false">IF(OR($P241="",$J241=""),0,$P241)</f>
        <v>0</v>
      </c>
      <c r="V241" s="1" t="n">
        <f aca="false">IF(AND($J241="",$P241&lt;&gt;""),$P241,0)</f>
        <v>0</v>
      </c>
    </row>
    <row r="242" customFormat="false" ht="14.25" hidden="false" customHeight="true" outlineLevel="0" collapsed="false">
      <c r="B242" s="26" t="n">
        <v>21</v>
      </c>
      <c r="C242" s="40"/>
      <c r="D242" s="35"/>
      <c r="E242" s="35"/>
      <c r="F242" s="35"/>
      <c r="G242" s="35" t="str">
        <f aca="false">CONCATENATE(D242,H242)</f>
        <v/>
      </c>
      <c r="H242" s="36" t="str">
        <f aca="false">IF(ISBLANK(F242),"",
IF(D242="EE",IF(F242&gt;=3,IF(E242&gt;=5,"H","A"),
IF(F242&gt;=2,IF(E242&gt;=16,"H",IF(E242&lt;=4,"L","A")),
IF(E242&lt;=15,"L","A"))),
IF(OR(D242="SE",D242="CE"),IF(F242&gt;=4,IF(E242&gt;=6,"H","A"),
IF(F242&gt;=2,IF(E242&gt;=20,"H",IF(E242&lt;=5,"L","A")),
IF(E242&lt;=19,"L","A"))),
IF(OR(D242="ALI",D242="AIE"),IF(F242&gt;=6,IF(E242&gt;=20,"H","A"),
IF(F242&gt;=2,IF(E242&gt;=51,"H",IF(E242&lt;=19,"L","A")),
IF(E242&lt;=50,"L","A")))))))</f>
        <v/>
      </c>
      <c r="I242" s="36" t="str">
        <f aca="false">IF(H242="L","Baixa",IF(H242="A","Média",IF(H242="","","Alta")))</f>
        <v/>
      </c>
      <c r="J242" s="37" t="str">
        <f aca="false">IF(ISBLANK(F242),"",
 IF(D242="ALI",IF(H242="L",7, IF(H242="A",10,15)),
 IF(D242="AIE",IF(H242="L",5, IF(H242="A",7,10)),
 IF(D242="SE",IF(H242="L",4, IF(H242="A",5,7 )),
 IF(OR(D242="EE",D242="CE"),IF(H242="L",3,IF(H242="A",4,6)))))))</f>
        <v/>
      </c>
      <c r="K242" s="38"/>
      <c r="L242" s="35"/>
      <c r="M242" s="35" t="str">
        <f aca="false">CONCATENATE(D242,N242)</f>
        <v/>
      </c>
      <c r="N242" s="36" t="str">
        <f aca="false">IF(ISBLANK(L242),"",
IF(D242="EE",IF(L242&gt;=3,IF(K242&gt;=5,"H","A"),
IF(L242&gt;=2,IF(K242&gt;=16,"H",IF(K242&lt;=4,"L","A")),
IF(K242&lt;=15,"L","A"))),
IF(OR(D242="SE",D242="CE"),IF(L242&gt;=4,IF(K242&gt;=6,"H","A"),
IF(L242&gt;=2,IF(K242&gt;=20,"H",IF(K242&lt;=5,"L","A")),
IF(K242&lt;=19,"L","A"))),
IF(OR(D242="ALI",D242="AIE"),IF(L242&gt;=6,IF(K242&gt;=20,"H","A"),
IF(L242&gt;=2,IF(K242&gt;=51,"H",IF(K242&lt;=19,"L","A")),
IF(K242&lt;=50,"L","A")))))))</f>
        <v/>
      </c>
      <c r="O242" s="36" t="str">
        <f aca="false">IF(N242="L","Baixa",IF(N242="A","Média",IF(N242="","","Alta")))</f>
        <v/>
      </c>
      <c r="P242" s="37" t="str">
        <f aca="false">IF(ISBLANK(L242),"",
 IF(D242="ALI",IF(N242="L",7, IF(N242="A",10,15)),
 IF(D242="AIE",IF(N242="L",5, IF(N242="A",7,10)),
 IF(D242="SE",IF(N242="L",4, IF(N242="A",5,7 )),
 IF(OR(D242="EE",D242="CE"),IF(N242="L",3,IF(N242="A",4,6)))))))</f>
        <v/>
      </c>
      <c r="Q242" s="38"/>
      <c r="R242" s="39"/>
      <c r="S242" s="1" t="n">
        <f aca="false">IF(AND($P242="",$J242&lt;&gt;""),$J242,0)</f>
        <v>0</v>
      </c>
      <c r="T242" s="1" t="n">
        <f aca="false">IF(OR($P242="",$J242=""),0,$J242)</f>
        <v>0</v>
      </c>
      <c r="U242" s="1" t="n">
        <f aca="false">IF(OR($P242="",$J242=""),0,$P242)</f>
        <v>0</v>
      </c>
      <c r="V242" s="1" t="n">
        <f aca="false">IF(AND($J242="",$P242&lt;&gt;""),$P242,0)</f>
        <v>0</v>
      </c>
    </row>
    <row r="243" customFormat="false" ht="14.25" hidden="false" customHeight="true" outlineLevel="0" collapsed="false">
      <c r="B243" s="26" t="n">
        <v>22</v>
      </c>
      <c r="C243" s="40"/>
      <c r="D243" s="35"/>
      <c r="E243" s="35"/>
      <c r="F243" s="35"/>
      <c r="G243" s="35" t="str">
        <f aca="false">CONCATENATE(D243,H243)</f>
        <v/>
      </c>
      <c r="H243" s="36" t="str">
        <f aca="false">IF(ISBLANK(F243),"",
IF(D243="EE",IF(F243&gt;=3,IF(E243&gt;=5,"H","A"),
IF(F243&gt;=2,IF(E243&gt;=16,"H",IF(E243&lt;=4,"L","A")),
IF(E243&lt;=15,"L","A"))),
IF(OR(D243="SE",D243="CE"),IF(F243&gt;=4,IF(E243&gt;=6,"H","A"),
IF(F243&gt;=2,IF(E243&gt;=20,"H",IF(E243&lt;=5,"L","A")),
IF(E243&lt;=19,"L","A"))),
IF(OR(D243="ALI",D243="AIE"),IF(F243&gt;=6,IF(E243&gt;=20,"H","A"),
IF(F243&gt;=2,IF(E243&gt;=51,"H",IF(E243&lt;=19,"L","A")),
IF(E243&lt;=50,"L","A")))))))</f>
        <v/>
      </c>
      <c r="I243" s="36" t="str">
        <f aca="false">IF(H243="L","Baixa",IF(H243="A","Média",IF(H243="","","Alta")))</f>
        <v/>
      </c>
      <c r="J243" s="37" t="str">
        <f aca="false">IF(ISBLANK(F243),"",
 IF(D243="ALI",IF(H243="L",7, IF(H243="A",10,15)),
 IF(D243="AIE",IF(H243="L",5, IF(H243="A",7,10)),
 IF(D243="SE",IF(H243="L",4, IF(H243="A",5,7 )),
 IF(OR(D243="EE",D243="CE"),IF(H243="L",3,IF(H243="A",4,6)))))))</f>
        <v/>
      </c>
      <c r="K243" s="38"/>
      <c r="L243" s="35"/>
      <c r="M243" s="35" t="str">
        <f aca="false">CONCATENATE(D243,N243)</f>
        <v/>
      </c>
      <c r="N243" s="36" t="str">
        <f aca="false">IF(ISBLANK(L243),"",
IF(D243="EE",IF(L243&gt;=3,IF(K243&gt;=5,"H","A"),
IF(L243&gt;=2,IF(K243&gt;=16,"H",IF(K243&lt;=4,"L","A")),
IF(K243&lt;=15,"L","A"))),
IF(OR(D243="SE",D243="CE"),IF(L243&gt;=4,IF(K243&gt;=6,"H","A"),
IF(L243&gt;=2,IF(K243&gt;=20,"H",IF(K243&lt;=5,"L","A")),
IF(K243&lt;=19,"L","A"))),
IF(OR(D243="ALI",D243="AIE"),IF(L243&gt;=6,IF(K243&gt;=20,"H","A"),
IF(L243&gt;=2,IF(K243&gt;=51,"H",IF(K243&lt;=19,"L","A")),
IF(K243&lt;=50,"L","A")))))))</f>
        <v/>
      </c>
      <c r="O243" s="36" t="str">
        <f aca="false">IF(N243="L","Baixa",IF(N243="A","Média",IF(N243="","","Alta")))</f>
        <v/>
      </c>
      <c r="P243" s="37" t="str">
        <f aca="false">IF(ISBLANK(L243),"",
 IF(D243="ALI",IF(N243="L",7, IF(N243="A",10,15)),
 IF(D243="AIE",IF(N243="L",5, IF(N243="A",7,10)),
 IF(D243="SE",IF(N243="L",4, IF(N243="A",5,7 )),
 IF(OR(D243="EE",D243="CE"),IF(N243="L",3,IF(N243="A",4,6)))))))</f>
        <v/>
      </c>
      <c r="Q243" s="38"/>
      <c r="R243" s="39"/>
      <c r="S243" s="1" t="n">
        <f aca="false">IF(AND($P243="",$J243&lt;&gt;""),$J243,0)</f>
        <v>0</v>
      </c>
      <c r="T243" s="1" t="n">
        <f aca="false">IF(OR($P243="",$J243=""),0,$J243)</f>
        <v>0</v>
      </c>
      <c r="U243" s="1" t="n">
        <f aca="false">IF(OR($P243="",$J243=""),0,$P243)</f>
        <v>0</v>
      </c>
      <c r="V243" s="1" t="n">
        <f aca="false">IF(AND($J243="",$P243&lt;&gt;""),$P243,0)</f>
        <v>0</v>
      </c>
    </row>
    <row r="244" customFormat="false" ht="14.25" hidden="false" customHeight="true" outlineLevel="0" collapsed="false">
      <c r="B244" s="26" t="n">
        <v>23</v>
      </c>
      <c r="C244" s="40"/>
      <c r="D244" s="35"/>
      <c r="E244" s="35"/>
      <c r="F244" s="35"/>
      <c r="G244" s="35" t="str">
        <f aca="false">CONCATENATE(D244,H244)</f>
        <v/>
      </c>
      <c r="H244" s="36" t="str">
        <f aca="false">IF(ISBLANK(F244),"",
IF(D244="EE",IF(F244&gt;=3,IF(E244&gt;=5,"H","A"),
IF(F244&gt;=2,IF(E244&gt;=16,"H",IF(E244&lt;=4,"L","A")),
IF(E244&lt;=15,"L","A"))),
IF(OR(D244="SE",D244="CE"),IF(F244&gt;=4,IF(E244&gt;=6,"H","A"),
IF(F244&gt;=2,IF(E244&gt;=20,"H",IF(E244&lt;=5,"L","A")),
IF(E244&lt;=19,"L","A"))),
IF(OR(D244="ALI",D244="AIE"),IF(F244&gt;=6,IF(E244&gt;=20,"H","A"),
IF(F244&gt;=2,IF(E244&gt;=51,"H",IF(E244&lt;=19,"L","A")),
IF(E244&lt;=50,"L","A")))))))</f>
        <v/>
      </c>
      <c r="I244" s="36" t="str">
        <f aca="false">IF(H244="L","Baixa",IF(H244="A","Média",IF(H244="","","Alta")))</f>
        <v/>
      </c>
      <c r="J244" s="37" t="str">
        <f aca="false">IF(ISBLANK(F244),"",
 IF(D244="ALI",IF(H244="L",7, IF(H244="A",10,15)),
 IF(D244="AIE",IF(H244="L",5, IF(H244="A",7,10)),
 IF(D244="SE",IF(H244="L",4, IF(H244="A",5,7 )),
 IF(OR(D244="EE",D244="CE"),IF(H244="L",3,IF(H244="A",4,6)))))))</f>
        <v/>
      </c>
      <c r="K244" s="38"/>
      <c r="L244" s="35"/>
      <c r="M244" s="35" t="str">
        <f aca="false">CONCATENATE(D244,N244)</f>
        <v/>
      </c>
      <c r="N244" s="36" t="str">
        <f aca="false">IF(ISBLANK(L244),"",
IF(D244="EE",IF(L244&gt;=3,IF(K244&gt;=5,"H","A"),
IF(L244&gt;=2,IF(K244&gt;=16,"H",IF(K244&lt;=4,"L","A")),
IF(K244&lt;=15,"L","A"))),
IF(OR(D244="SE",D244="CE"),IF(L244&gt;=4,IF(K244&gt;=6,"H","A"),
IF(L244&gt;=2,IF(K244&gt;=20,"H",IF(K244&lt;=5,"L","A")),
IF(K244&lt;=19,"L","A"))),
IF(OR(D244="ALI",D244="AIE"),IF(L244&gt;=6,IF(K244&gt;=20,"H","A"),
IF(L244&gt;=2,IF(K244&gt;=51,"H",IF(K244&lt;=19,"L","A")),
IF(K244&lt;=50,"L","A")))))))</f>
        <v/>
      </c>
      <c r="O244" s="36" t="str">
        <f aca="false">IF(N244="L","Baixa",IF(N244="A","Média",IF(N244="","","Alta")))</f>
        <v/>
      </c>
      <c r="P244" s="37" t="str">
        <f aca="false">IF(ISBLANK(L244),"",
 IF(D244="ALI",IF(N244="L",7, IF(N244="A",10,15)),
 IF(D244="AIE",IF(N244="L",5, IF(N244="A",7,10)),
 IF(D244="SE",IF(N244="L",4, IF(N244="A",5,7 )),
 IF(OR(D244="EE",D244="CE"),IF(N244="L",3,IF(N244="A",4,6)))))))</f>
        <v/>
      </c>
      <c r="Q244" s="38"/>
      <c r="R244" s="39"/>
      <c r="S244" s="1" t="n">
        <f aca="false">IF(AND($P244="",$J244&lt;&gt;""),$J244,0)</f>
        <v>0</v>
      </c>
      <c r="T244" s="1" t="n">
        <f aca="false">IF(OR($P244="",$J244=""),0,$J244)</f>
        <v>0</v>
      </c>
      <c r="U244" s="1" t="n">
        <f aca="false">IF(OR($P244="",$J244=""),0,$P244)</f>
        <v>0</v>
      </c>
      <c r="V244" s="1" t="n">
        <f aca="false">IF(AND($J244="",$P244&lt;&gt;""),$P244,0)</f>
        <v>0</v>
      </c>
    </row>
    <row r="245" customFormat="false" ht="14.25" hidden="false" customHeight="true" outlineLevel="0" collapsed="false">
      <c r="B245" s="26" t="n">
        <v>24</v>
      </c>
      <c r="C245" s="40"/>
      <c r="D245" s="35"/>
      <c r="E245" s="35"/>
      <c r="F245" s="35"/>
      <c r="G245" s="35" t="str">
        <f aca="false">CONCATENATE(D245,H245)</f>
        <v/>
      </c>
      <c r="H245" s="36" t="str">
        <f aca="false">IF(ISBLANK(F245),"",
IF(D245="EE",IF(F245&gt;=3,IF(E245&gt;=5,"H","A"),
IF(F245&gt;=2,IF(E245&gt;=16,"H",IF(E245&lt;=4,"L","A")),
IF(E245&lt;=15,"L","A"))),
IF(OR(D245="SE",D245="CE"),IF(F245&gt;=4,IF(E245&gt;=6,"H","A"),
IF(F245&gt;=2,IF(E245&gt;=20,"H",IF(E245&lt;=5,"L","A")),
IF(E245&lt;=19,"L","A"))),
IF(OR(D245="ALI",D245="AIE"),IF(F245&gt;=6,IF(E245&gt;=20,"H","A"),
IF(F245&gt;=2,IF(E245&gt;=51,"H",IF(E245&lt;=19,"L","A")),
IF(E245&lt;=50,"L","A")))))))</f>
        <v/>
      </c>
      <c r="I245" s="36" t="str">
        <f aca="false">IF(H245="L","Baixa",IF(H245="A","Média",IF(H245="","","Alta")))</f>
        <v/>
      </c>
      <c r="J245" s="37" t="str">
        <f aca="false">IF(ISBLANK(F245),"",
 IF(D245="ALI",IF(H245="L",7, IF(H245="A",10,15)),
 IF(D245="AIE",IF(H245="L",5, IF(H245="A",7,10)),
 IF(D245="SE",IF(H245="L",4, IF(H245="A",5,7 )),
 IF(OR(D245="EE",D245="CE"),IF(H245="L",3,IF(H245="A",4,6)))))))</f>
        <v/>
      </c>
      <c r="K245" s="38"/>
      <c r="L245" s="35"/>
      <c r="M245" s="35" t="str">
        <f aca="false">CONCATENATE(D245,N245)</f>
        <v/>
      </c>
      <c r="N245" s="36" t="str">
        <f aca="false">IF(ISBLANK(L245),"",
IF(D245="EE",IF(L245&gt;=3,IF(K245&gt;=5,"H","A"),
IF(L245&gt;=2,IF(K245&gt;=16,"H",IF(K245&lt;=4,"L","A")),
IF(K245&lt;=15,"L","A"))),
IF(OR(D245="SE",D245="CE"),IF(L245&gt;=4,IF(K245&gt;=6,"H","A"),
IF(L245&gt;=2,IF(K245&gt;=20,"H",IF(K245&lt;=5,"L","A")),
IF(K245&lt;=19,"L","A"))),
IF(OR(D245="ALI",D245="AIE"),IF(L245&gt;=6,IF(K245&gt;=20,"H","A"),
IF(L245&gt;=2,IF(K245&gt;=51,"H",IF(K245&lt;=19,"L","A")),
IF(K245&lt;=50,"L","A")))))))</f>
        <v/>
      </c>
      <c r="O245" s="36" t="str">
        <f aca="false">IF(N245="L","Baixa",IF(N245="A","Média",IF(N245="","","Alta")))</f>
        <v/>
      </c>
      <c r="P245" s="37" t="str">
        <f aca="false">IF(ISBLANK(L245),"",
 IF(D245="ALI",IF(N245="L",7, IF(N245="A",10,15)),
 IF(D245="AIE",IF(N245="L",5, IF(N245="A",7,10)),
 IF(D245="SE",IF(N245="L",4, IF(N245="A",5,7 )),
 IF(OR(D245="EE",D245="CE"),IF(N245="L",3,IF(N245="A",4,6)))))))</f>
        <v/>
      </c>
      <c r="Q245" s="38"/>
      <c r="R245" s="39"/>
      <c r="S245" s="1" t="n">
        <f aca="false">IF(AND($P245="",$J245&lt;&gt;""),$J245,0)</f>
        <v>0</v>
      </c>
      <c r="T245" s="1" t="n">
        <f aca="false">IF(OR($P245="",$J245=""),0,$J245)</f>
        <v>0</v>
      </c>
      <c r="U245" s="1" t="n">
        <f aca="false">IF(OR($P245="",$J245=""),0,$P245)</f>
        <v>0</v>
      </c>
      <c r="V245" s="1" t="n">
        <f aca="false">IF(AND($J245="",$P245&lt;&gt;""),$P245,0)</f>
        <v>0</v>
      </c>
    </row>
    <row r="246" customFormat="false" ht="14.25" hidden="false" customHeight="true" outlineLevel="0" collapsed="false">
      <c r="B246" s="26" t="n">
        <v>25</v>
      </c>
      <c r="C246" s="40"/>
      <c r="D246" s="35"/>
      <c r="E246" s="35"/>
      <c r="F246" s="35"/>
      <c r="G246" s="35" t="str">
        <f aca="false">CONCATENATE(D246,H246)</f>
        <v/>
      </c>
      <c r="H246" s="36" t="str">
        <f aca="false">IF(ISBLANK(F246),"",
IF(D246="EE",IF(F246&gt;=3,IF(E246&gt;=5,"H","A"),
IF(F246&gt;=2,IF(E246&gt;=16,"H",IF(E246&lt;=4,"L","A")),
IF(E246&lt;=15,"L","A"))),
IF(OR(D246="SE",D246="CE"),IF(F246&gt;=4,IF(E246&gt;=6,"H","A"),
IF(F246&gt;=2,IF(E246&gt;=20,"H",IF(E246&lt;=5,"L","A")),
IF(E246&lt;=19,"L","A"))),
IF(OR(D246="ALI",D246="AIE"),IF(F246&gt;=6,IF(E246&gt;=20,"H","A"),
IF(F246&gt;=2,IF(E246&gt;=51,"H",IF(E246&lt;=19,"L","A")),
IF(E246&lt;=50,"L","A")))))))</f>
        <v/>
      </c>
      <c r="I246" s="36" t="str">
        <f aca="false">IF(H246="L","Baixa",IF(H246="A","Média",IF(H246="","","Alta")))</f>
        <v/>
      </c>
      <c r="J246" s="37" t="str">
        <f aca="false">IF(ISBLANK(F246),"",
 IF(D246="ALI",IF(H246="L",7, IF(H246="A",10,15)),
 IF(D246="AIE",IF(H246="L",5, IF(H246="A",7,10)),
 IF(D246="SE",IF(H246="L",4, IF(H246="A",5,7 )),
 IF(OR(D246="EE",D246="CE"),IF(H246="L",3,IF(H246="A",4,6)))))))</f>
        <v/>
      </c>
      <c r="K246" s="38"/>
      <c r="L246" s="35"/>
      <c r="M246" s="35" t="str">
        <f aca="false">CONCATENATE(D246,N246)</f>
        <v/>
      </c>
      <c r="N246" s="36" t="str">
        <f aca="false">IF(ISBLANK(L246),"",
IF(D246="EE",IF(L246&gt;=3,IF(K246&gt;=5,"H","A"),
IF(L246&gt;=2,IF(K246&gt;=16,"H",IF(K246&lt;=4,"L","A")),
IF(K246&lt;=15,"L","A"))),
IF(OR(D246="SE",D246="CE"),IF(L246&gt;=4,IF(K246&gt;=6,"H","A"),
IF(L246&gt;=2,IF(K246&gt;=20,"H",IF(K246&lt;=5,"L","A")),
IF(K246&lt;=19,"L","A"))),
IF(OR(D246="ALI",D246="AIE"),IF(L246&gt;=6,IF(K246&gt;=20,"H","A"),
IF(L246&gt;=2,IF(K246&gt;=51,"H",IF(K246&lt;=19,"L","A")),
IF(K246&lt;=50,"L","A")))))))</f>
        <v/>
      </c>
      <c r="O246" s="36" t="str">
        <f aca="false">IF(N246="L","Baixa",IF(N246="A","Média",IF(N246="","","Alta")))</f>
        <v/>
      </c>
      <c r="P246" s="37" t="str">
        <f aca="false">IF(ISBLANK(L246),"",
 IF(D246="ALI",IF(N246="L",7, IF(N246="A",10,15)),
 IF(D246="AIE",IF(N246="L",5, IF(N246="A",7,10)),
 IF(D246="SE",IF(N246="L",4, IF(N246="A",5,7 )),
 IF(OR(D246="EE",D246="CE"),IF(N246="L",3,IF(N246="A",4,6)))))))</f>
        <v/>
      </c>
      <c r="Q246" s="38"/>
      <c r="R246" s="39"/>
      <c r="S246" s="1" t="n">
        <f aca="false">IF(AND($P246="",$J246&lt;&gt;""),$J246,0)</f>
        <v>0</v>
      </c>
      <c r="T246" s="1" t="n">
        <f aca="false">IF(OR($P246="",$J246=""),0,$J246)</f>
        <v>0</v>
      </c>
      <c r="U246" s="1" t="n">
        <f aca="false">IF(OR($P246="",$J246=""),0,$P246)</f>
        <v>0</v>
      </c>
      <c r="V246" s="1" t="n">
        <f aca="false">IF(AND($J246="",$P246&lt;&gt;""),$P246,0)</f>
        <v>0</v>
      </c>
    </row>
    <row r="247" customFormat="false" ht="14.25" hidden="false" customHeight="true" outlineLevel="0" collapsed="false">
      <c r="B247" s="26" t="n">
        <v>26</v>
      </c>
      <c r="C247" s="40"/>
      <c r="D247" s="35"/>
      <c r="E247" s="35"/>
      <c r="F247" s="35"/>
      <c r="G247" s="35" t="str">
        <f aca="false">CONCATENATE(D247,H247)</f>
        <v/>
      </c>
      <c r="H247" s="36" t="str">
        <f aca="false">IF(ISBLANK(F247),"",
IF(D247="EE",IF(F247&gt;=3,IF(E247&gt;=5,"H","A"),
IF(F247&gt;=2,IF(E247&gt;=16,"H",IF(E247&lt;=4,"L","A")),
IF(E247&lt;=15,"L","A"))),
IF(OR(D247="SE",D247="CE"),IF(F247&gt;=4,IF(E247&gt;=6,"H","A"),
IF(F247&gt;=2,IF(E247&gt;=20,"H",IF(E247&lt;=5,"L","A")),
IF(E247&lt;=19,"L","A"))),
IF(OR(D247="ALI",D247="AIE"),IF(F247&gt;=6,IF(E247&gt;=20,"H","A"),
IF(F247&gt;=2,IF(E247&gt;=51,"H",IF(E247&lt;=19,"L","A")),
IF(E247&lt;=50,"L","A")))))))</f>
        <v/>
      </c>
      <c r="I247" s="36" t="str">
        <f aca="false">IF(H247="L","Baixa",IF(H247="A","Média",IF(H247="","","Alta")))</f>
        <v/>
      </c>
      <c r="J247" s="37" t="str">
        <f aca="false">IF(ISBLANK(F247),"",
 IF(D247="ALI",IF(H247="L",7, IF(H247="A",10,15)),
 IF(D247="AIE",IF(H247="L",5, IF(H247="A",7,10)),
 IF(D247="SE",IF(H247="L",4, IF(H247="A",5,7 )),
 IF(OR(D247="EE",D247="CE"),IF(H247="L",3,IF(H247="A",4,6)))))))</f>
        <v/>
      </c>
      <c r="K247" s="38"/>
      <c r="L247" s="35"/>
      <c r="M247" s="35" t="str">
        <f aca="false">CONCATENATE(D247,N247)</f>
        <v/>
      </c>
      <c r="N247" s="36" t="str">
        <f aca="false">IF(ISBLANK(L247),"",
IF(D247="EE",IF(L247&gt;=3,IF(K247&gt;=5,"H","A"),
IF(L247&gt;=2,IF(K247&gt;=16,"H",IF(K247&lt;=4,"L","A")),
IF(K247&lt;=15,"L","A"))),
IF(OR(D247="SE",D247="CE"),IF(L247&gt;=4,IF(K247&gt;=6,"H","A"),
IF(L247&gt;=2,IF(K247&gt;=20,"H",IF(K247&lt;=5,"L","A")),
IF(K247&lt;=19,"L","A"))),
IF(OR(D247="ALI",D247="AIE"),IF(L247&gt;=6,IF(K247&gt;=20,"H","A"),
IF(L247&gt;=2,IF(K247&gt;=51,"H",IF(K247&lt;=19,"L","A")),
IF(K247&lt;=50,"L","A")))))))</f>
        <v/>
      </c>
      <c r="O247" s="36" t="str">
        <f aca="false">IF(N247="L","Baixa",IF(N247="A","Média",IF(N247="","","Alta")))</f>
        <v/>
      </c>
      <c r="P247" s="37" t="str">
        <f aca="false">IF(ISBLANK(L247),"",
 IF(D247="ALI",IF(N247="L",7, IF(N247="A",10,15)),
 IF(D247="AIE",IF(N247="L",5, IF(N247="A",7,10)),
 IF(D247="SE",IF(N247="L",4, IF(N247="A",5,7 )),
 IF(OR(D247="EE",D247="CE"),IF(N247="L",3,IF(N247="A",4,6)))))))</f>
        <v/>
      </c>
      <c r="Q247" s="38"/>
      <c r="R247" s="39"/>
      <c r="S247" s="1" t="n">
        <f aca="false">IF(AND($P247="",$J247&lt;&gt;""),$J247,0)</f>
        <v>0</v>
      </c>
      <c r="T247" s="1" t="n">
        <f aca="false">IF(OR($P247="",$J247=""),0,$J247)</f>
        <v>0</v>
      </c>
      <c r="U247" s="1" t="n">
        <f aca="false">IF(OR($P247="",$J247=""),0,$P247)</f>
        <v>0</v>
      </c>
      <c r="V247" s="1" t="n">
        <f aca="false">IF(AND($J247="",$P247&lt;&gt;""),$P247,0)</f>
        <v>0</v>
      </c>
    </row>
    <row r="248" customFormat="false" ht="14.25" hidden="false" customHeight="true" outlineLevel="0" collapsed="false">
      <c r="B248" s="26" t="n">
        <v>27</v>
      </c>
      <c r="C248" s="40"/>
      <c r="D248" s="35"/>
      <c r="E248" s="35"/>
      <c r="F248" s="35"/>
      <c r="G248" s="35" t="str">
        <f aca="false">CONCATENATE(D248,H248)</f>
        <v/>
      </c>
      <c r="H248" s="36" t="str">
        <f aca="false">IF(ISBLANK(F248),"",
IF(D248="EE",IF(F248&gt;=3,IF(E248&gt;=5,"H","A"),
IF(F248&gt;=2,IF(E248&gt;=16,"H",IF(E248&lt;=4,"L","A")),
IF(E248&lt;=15,"L","A"))),
IF(OR(D248="SE",D248="CE"),IF(F248&gt;=4,IF(E248&gt;=6,"H","A"),
IF(F248&gt;=2,IF(E248&gt;=20,"H",IF(E248&lt;=5,"L","A")),
IF(E248&lt;=19,"L","A"))),
IF(OR(D248="ALI",D248="AIE"),IF(F248&gt;=6,IF(E248&gt;=20,"H","A"),
IF(F248&gt;=2,IF(E248&gt;=51,"H",IF(E248&lt;=19,"L","A")),
IF(E248&lt;=50,"L","A")))))))</f>
        <v/>
      </c>
      <c r="I248" s="36" t="str">
        <f aca="false">IF(H248="L","Baixa",IF(H248="A","Média",IF(H248="","","Alta")))</f>
        <v/>
      </c>
      <c r="J248" s="37" t="str">
        <f aca="false">IF(ISBLANK(F248),"",
 IF(D248="ALI",IF(H248="L",7, IF(H248="A",10,15)),
 IF(D248="AIE",IF(H248="L",5, IF(H248="A",7,10)),
 IF(D248="SE",IF(H248="L",4, IF(H248="A",5,7 )),
 IF(OR(D248="EE",D248="CE"),IF(H248="L",3,IF(H248="A",4,6)))))))</f>
        <v/>
      </c>
      <c r="K248" s="38"/>
      <c r="L248" s="35"/>
      <c r="M248" s="35" t="str">
        <f aca="false">CONCATENATE(D248,N248)</f>
        <v/>
      </c>
      <c r="N248" s="36" t="str">
        <f aca="false">IF(ISBLANK(L248),"",
IF(D248="EE",IF(L248&gt;=3,IF(K248&gt;=5,"H","A"),
IF(L248&gt;=2,IF(K248&gt;=16,"H",IF(K248&lt;=4,"L","A")),
IF(K248&lt;=15,"L","A"))),
IF(OR(D248="SE",D248="CE"),IF(L248&gt;=4,IF(K248&gt;=6,"H","A"),
IF(L248&gt;=2,IF(K248&gt;=20,"H",IF(K248&lt;=5,"L","A")),
IF(K248&lt;=19,"L","A"))),
IF(OR(D248="ALI",D248="AIE"),IF(L248&gt;=6,IF(K248&gt;=20,"H","A"),
IF(L248&gt;=2,IF(K248&gt;=51,"H",IF(K248&lt;=19,"L","A")),
IF(K248&lt;=50,"L","A")))))))</f>
        <v/>
      </c>
      <c r="O248" s="36" t="str">
        <f aca="false">IF(N248="L","Baixa",IF(N248="A","Média",IF(N248="","","Alta")))</f>
        <v/>
      </c>
      <c r="P248" s="37" t="str">
        <f aca="false">IF(ISBLANK(L248),"",
 IF(D248="ALI",IF(N248="L",7, IF(N248="A",10,15)),
 IF(D248="AIE",IF(N248="L",5, IF(N248="A",7,10)),
 IF(D248="SE",IF(N248="L",4, IF(N248="A",5,7 )),
 IF(OR(D248="EE",D248="CE"),IF(N248="L",3,IF(N248="A",4,6)))))))</f>
        <v/>
      </c>
      <c r="Q248" s="38"/>
      <c r="R248" s="39"/>
      <c r="S248" s="1" t="n">
        <f aca="false">IF(AND($P248="",$J248&lt;&gt;""),$J248,0)</f>
        <v>0</v>
      </c>
      <c r="T248" s="1" t="n">
        <f aca="false">IF(OR($P248="",$J248=""),0,$J248)</f>
        <v>0</v>
      </c>
      <c r="U248" s="1" t="n">
        <f aca="false">IF(OR($P248="",$J248=""),0,$P248)</f>
        <v>0</v>
      </c>
      <c r="V248" s="1" t="n">
        <f aca="false">IF(AND($J248="",$P248&lt;&gt;""),$P248,0)</f>
        <v>0</v>
      </c>
    </row>
    <row r="249" customFormat="false" ht="14.25" hidden="false" customHeight="true" outlineLevel="0" collapsed="false">
      <c r="B249" s="26" t="n">
        <v>28</v>
      </c>
      <c r="C249" s="40"/>
      <c r="D249" s="35"/>
      <c r="E249" s="35"/>
      <c r="F249" s="35"/>
      <c r="G249" s="35" t="str">
        <f aca="false">CONCATENATE(D249,H249)</f>
        <v/>
      </c>
      <c r="H249" s="36" t="str">
        <f aca="false">IF(ISBLANK(F249),"",
IF(D249="EE",IF(F249&gt;=3,IF(E249&gt;=5,"H","A"),
IF(F249&gt;=2,IF(E249&gt;=16,"H",IF(E249&lt;=4,"L","A")),
IF(E249&lt;=15,"L","A"))),
IF(OR(D249="SE",D249="CE"),IF(F249&gt;=4,IF(E249&gt;=6,"H","A"),
IF(F249&gt;=2,IF(E249&gt;=20,"H",IF(E249&lt;=5,"L","A")),
IF(E249&lt;=19,"L","A"))),
IF(OR(D249="ALI",D249="AIE"),IF(F249&gt;=6,IF(E249&gt;=20,"H","A"),
IF(F249&gt;=2,IF(E249&gt;=51,"H",IF(E249&lt;=19,"L","A")),
IF(E249&lt;=50,"L","A")))))))</f>
        <v/>
      </c>
      <c r="I249" s="36" t="str">
        <f aca="false">IF(H249="L","Baixa",IF(H249="A","Média",IF(H249="","","Alta")))</f>
        <v/>
      </c>
      <c r="J249" s="37" t="str">
        <f aca="false">IF(ISBLANK(F249),"",
 IF(D249="ALI",IF(H249="L",7, IF(H249="A",10,15)),
 IF(D249="AIE",IF(H249="L",5, IF(H249="A",7,10)),
 IF(D249="SE",IF(H249="L",4, IF(H249="A",5,7 )),
 IF(OR(D249="EE",D249="CE"),IF(H249="L",3,IF(H249="A",4,6)))))))</f>
        <v/>
      </c>
      <c r="K249" s="38"/>
      <c r="L249" s="35"/>
      <c r="M249" s="35" t="str">
        <f aca="false">CONCATENATE(D249,N249)</f>
        <v/>
      </c>
      <c r="N249" s="36" t="str">
        <f aca="false">IF(ISBLANK(L249),"",
IF(D249="EE",IF(L249&gt;=3,IF(K249&gt;=5,"H","A"),
IF(L249&gt;=2,IF(K249&gt;=16,"H",IF(K249&lt;=4,"L","A")),
IF(K249&lt;=15,"L","A"))),
IF(OR(D249="SE",D249="CE"),IF(L249&gt;=4,IF(K249&gt;=6,"H","A"),
IF(L249&gt;=2,IF(K249&gt;=20,"H",IF(K249&lt;=5,"L","A")),
IF(K249&lt;=19,"L","A"))),
IF(OR(D249="ALI",D249="AIE"),IF(L249&gt;=6,IF(K249&gt;=20,"H","A"),
IF(L249&gt;=2,IF(K249&gt;=51,"H",IF(K249&lt;=19,"L","A")),
IF(K249&lt;=50,"L","A")))))))</f>
        <v/>
      </c>
      <c r="O249" s="36" t="str">
        <f aca="false">IF(N249="L","Baixa",IF(N249="A","Média",IF(N249="","","Alta")))</f>
        <v/>
      </c>
      <c r="P249" s="37" t="str">
        <f aca="false">IF(ISBLANK(L249),"",
 IF(D249="ALI",IF(N249="L",7, IF(N249="A",10,15)),
 IF(D249="AIE",IF(N249="L",5, IF(N249="A",7,10)),
 IF(D249="SE",IF(N249="L",4, IF(N249="A",5,7 )),
 IF(OR(D249="EE",D249="CE"),IF(N249="L",3,IF(N249="A",4,6)))))))</f>
        <v/>
      </c>
      <c r="Q249" s="38"/>
      <c r="R249" s="39"/>
      <c r="S249" s="1" t="n">
        <f aca="false">IF(AND($P249="",$J249&lt;&gt;""),$J249,0)</f>
        <v>0</v>
      </c>
      <c r="T249" s="1" t="n">
        <f aca="false">IF(OR($P249="",$J249=""),0,$J249)</f>
        <v>0</v>
      </c>
      <c r="U249" s="1" t="n">
        <f aca="false">IF(OR($P249="",$J249=""),0,$P249)</f>
        <v>0</v>
      </c>
      <c r="V249" s="1" t="n">
        <f aca="false">IF(AND($J249="",$P249&lt;&gt;""),$P249,0)</f>
        <v>0</v>
      </c>
    </row>
    <row r="250" customFormat="false" ht="14.25" hidden="false" customHeight="true" outlineLevel="0" collapsed="false">
      <c r="B250" s="26" t="n">
        <v>29</v>
      </c>
      <c r="C250" s="40"/>
      <c r="D250" s="35"/>
      <c r="E250" s="35"/>
      <c r="F250" s="35"/>
      <c r="G250" s="35" t="str">
        <f aca="false">CONCATENATE(D250,H250)</f>
        <v/>
      </c>
      <c r="H250" s="36" t="str">
        <f aca="false">IF(ISBLANK(F250),"",
IF(D250="EE",IF(F250&gt;=3,IF(E250&gt;=5,"H","A"),
IF(F250&gt;=2,IF(E250&gt;=16,"H",IF(E250&lt;=4,"L","A")),
IF(E250&lt;=15,"L","A"))),
IF(OR(D250="SE",D250="CE"),IF(F250&gt;=4,IF(E250&gt;=6,"H","A"),
IF(F250&gt;=2,IF(E250&gt;=20,"H",IF(E250&lt;=5,"L","A")),
IF(E250&lt;=19,"L","A"))),
IF(OR(D250="ALI",D250="AIE"),IF(F250&gt;=6,IF(E250&gt;=20,"H","A"),
IF(F250&gt;=2,IF(E250&gt;=51,"H",IF(E250&lt;=19,"L","A")),
IF(E250&lt;=50,"L","A")))))))</f>
        <v/>
      </c>
      <c r="I250" s="36" t="str">
        <f aca="false">IF(H250="L","Baixa",IF(H250="A","Média",IF(H250="","","Alta")))</f>
        <v/>
      </c>
      <c r="J250" s="37" t="str">
        <f aca="false">IF(ISBLANK(F250),"",
 IF(D250="ALI",IF(H250="L",7, IF(H250="A",10,15)),
 IF(D250="AIE",IF(H250="L",5, IF(H250="A",7,10)),
 IF(D250="SE",IF(H250="L",4, IF(H250="A",5,7 )),
 IF(OR(D250="EE",D250="CE"),IF(H250="L",3,IF(H250="A",4,6)))))))</f>
        <v/>
      </c>
      <c r="K250" s="38"/>
      <c r="L250" s="35"/>
      <c r="M250" s="35" t="str">
        <f aca="false">CONCATENATE(D250,N250)</f>
        <v/>
      </c>
      <c r="N250" s="36" t="str">
        <f aca="false">IF(ISBLANK(L250),"",
IF(D250="EE",IF(L250&gt;=3,IF(K250&gt;=5,"H","A"),
IF(L250&gt;=2,IF(K250&gt;=16,"H",IF(K250&lt;=4,"L","A")),
IF(K250&lt;=15,"L","A"))),
IF(OR(D250="SE",D250="CE"),IF(L250&gt;=4,IF(K250&gt;=6,"H","A"),
IF(L250&gt;=2,IF(K250&gt;=20,"H",IF(K250&lt;=5,"L","A")),
IF(K250&lt;=19,"L","A"))),
IF(OR(D250="ALI",D250="AIE"),IF(L250&gt;=6,IF(K250&gt;=20,"H","A"),
IF(L250&gt;=2,IF(K250&gt;=51,"H",IF(K250&lt;=19,"L","A")),
IF(K250&lt;=50,"L","A")))))))</f>
        <v/>
      </c>
      <c r="O250" s="36" t="str">
        <f aca="false">IF(N250="L","Baixa",IF(N250="A","Média",IF(N250="","","Alta")))</f>
        <v/>
      </c>
      <c r="P250" s="37" t="str">
        <f aca="false">IF(ISBLANK(L250),"",
 IF(D250="ALI",IF(N250="L",7, IF(N250="A",10,15)),
 IF(D250="AIE",IF(N250="L",5, IF(N250="A",7,10)),
 IF(D250="SE",IF(N250="L",4, IF(N250="A",5,7 )),
 IF(OR(D250="EE",D250="CE"),IF(N250="L",3,IF(N250="A",4,6)))))))</f>
        <v/>
      </c>
      <c r="Q250" s="38"/>
      <c r="R250" s="39"/>
      <c r="S250" s="1" t="n">
        <f aca="false">IF(AND($P250="",$J250&lt;&gt;""),$J250,0)</f>
        <v>0</v>
      </c>
      <c r="T250" s="1" t="n">
        <f aca="false">IF(OR($P250="",$J250=""),0,$J250)</f>
        <v>0</v>
      </c>
      <c r="U250" s="1" t="n">
        <f aca="false">IF(OR($P250="",$J250=""),0,$P250)</f>
        <v>0</v>
      </c>
      <c r="V250" s="1" t="n">
        <f aca="false">IF(AND($J250="",$P250&lt;&gt;""),$P250,0)</f>
        <v>0</v>
      </c>
    </row>
    <row r="251" customFormat="false" ht="14.25" hidden="false" customHeight="true" outlineLevel="0" collapsed="false">
      <c r="B251" s="41" t="n">
        <v>30</v>
      </c>
      <c r="C251" s="42"/>
      <c r="D251" s="43"/>
      <c r="E251" s="43"/>
      <c r="F251" s="43"/>
      <c r="G251" s="43" t="str">
        <f aca="false">CONCATENATE(D251,H251)</f>
        <v/>
      </c>
      <c r="H251" s="44" t="str">
        <f aca="false">IF(ISBLANK(F251),"",
IF(D251="EE",IF(F251&gt;=3,IF(E251&gt;=5,"H","A"),
IF(F251&gt;=2,IF(E251&gt;=16,"H",IF(E251&lt;=4,"L","A")),
IF(E251&lt;=15,"L","A"))),
IF(OR(D251="SE",D251="CE"),IF(F251&gt;=4,IF(E251&gt;=6,"H","A"),
IF(F251&gt;=2,IF(E251&gt;=20,"H",IF(E251&lt;=5,"L","A")),
IF(E251&lt;=19,"L","A"))),
IF(OR(D251="ALI",D251="AIE"),IF(F251&gt;=6,IF(E251&gt;=20,"H","A"),
IF(F251&gt;=2,IF(E251&gt;=51,"H",IF(E251&lt;=19,"L","A")),
IF(E251&lt;=50,"L","A")))))))</f>
        <v/>
      </c>
      <c r="I251" s="44" t="str">
        <f aca="false">IF(H251="L","Baixa",IF(H251="A","Média",IF(H251="","","Alta")))</f>
        <v/>
      </c>
      <c r="J251" s="45" t="str">
        <f aca="false">IF(ISBLANK(F251),"",
 IF(D251="ALI",IF(H251="L",7, IF(H251="A",10,15)),
 IF(D251="AIE",IF(H251="L",5, IF(H251="A",7,10)),
 IF(D251="SE",IF(H251="L",4, IF(H251="A",5,7 )),
 IF(OR(D251="EE",D251="CE"),IF(H251="L",3,IF(H251="A",4,6)))))))</f>
        <v/>
      </c>
      <c r="K251" s="46"/>
      <c r="L251" s="43"/>
      <c r="M251" s="43" t="str">
        <f aca="false">CONCATENATE(D251,N251)</f>
        <v/>
      </c>
      <c r="N251" s="44" t="str">
        <f aca="false">IF(ISBLANK(L251),"",
IF(D251="EE",IF(L251&gt;=3,IF(K251&gt;=5,"H","A"),
IF(L251&gt;=2,IF(K251&gt;=16,"H",IF(K251&lt;=4,"L","A")),
IF(K251&lt;=15,"L","A"))),
IF(OR(D251="SE",D251="CE"),IF(L251&gt;=4,IF(K251&gt;=6,"H","A"),
IF(L251&gt;=2,IF(K251&gt;=20,"H",IF(K251&lt;=5,"L","A")),
IF(K251&lt;=19,"L","A"))),
IF(OR(D251="ALI",D251="AIE"),IF(L251&gt;=6,IF(K251&gt;=20,"H","A"),
IF(L251&gt;=2,IF(K251&gt;=51,"H",IF(K251&lt;=19,"L","A")),
IF(K251&lt;=50,"L","A")))))))</f>
        <v/>
      </c>
      <c r="O251" s="44" t="str">
        <f aca="false">IF(N251="L","Baixa",IF(N251="A","Média",IF(N251="","","Alta")))</f>
        <v/>
      </c>
      <c r="P251" s="45" t="str">
        <f aca="false">IF(ISBLANK(L251),"",
 IF(D251="ALI",IF(N251="L",7, IF(N251="A",10,15)),
 IF(D251="AIE",IF(N251="L",5, IF(N251="A",7,10)),
 IF(D251="SE",IF(N251="L",4, IF(N251="A",5,7 )),
 IF(OR(D251="EE",D251="CE"),IF(N251="L",3,IF(N251="A",4,6)))))))</f>
        <v/>
      </c>
      <c r="Q251" s="46"/>
      <c r="R251" s="47"/>
      <c r="S251" s="1" t="n">
        <f aca="false">IF(AND($P251="",$J251&lt;&gt;""),$J251,0)</f>
        <v>0</v>
      </c>
      <c r="T251" s="1" t="n">
        <f aca="false">IF(OR($P251="",$J251=""),0,$J251)</f>
        <v>0</v>
      </c>
      <c r="U251" s="1" t="n">
        <f aca="false">IF(OR($P251="",$J251=""),0,$P251)</f>
        <v>0</v>
      </c>
      <c r="V251" s="1" t="n">
        <f aca="false">IF(AND($J251="",$P251&lt;&gt;""),$P251,0)</f>
        <v>0</v>
      </c>
    </row>
    <row r="252" s="48" customFormat="true" ht="19.5" hidden="false" customHeight="true" outlineLevel="0" collapsed="false"/>
    <row r="253" customFormat="false" ht="17.25" hidden="false" customHeight="true" outlineLevel="0" collapsed="false">
      <c r="A253" s="2" t="s">
        <v>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="3" customFormat="true" ht="17.25" hidden="false" customHeight="true" outlineLevel="0" collapsed="false">
      <c r="B254" s="8" t="e">
        <f aca="false">CONCATENATE("Projeto  : ", Projeto)</f>
        <v>#REF!</v>
      </c>
      <c r="C254" s="10"/>
      <c r="D254" s="5" t="s">
        <v>2</v>
      </c>
      <c r="E254" s="6" t="e">
        <f aca="false">Data</f>
        <v>#REF!</v>
      </c>
      <c r="F254" s="6"/>
      <c r="G254" s="5"/>
      <c r="H254" s="5"/>
      <c r="I254" s="7" t="e">
        <f aca="false">CONCATENATE("Revisor : ",Revisor)</f>
        <v>#REF!</v>
      </c>
      <c r="J254" s="8"/>
      <c r="K254" s="8"/>
      <c r="L254" s="8"/>
      <c r="M254" s="8"/>
      <c r="N254" s="8"/>
      <c r="O254" s="8"/>
      <c r="P254" s="8"/>
      <c r="Q254" s="8"/>
      <c r="R254" s="8"/>
      <c r="S254" s="9"/>
    </row>
    <row r="255" s="3" customFormat="true" ht="17.25" hidden="false" customHeight="true" outlineLevel="0" collapsed="false">
      <c r="B255" s="10" t="e">
        <f aca="false">CONCATENATE("Responsável : ", Responsável)</f>
        <v>#REF!</v>
      </c>
      <c r="C255" s="4"/>
      <c r="D255" s="9"/>
      <c r="E255" s="11"/>
      <c r="F255" s="11"/>
      <c r="G255" s="11"/>
      <c r="H255" s="11"/>
      <c r="I255" s="7" t="s">
        <v>5</v>
      </c>
      <c r="J255" s="11"/>
      <c r="K255" s="49" t="e">
        <f aca="false">Revisão</f>
        <v>#REF!</v>
      </c>
      <c r="L255" s="49"/>
      <c r="M255" s="11"/>
      <c r="N255" s="11"/>
      <c r="O255" s="11"/>
      <c r="P255" s="11"/>
      <c r="Q255" s="11"/>
      <c r="R255" s="11"/>
      <c r="S255" s="9"/>
      <c r="T255" s="9"/>
    </row>
    <row r="256" s="3" customFormat="true" ht="12" hidden="false" customHeight="true" outlineLevel="0" collapsed="false">
      <c r="B256" s="12" t="s">
        <v>6</v>
      </c>
      <c r="C256" s="13" t="s">
        <v>7</v>
      </c>
      <c r="D256" s="14" t="s">
        <v>8</v>
      </c>
      <c r="E256" s="15" t="s">
        <v>9</v>
      </c>
      <c r="F256" s="15"/>
      <c r="G256" s="15"/>
      <c r="H256" s="15"/>
      <c r="I256" s="15"/>
      <c r="J256" s="15"/>
      <c r="K256" s="16" t="s">
        <v>10</v>
      </c>
      <c r="L256" s="16"/>
      <c r="M256" s="16"/>
      <c r="N256" s="16"/>
      <c r="O256" s="16"/>
      <c r="P256" s="16"/>
      <c r="Q256" s="17"/>
      <c r="R256" s="18"/>
      <c r="S256" s="3" t="s">
        <v>11</v>
      </c>
      <c r="T256" s="3" t="s">
        <v>12</v>
      </c>
      <c r="U256" s="3" t="s">
        <v>13</v>
      </c>
      <c r="V256" s="3" t="s">
        <v>14</v>
      </c>
    </row>
    <row r="257" customFormat="false" ht="12" hidden="false" customHeight="true" outlineLevel="0" collapsed="false">
      <c r="B257" s="12"/>
      <c r="C257" s="13"/>
      <c r="D257" s="14"/>
      <c r="E257" s="19" t="s">
        <v>15</v>
      </c>
      <c r="F257" s="20" t="s">
        <v>16</v>
      </c>
      <c r="G257" s="20" t="s">
        <v>17</v>
      </c>
      <c r="H257" s="20" t="s">
        <v>18</v>
      </c>
      <c r="I257" s="21" t="s">
        <v>19</v>
      </c>
      <c r="J257" s="22" t="s">
        <v>20</v>
      </c>
      <c r="K257" s="23" t="s">
        <v>15</v>
      </c>
      <c r="L257" s="20" t="s">
        <v>16</v>
      </c>
      <c r="M257" s="20" t="s">
        <v>17</v>
      </c>
      <c r="N257" s="20" t="s">
        <v>18</v>
      </c>
      <c r="O257" s="21" t="s">
        <v>19</v>
      </c>
      <c r="P257" s="22" t="s">
        <v>20</v>
      </c>
      <c r="Q257" s="24"/>
      <c r="R257" s="25"/>
    </row>
    <row r="258" customFormat="false" ht="14.25" hidden="false" customHeight="true" outlineLevel="0" collapsed="false">
      <c r="B258" s="26" t="n">
        <v>1</v>
      </c>
      <c r="C258" s="50"/>
      <c r="D258" s="29"/>
      <c r="E258" s="29"/>
      <c r="F258" s="29"/>
      <c r="G258" s="29" t="str">
        <f aca="false">CONCATENATE(D258,H258)</f>
        <v/>
      </c>
      <c r="H258" s="30" t="str">
        <f aca="false">IF(ISBLANK(F258),"",
IF(D258="EE",IF(F258&gt;=3,IF(E258&gt;=5,"H","A"),
IF(F258&gt;=2,IF(E258&gt;=16,"H",IF(E258&lt;=4,"L","A")),
IF(E258&lt;=15,"L","A"))),
IF(OR(D258="SE",D258="CE"),IF(F258&gt;=4,IF(E258&gt;=6,"H","A"),
IF(F258&gt;=2,IF(E258&gt;=20,"H",IF(E258&lt;=5,"L","A")),
IF(E258&lt;=19,"L","A"))),
IF(OR(D258="ALI",D258="AIE"),IF(F258&gt;=6,IF(E258&gt;=20,"H","A"),
IF(F258&gt;=2,IF(E258&gt;=51,"H",IF(E258&lt;=19,"L","A")),
IF(E258&lt;=50,"L","A")))))))</f>
        <v/>
      </c>
      <c r="I258" s="30" t="str">
        <f aca="false">IF(H258="L","Baixa",IF(H258="A","Média",IF(H258="","","Alta")))</f>
        <v/>
      </c>
      <c r="J258" s="33" t="str">
        <f aca="false">IF(ISBLANK(F258),"",
 IF(D258="ALI",IF(H258="L",7, IF(H258="A",10,15)),
 IF(D258="AIE",IF(H258="L",5, IF(H258="A",7,10)),
 IF(D258="SE",IF(H258="L",4, IF(H258="A",5,7 )),
 IF(OR(D258="EE",D258="CE"),IF(H258="L",3,IF(H258="A",4,6)))))))</f>
        <v/>
      </c>
      <c r="K258" s="32"/>
      <c r="L258" s="29"/>
      <c r="M258" s="29" t="str">
        <f aca="false">CONCATENATE(D258,N258)</f>
        <v/>
      </c>
      <c r="N258" s="30" t="str">
        <f aca="false">IF(ISBLANK(L258),"",
IF(D258="EE",IF(L258&gt;=3,IF(K258&gt;=5,"H","A"),
IF(L258&gt;=2,IF(K258&gt;=16,"H",IF(K258&lt;=4,"L","A")),
IF(K258&lt;=15,"L","A"))),
IF(OR(D258="SE",D258="CE"),IF(L258&gt;=4,IF(K258&gt;=6,"H","A"),
IF(L258&gt;=2,IF(K258&gt;=20,"H",IF(K258&lt;=5,"L","A")),
IF(K258&lt;=19,"L","A"))),
IF(OR(D258="ALI",D258="AIE"),IF(L258&gt;=6,IF(K258&gt;=20,"H","A"),
IF(L258&gt;=2,IF(K258&gt;=51,"H",IF(K258&lt;=19,"L","A")),
IF(K258&lt;=50,"L","A")))))))</f>
        <v/>
      </c>
      <c r="O258" s="30" t="str">
        <f aca="false">IF(N258="L","Baixa",IF(N258="A","Média",IF(N258="","","Alta")))</f>
        <v/>
      </c>
      <c r="P258" s="33" t="str">
        <f aca="false">IF(ISBLANK(L258),"",
 IF(D258="ALI",IF(N258="L",7, IF(N258="A",10,15)),
 IF(D258="AIE",IF(N258="L",5, IF(N258="A",7,10)),
 IF(D258="SE",IF(N258="L",4, IF(N258="A",5,7 )),
 IF(OR(D258="EE",D258="CE"),IF(N258="L",3,IF(N258="A",4,6)))))))</f>
        <v/>
      </c>
      <c r="Q258" s="32"/>
      <c r="R258" s="34"/>
      <c r="S258" s="1" t="n">
        <f aca="false">IF(AND($P258="",$J258&lt;&gt;""),$J258,0)</f>
        <v>0</v>
      </c>
      <c r="T258" s="1" t="n">
        <f aca="false">IF(OR($P258="",$J258=""),0,$J258)</f>
        <v>0</v>
      </c>
      <c r="U258" s="1" t="n">
        <f aca="false">IF(OR($P258="",$J258=""),0,$P258)</f>
        <v>0</v>
      </c>
      <c r="V258" s="1" t="n">
        <f aca="false">IF(AND($J258="",$P258&lt;&gt;""),$P258,0)</f>
        <v>0</v>
      </c>
    </row>
    <row r="259" customFormat="false" ht="14.25" hidden="false" customHeight="true" outlineLevel="0" collapsed="false">
      <c r="B259" s="26" t="n">
        <v>2</v>
      </c>
      <c r="C259" s="40"/>
      <c r="D259" s="35"/>
      <c r="E259" s="35"/>
      <c r="F259" s="35"/>
      <c r="G259" s="35" t="str">
        <f aca="false">CONCATENATE(D259,H259)</f>
        <v/>
      </c>
      <c r="H259" s="36" t="str">
        <f aca="false">IF(ISBLANK(F259),"",
IF(D259="EE",IF(F259&gt;=3,IF(E259&gt;=5,"H","A"),
IF(F259&gt;=2,IF(E259&gt;=16,"H",IF(E259&lt;=4,"L","A")),
IF(E259&lt;=15,"L","A"))),
IF(OR(D259="SE",D259="CE"),IF(F259&gt;=4,IF(E259&gt;=6,"H","A"),
IF(F259&gt;=2,IF(E259&gt;=20,"H",IF(E259&lt;=5,"L","A")),
IF(E259&lt;=19,"L","A"))),
IF(OR(D259="ALI",D259="AIE"),IF(F259&gt;=6,IF(E259&gt;=20,"H","A"),
IF(F259&gt;=2,IF(E259&gt;=51,"H",IF(E259&lt;=19,"L","A")),
IF(E259&lt;=50,"L","A")))))))</f>
        <v/>
      </c>
      <c r="I259" s="36" t="str">
        <f aca="false">IF(H259="L","Baixa",IF(H259="A","Média",IF(H259="","","Alta")))</f>
        <v/>
      </c>
      <c r="J259" s="37" t="str">
        <f aca="false">IF(ISBLANK(F259),"",
 IF(D259="ALI",IF(H259="L",7, IF(H259="A",10,15)),
 IF(D259="AIE",IF(H259="L",5, IF(H259="A",7,10)),
 IF(D259="SE",IF(H259="L",4, IF(H259="A",5,7 )),
 IF(OR(D259="EE",D259="CE"),IF(H259="L",3,IF(H259="A",4,6)))))))</f>
        <v/>
      </c>
      <c r="K259" s="38"/>
      <c r="L259" s="35"/>
      <c r="M259" s="35" t="str">
        <f aca="false">CONCATENATE(D259,N259)</f>
        <v/>
      </c>
      <c r="N259" s="36" t="str">
        <f aca="false">IF(ISBLANK(L259),"",
IF(D259="EE",IF(L259&gt;=3,IF(K259&gt;=5,"H","A"),
IF(L259&gt;=2,IF(K259&gt;=16,"H",IF(K259&lt;=4,"L","A")),
IF(K259&lt;=15,"L","A"))),
IF(OR(D259="SE",D259="CE"),IF(L259&gt;=4,IF(K259&gt;=6,"H","A"),
IF(L259&gt;=2,IF(K259&gt;=20,"H",IF(K259&lt;=5,"L","A")),
IF(K259&lt;=19,"L","A"))),
IF(OR(D259="ALI",D259="AIE"),IF(L259&gt;=6,IF(K259&gt;=20,"H","A"),
IF(L259&gt;=2,IF(K259&gt;=51,"H",IF(K259&lt;=19,"L","A")),
IF(K259&lt;=50,"L","A")))))))</f>
        <v/>
      </c>
      <c r="O259" s="36" t="str">
        <f aca="false">IF(N259="L","Baixa",IF(N259="A","Média",IF(N259="","","Alta")))</f>
        <v/>
      </c>
      <c r="P259" s="37" t="str">
        <f aca="false">IF(ISBLANK(L259),"",
 IF(D259="ALI",IF(N259="L",7, IF(N259="A",10,15)),
 IF(D259="AIE",IF(N259="L",5, IF(N259="A",7,10)),
 IF(D259="SE",IF(N259="L",4, IF(N259="A",5,7 )),
 IF(OR(D259="EE",D259="CE"),IF(N259="L",3,IF(N259="A",4,6)))))))</f>
        <v/>
      </c>
      <c r="Q259" s="38"/>
      <c r="R259" s="39"/>
      <c r="S259" s="1" t="n">
        <f aca="false">IF(AND($P259="",$J259&lt;&gt;""),$J259,0)</f>
        <v>0</v>
      </c>
      <c r="T259" s="1" t="n">
        <f aca="false">IF(OR($P259="",$J259=""),0,$J259)</f>
        <v>0</v>
      </c>
      <c r="U259" s="1" t="n">
        <f aca="false">IF(OR($P259="",$J259=""),0,$P259)</f>
        <v>0</v>
      </c>
      <c r="V259" s="1" t="n">
        <f aca="false">IF(AND($J259="",$P259&lt;&gt;""),$P259,0)</f>
        <v>0</v>
      </c>
    </row>
    <row r="260" customFormat="false" ht="14.25" hidden="false" customHeight="true" outlineLevel="0" collapsed="false">
      <c r="B260" s="26" t="n">
        <v>3</v>
      </c>
      <c r="C260" s="40"/>
      <c r="D260" s="35"/>
      <c r="E260" s="35"/>
      <c r="F260" s="35"/>
      <c r="G260" s="35" t="str">
        <f aca="false">CONCATENATE(D260,H260)</f>
        <v/>
      </c>
      <c r="H260" s="36" t="str">
        <f aca="false">IF(ISBLANK(F260),"",
IF(D260="EE",IF(F260&gt;=3,IF(E260&gt;=5,"H","A"),
IF(F260&gt;=2,IF(E260&gt;=16,"H",IF(E260&lt;=4,"L","A")),
IF(E260&lt;=15,"L","A"))),
IF(OR(D260="SE",D260="CE"),IF(F260&gt;=4,IF(E260&gt;=6,"H","A"),
IF(F260&gt;=2,IF(E260&gt;=20,"H",IF(E260&lt;=5,"L","A")),
IF(E260&lt;=19,"L","A"))),
IF(OR(D260="ALI",D260="AIE"),IF(F260&gt;=6,IF(E260&gt;=20,"H","A"),
IF(F260&gt;=2,IF(E260&gt;=51,"H",IF(E260&lt;=19,"L","A")),
IF(E260&lt;=50,"L","A")))))))</f>
        <v/>
      </c>
      <c r="I260" s="36" t="str">
        <f aca="false">IF(H260="L","Baixa",IF(H260="A","Média",IF(H260="","","Alta")))</f>
        <v/>
      </c>
      <c r="J260" s="37" t="str">
        <f aca="false">IF(ISBLANK(F260),"",
 IF(D260="ALI",IF(H260="L",7, IF(H260="A",10,15)),
 IF(D260="AIE",IF(H260="L",5, IF(H260="A",7,10)),
 IF(D260="SE",IF(H260="L",4, IF(H260="A",5,7 )),
 IF(OR(D260="EE",D260="CE"),IF(H260="L",3,IF(H260="A",4,6)))))))</f>
        <v/>
      </c>
      <c r="K260" s="38"/>
      <c r="L260" s="35"/>
      <c r="M260" s="35" t="str">
        <f aca="false">CONCATENATE(D260,N260)</f>
        <v/>
      </c>
      <c r="N260" s="36" t="str">
        <f aca="false">IF(ISBLANK(L260),"",
IF(D260="EE",IF(L260&gt;=3,IF(K260&gt;=5,"H","A"),
IF(L260&gt;=2,IF(K260&gt;=16,"H",IF(K260&lt;=4,"L","A")),
IF(K260&lt;=15,"L","A"))),
IF(OR(D260="SE",D260="CE"),IF(L260&gt;=4,IF(K260&gt;=6,"H","A"),
IF(L260&gt;=2,IF(K260&gt;=20,"H",IF(K260&lt;=5,"L","A")),
IF(K260&lt;=19,"L","A"))),
IF(OR(D260="ALI",D260="AIE"),IF(L260&gt;=6,IF(K260&gt;=20,"H","A"),
IF(L260&gt;=2,IF(K260&gt;=51,"H",IF(K260&lt;=19,"L","A")),
IF(K260&lt;=50,"L","A")))))))</f>
        <v/>
      </c>
      <c r="O260" s="36" t="str">
        <f aca="false">IF(N260="L","Baixa",IF(N260="A","Média",IF(N260="","","Alta")))</f>
        <v/>
      </c>
      <c r="P260" s="37" t="str">
        <f aca="false">IF(ISBLANK(L260),"",
 IF(D260="ALI",IF(N260="L",7, IF(N260="A",10,15)),
 IF(D260="AIE",IF(N260="L",5, IF(N260="A",7,10)),
 IF(D260="SE",IF(N260="L",4, IF(N260="A",5,7 )),
 IF(OR(D260="EE",D260="CE"),IF(N260="L",3,IF(N260="A",4,6)))))))</f>
        <v/>
      </c>
      <c r="Q260" s="38"/>
      <c r="R260" s="39"/>
      <c r="S260" s="1" t="n">
        <f aca="false">IF(AND($P260="",$J260&lt;&gt;""),$J260,0)</f>
        <v>0</v>
      </c>
      <c r="T260" s="1" t="n">
        <f aca="false">IF(OR($P260="",$J260=""),0,$J260)</f>
        <v>0</v>
      </c>
      <c r="U260" s="1" t="n">
        <f aca="false">IF(OR($P260="",$J260=""),0,$P260)</f>
        <v>0</v>
      </c>
      <c r="V260" s="1" t="n">
        <f aca="false">IF(AND($J260="",$P260&lt;&gt;""),$P260,0)</f>
        <v>0</v>
      </c>
    </row>
    <row r="261" customFormat="false" ht="14.25" hidden="false" customHeight="true" outlineLevel="0" collapsed="false">
      <c r="B261" s="26" t="n">
        <v>4</v>
      </c>
      <c r="C261" s="40"/>
      <c r="D261" s="35"/>
      <c r="E261" s="35"/>
      <c r="F261" s="35"/>
      <c r="G261" s="35" t="str">
        <f aca="false">CONCATENATE(D261,H261)</f>
        <v/>
      </c>
      <c r="H261" s="36" t="str">
        <f aca="false">IF(ISBLANK(F261),"",
IF(D261="EE",IF(F261&gt;=3,IF(E261&gt;=5,"H","A"),
IF(F261&gt;=2,IF(E261&gt;=16,"H",IF(E261&lt;=4,"L","A")),
IF(E261&lt;=15,"L","A"))),
IF(OR(D261="SE",D261="CE"),IF(F261&gt;=4,IF(E261&gt;=6,"H","A"),
IF(F261&gt;=2,IF(E261&gt;=20,"H",IF(E261&lt;=5,"L","A")),
IF(E261&lt;=19,"L","A"))),
IF(OR(D261="ALI",D261="AIE"),IF(F261&gt;=6,IF(E261&gt;=20,"H","A"),
IF(F261&gt;=2,IF(E261&gt;=51,"H",IF(E261&lt;=19,"L","A")),
IF(E261&lt;=50,"L","A")))))))</f>
        <v/>
      </c>
      <c r="I261" s="36" t="str">
        <f aca="false">IF(H261="L","Baixa",IF(H261="A","Média",IF(H261="","","Alta")))</f>
        <v/>
      </c>
      <c r="J261" s="37" t="str">
        <f aca="false">IF(ISBLANK(F261),"",
 IF(D261="ALI",IF(H261="L",7, IF(H261="A",10,15)),
 IF(D261="AIE",IF(H261="L",5, IF(H261="A",7,10)),
 IF(D261="SE",IF(H261="L",4, IF(H261="A",5,7 )),
 IF(OR(D261="EE",D261="CE"),IF(H261="L",3,IF(H261="A",4,6)))))))</f>
        <v/>
      </c>
      <c r="K261" s="38"/>
      <c r="L261" s="35"/>
      <c r="M261" s="35" t="str">
        <f aca="false">CONCATENATE(D261,N261)</f>
        <v/>
      </c>
      <c r="N261" s="36" t="str">
        <f aca="false">IF(ISBLANK(L261),"",
IF(D261="EE",IF(L261&gt;=3,IF(K261&gt;=5,"H","A"),
IF(L261&gt;=2,IF(K261&gt;=16,"H",IF(K261&lt;=4,"L","A")),
IF(K261&lt;=15,"L","A"))),
IF(OR(D261="SE",D261="CE"),IF(L261&gt;=4,IF(K261&gt;=6,"H","A"),
IF(L261&gt;=2,IF(K261&gt;=20,"H",IF(K261&lt;=5,"L","A")),
IF(K261&lt;=19,"L","A"))),
IF(OR(D261="ALI",D261="AIE"),IF(L261&gt;=6,IF(K261&gt;=20,"H","A"),
IF(L261&gt;=2,IF(K261&gt;=51,"H",IF(K261&lt;=19,"L","A")),
IF(K261&lt;=50,"L","A")))))))</f>
        <v/>
      </c>
      <c r="O261" s="36" t="str">
        <f aca="false">IF(N261="L","Baixa",IF(N261="A","Média",IF(N261="","","Alta")))</f>
        <v/>
      </c>
      <c r="P261" s="37" t="str">
        <f aca="false">IF(ISBLANK(L261),"",
 IF(D261="ALI",IF(N261="L",7, IF(N261="A",10,15)),
 IF(D261="AIE",IF(N261="L",5, IF(N261="A",7,10)),
 IF(D261="SE",IF(N261="L",4, IF(N261="A",5,7 )),
 IF(OR(D261="EE",D261="CE"),IF(N261="L",3,IF(N261="A",4,6)))))))</f>
        <v/>
      </c>
      <c r="Q261" s="38"/>
      <c r="R261" s="39"/>
      <c r="S261" s="1" t="n">
        <f aca="false">IF(AND($P261="",$J261&lt;&gt;""),$J261,0)</f>
        <v>0</v>
      </c>
      <c r="T261" s="1" t="n">
        <f aca="false">IF(OR($P261="",$J261=""),0,$J261)</f>
        <v>0</v>
      </c>
      <c r="U261" s="1" t="n">
        <f aca="false">IF(OR($P261="",$J261=""),0,$P261)</f>
        <v>0</v>
      </c>
      <c r="V261" s="1" t="n">
        <f aca="false">IF(AND($J261="",$P261&lt;&gt;""),$P261,0)</f>
        <v>0</v>
      </c>
    </row>
    <row r="262" customFormat="false" ht="14.25" hidden="false" customHeight="true" outlineLevel="0" collapsed="false">
      <c r="B262" s="26" t="n">
        <v>5</v>
      </c>
      <c r="C262" s="40"/>
      <c r="D262" s="35"/>
      <c r="E262" s="35"/>
      <c r="F262" s="35"/>
      <c r="G262" s="35" t="str">
        <f aca="false">CONCATENATE(D262,H262)</f>
        <v/>
      </c>
      <c r="H262" s="36" t="str">
        <f aca="false">IF(ISBLANK(F262),"",
IF(D262="EE",IF(F262&gt;=3,IF(E262&gt;=5,"H","A"),
IF(F262&gt;=2,IF(E262&gt;=16,"H",IF(E262&lt;=4,"L","A")),
IF(E262&lt;=15,"L","A"))),
IF(OR(D262="SE",D262="CE"),IF(F262&gt;=4,IF(E262&gt;=6,"H","A"),
IF(F262&gt;=2,IF(E262&gt;=20,"H",IF(E262&lt;=5,"L","A")),
IF(E262&lt;=19,"L","A"))),
IF(OR(D262="ALI",D262="AIE"),IF(F262&gt;=6,IF(E262&gt;=20,"H","A"),
IF(F262&gt;=2,IF(E262&gt;=51,"H",IF(E262&lt;=19,"L","A")),
IF(E262&lt;=50,"L","A")))))))</f>
        <v/>
      </c>
      <c r="I262" s="36" t="str">
        <f aca="false">IF(H262="L","Baixa",IF(H262="A","Média",IF(H262="","","Alta")))</f>
        <v/>
      </c>
      <c r="J262" s="37" t="str">
        <f aca="false">IF(ISBLANK(F262),"",
 IF(D262="ALI",IF(H262="L",7, IF(H262="A",10,15)),
 IF(D262="AIE",IF(H262="L",5, IF(H262="A",7,10)),
 IF(D262="SE",IF(H262="L",4, IF(H262="A",5,7 )),
 IF(OR(D262="EE",D262="CE"),IF(H262="L",3,IF(H262="A",4,6)))))))</f>
        <v/>
      </c>
      <c r="K262" s="38"/>
      <c r="L262" s="35"/>
      <c r="M262" s="35" t="str">
        <f aca="false">CONCATENATE(D262,N262)</f>
        <v/>
      </c>
      <c r="N262" s="36" t="str">
        <f aca="false">IF(ISBLANK(L262),"",
IF(D262="EE",IF(L262&gt;=3,IF(K262&gt;=5,"H","A"),
IF(L262&gt;=2,IF(K262&gt;=16,"H",IF(K262&lt;=4,"L","A")),
IF(K262&lt;=15,"L","A"))),
IF(OR(D262="SE",D262="CE"),IF(L262&gt;=4,IF(K262&gt;=6,"H","A"),
IF(L262&gt;=2,IF(K262&gt;=20,"H",IF(K262&lt;=5,"L","A")),
IF(K262&lt;=19,"L","A"))),
IF(OR(D262="ALI",D262="AIE"),IF(L262&gt;=6,IF(K262&gt;=20,"H","A"),
IF(L262&gt;=2,IF(K262&gt;=51,"H",IF(K262&lt;=19,"L","A")),
IF(K262&lt;=50,"L","A")))))))</f>
        <v/>
      </c>
      <c r="O262" s="36" t="str">
        <f aca="false">IF(N262="L","Baixa",IF(N262="A","Média",IF(N262="","","Alta")))</f>
        <v/>
      </c>
      <c r="P262" s="37" t="str">
        <f aca="false">IF(ISBLANK(L262),"",
 IF(D262="ALI",IF(N262="L",7, IF(N262="A",10,15)),
 IF(D262="AIE",IF(N262="L",5, IF(N262="A",7,10)),
 IF(D262="SE",IF(N262="L",4, IF(N262="A",5,7 )),
 IF(OR(D262="EE",D262="CE"),IF(N262="L",3,IF(N262="A",4,6)))))))</f>
        <v/>
      </c>
      <c r="Q262" s="38"/>
      <c r="R262" s="39"/>
      <c r="S262" s="1" t="n">
        <f aca="false">IF(AND($P262="",$J262&lt;&gt;""),$J262,0)</f>
        <v>0</v>
      </c>
      <c r="T262" s="1" t="n">
        <f aca="false">IF(OR($P262="",$J262=""),0,$J262)</f>
        <v>0</v>
      </c>
      <c r="U262" s="1" t="n">
        <f aca="false">IF(OR($P262="",$J262=""),0,$P262)</f>
        <v>0</v>
      </c>
      <c r="V262" s="1" t="n">
        <f aca="false">IF(AND($J262="",$P262&lt;&gt;""),$P262,0)</f>
        <v>0</v>
      </c>
    </row>
    <row r="263" customFormat="false" ht="14.25" hidden="false" customHeight="true" outlineLevel="0" collapsed="false">
      <c r="B263" s="26" t="n">
        <v>6</v>
      </c>
      <c r="C263" s="40"/>
      <c r="D263" s="35"/>
      <c r="E263" s="35"/>
      <c r="F263" s="35"/>
      <c r="G263" s="35" t="str">
        <f aca="false">CONCATENATE(D263,H263)</f>
        <v/>
      </c>
      <c r="H263" s="36" t="str">
        <f aca="false">IF(ISBLANK(F263),"",
IF(D263="EE",IF(F263&gt;=3,IF(E263&gt;=5,"H","A"),
IF(F263&gt;=2,IF(E263&gt;=16,"H",IF(E263&lt;=4,"L","A")),
IF(E263&lt;=15,"L","A"))),
IF(OR(D263="SE",D263="CE"),IF(F263&gt;=4,IF(E263&gt;=6,"H","A"),
IF(F263&gt;=2,IF(E263&gt;=20,"H",IF(E263&lt;=5,"L","A")),
IF(E263&lt;=19,"L","A"))),
IF(OR(D263="ALI",D263="AIE"),IF(F263&gt;=6,IF(E263&gt;=20,"H","A"),
IF(F263&gt;=2,IF(E263&gt;=51,"H",IF(E263&lt;=19,"L","A")),
IF(E263&lt;=50,"L","A")))))))</f>
        <v/>
      </c>
      <c r="I263" s="36" t="str">
        <f aca="false">IF(H263="L","Baixa",IF(H263="A","Média",IF(H263="","","Alta")))</f>
        <v/>
      </c>
      <c r="J263" s="37" t="str">
        <f aca="false">IF(ISBLANK(F263),"",
 IF(D263="ALI",IF(H263="L",7, IF(H263="A",10,15)),
 IF(D263="AIE",IF(H263="L",5, IF(H263="A",7,10)),
 IF(D263="SE",IF(H263="L",4, IF(H263="A",5,7 )),
 IF(OR(D263="EE",D263="CE"),IF(H263="L",3,IF(H263="A",4,6)))))))</f>
        <v/>
      </c>
      <c r="K263" s="38"/>
      <c r="L263" s="35"/>
      <c r="M263" s="35" t="str">
        <f aca="false">CONCATENATE(D263,N263)</f>
        <v/>
      </c>
      <c r="N263" s="36" t="str">
        <f aca="false">IF(ISBLANK(L263),"",
IF(D263="EE",IF(L263&gt;=3,IF(K263&gt;=5,"H","A"),
IF(L263&gt;=2,IF(K263&gt;=16,"H",IF(K263&lt;=4,"L","A")),
IF(K263&lt;=15,"L","A"))),
IF(OR(D263="SE",D263="CE"),IF(L263&gt;=4,IF(K263&gt;=6,"H","A"),
IF(L263&gt;=2,IF(K263&gt;=20,"H",IF(K263&lt;=5,"L","A")),
IF(K263&lt;=19,"L","A"))),
IF(OR(D263="ALI",D263="AIE"),IF(L263&gt;=6,IF(K263&gt;=20,"H","A"),
IF(L263&gt;=2,IF(K263&gt;=51,"H",IF(K263&lt;=19,"L","A")),
IF(K263&lt;=50,"L","A")))))))</f>
        <v/>
      </c>
      <c r="O263" s="36" t="str">
        <f aca="false">IF(N263="L","Baixa",IF(N263="A","Média",IF(N263="","","Alta")))</f>
        <v/>
      </c>
      <c r="P263" s="37" t="str">
        <f aca="false">IF(ISBLANK(L263),"",
 IF(D263="ALI",IF(N263="L",7, IF(N263="A",10,15)),
 IF(D263="AIE",IF(N263="L",5, IF(N263="A",7,10)),
 IF(D263="SE",IF(N263="L",4, IF(N263="A",5,7 )),
 IF(OR(D263="EE",D263="CE"),IF(N263="L",3,IF(N263="A",4,6)))))))</f>
        <v/>
      </c>
      <c r="Q263" s="38"/>
      <c r="R263" s="39"/>
      <c r="S263" s="1" t="n">
        <f aca="false">IF(AND($P263="",$J263&lt;&gt;""),$J263,0)</f>
        <v>0</v>
      </c>
      <c r="T263" s="1" t="n">
        <f aca="false">IF(OR($P263="",$J263=""),0,$J263)</f>
        <v>0</v>
      </c>
      <c r="U263" s="1" t="n">
        <f aca="false">IF(OR($P263="",$J263=""),0,$P263)</f>
        <v>0</v>
      </c>
      <c r="V263" s="1" t="n">
        <f aca="false">IF(AND($J263="",$P263&lt;&gt;""),$P263,0)</f>
        <v>0</v>
      </c>
    </row>
    <row r="264" customFormat="false" ht="14.25" hidden="false" customHeight="true" outlineLevel="0" collapsed="false">
      <c r="B264" s="26" t="n">
        <v>7</v>
      </c>
      <c r="C264" s="40"/>
      <c r="D264" s="35"/>
      <c r="E264" s="35"/>
      <c r="F264" s="35"/>
      <c r="G264" s="35" t="str">
        <f aca="false">CONCATENATE(D264,H264)</f>
        <v/>
      </c>
      <c r="H264" s="36" t="str">
        <f aca="false">IF(ISBLANK(F264),"",
IF(D264="EE",IF(F264&gt;=3,IF(E264&gt;=5,"H","A"),
IF(F264&gt;=2,IF(E264&gt;=16,"H",IF(E264&lt;=4,"L","A")),
IF(E264&lt;=15,"L","A"))),
IF(OR(D264="SE",D264="CE"),IF(F264&gt;=4,IF(E264&gt;=6,"H","A"),
IF(F264&gt;=2,IF(E264&gt;=20,"H",IF(E264&lt;=5,"L","A")),
IF(E264&lt;=19,"L","A"))),
IF(OR(D264="ALI",D264="AIE"),IF(F264&gt;=6,IF(E264&gt;=20,"H","A"),
IF(F264&gt;=2,IF(E264&gt;=51,"H",IF(E264&lt;=19,"L","A")),
IF(E264&lt;=50,"L","A")))))))</f>
        <v/>
      </c>
      <c r="I264" s="36" t="str">
        <f aca="false">IF(H264="L","Baixa",IF(H264="A","Média",IF(H264="","","Alta")))</f>
        <v/>
      </c>
      <c r="J264" s="37" t="str">
        <f aca="false">IF(ISBLANK(F264),"",
 IF(D264="ALI",IF(H264="L",7, IF(H264="A",10,15)),
 IF(D264="AIE",IF(H264="L",5, IF(H264="A",7,10)),
 IF(D264="SE",IF(H264="L",4, IF(H264="A",5,7 )),
 IF(OR(D264="EE",D264="CE"),IF(H264="L",3,IF(H264="A",4,6)))))))</f>
        <v/>
      </c>
      <c r="K264" s="38"/>
      <c r="L264" s="35"/>
      <c r="M264" s="35" t="str">
        <f aca="false">CONCATENATE(D264,N264)</f>
        <v/>
      </c>
      <c r="N264" s="36" t="str">
        <f aca="false">IF(ISBLANK(L264),"",
IF(D264="EE",IF(L264&gt;=3,IF(K264&gt;=5,"H","A"),
IF(L264&gt;=2,IF(K264&gt;=16,"H",IF(K264&lt;=4,"L","A")),
IF(K264&lt;=15,"L","A"))),
IF(OR(D264="SE",D264="CE"),IF(L264&gt;=4,IF(K264&gt;=6,"H","A"),
IF(L264&gt;=2,IF(K264&gt;=20,"H",IF(K264&lt;=5,"L","A")),
IF(K264&lt;=19,"L","A"))),
IF(OR(D264="ALI",D264="AIE"),IF(L264&gt;=6,IF(K264&gt;=20,"H","A"),
IF(L264&gt;=2,IF(K264&gt;=51,"H",IF(K264&lt;=19,"L","A")),
IF(K264&lt;=50,"L","A")))))))</f>
        <v/>
      </c>
      <c r="O264" s="36" t="str">
        <f aca="false">IF(N264="L","Baixa",IF(N264="A","Média",IF(N264="","","Alta")))</f>
        <v/>
      </c>
      <c r="P264" s="37" t="str">
        <f aca="false">IF(ISBLANK(L264),"",
 IF(D264="ALI",IF(N264="L",7, IF(N264="A",10,15)),
 IF(D264="AIE",IF(N264="L",5, IF(N264="A",7,10)),
 IF(D264="SE",IF(N264="L",4, IF(N264="A",5,7 )),
 IF(OR(D264="EE",D264="CE"),IF(N264="L",3,IF(N264="A",4,6)))))))</f>
        <v/>
      </c>
      <c r="Q264" s="38"/>
      <c r="R264" s="39"/>
      <c r="S264" s="1" t="n">
        <f aca="false">IF(AND($P264="",$J264&lt;&gt;""),$J264,0)</f>
        <v>0</v>
      </c>
      <c r="T264" s="1" t="n">
        <f aca="false">IF(OR($P264="",$J264=""),0,$J264)</f>
        <v>0</v>
      </c>
      <c r="U264" s="1" t="n">
        <f aca="false">IF(OR($P264="",$J264=""),0,$P264)</f>
        <v>0</v>
      </c>
      <c r="V264" s="1" t="n">
        <f aca="false">IF(AND($J264="",$P264&lt;&gt;""),$P264,0)</f>
        <v>0</v>
      </c>
    </row>
    <row r="265" customFormat="false" ht="14.25" hidden="false" customHeight="true" outlineLevel="0" collapsed="false">
      <c r="B265" s="26" t="n">
        <v>8</v>
      </c>
      <c r="C265" s="40"/>
      <c r="D265" s="35"/>
      <c r="E265" s="35"/>
      <c r="F265" s="35"/>
      <c r="G265" s="35" t="str">
        <f aca="false">CONCATENATE(D265,H265)</f>
        <v/>
      </c>
      <c r="H265" s="36" t="str">
        <f aca="false">IF(ISBLANK(F265),"",
IF(D265="EE",IF(F265&gt;=3,IF(E265&gt;=5,"H","A"),
IF(F265&gt;=2,IF(E265&gt;=16,"H",IF(E265&lt;=4,"L","A")),
IF(E265&lt;=15,"L","A"))),
IF(OR(D265="SE",D265="CE"),IF(F265&gt;=4,IF(E265&gt;=6,"H","A"),
IF(F265&gt;=2,IF(E265&gt;=20,"H",IF(E265&lt;=5,"L","A")),
IF(E265&lt;=19,"L","A"))),
IF(OR(D265="ALI",D265="AIE"),IF(F265&gt;=6,IF(E265&gt;=20,"H","A"),
IF(F265&gt;=2,IF(E265&gt;=51,"H",IF(E265&lt;=19,"L","A")),
IF(E265&lt;=50,"L","A")))))))</f>
        <v/>
      </c>
      <c r="I265" s="36" t="str">
        <f aca="false">IF(H265="L","Baixa",IF(H265="A","Média",IF(H265="","","Alta")))</f>
        <v/>
      </c>
      <c r="J265" s="37" t="str">
        <f aca="false">IF(ISBLANK(F265),"",
 IF(D265="ALI",IF(H265="L",7, IF(H265="A",10,15)),
 IF(D265="AIE",IF(H265="L",5, IF(H265="A",7,10)),
 IF(D265="SE",IF(H265="L",4, IF(H265="A",5,7 )),
 IF(OR(D265="EE",D265="CE"),IF(H265="L",3,IF(H265="A",4,6)))))))</f>
        <v/>
      </c>
      <c r="K265" s="38"/>
      <c r="L265" s="35"/>
      <c r="M265" s="35" t="str">
        <f aca="false">CONCATENATE(D265,N265)</f>
        <v/>
      </c>
      <c r="N265" s="36" t="str">
        <f aca="false">IF(ISBLANK(L265),"",
IF(D265="EE",IF(L265&gt;=3,IF(K265&gt;=5,"H","A"),
IF(L265&gt;=2,IF(K265&gt;=16,"H",IF(K265&lt;=4,"L","A")),
IF(K265&lt;=15,"L","A"))),
IF(OR(D265="SE",D265="CE"),IF(L265&gt;=4,IF(K265&gt;=6,"H","A"),
IF(L265&gt;=2,IF(K265&gt;=20,"H",IF(K265&lt;=5,"L","A")),
IF(K265&lt;=19,"L","A"))),
IF(OR(D265="ALI",D265="AIE"),IF(L265&gt;=6,IF(K265&gt;=20,"H","A"),
IF(L265&gt;=2,IF(K265&gt;=51,"H",IF(K265&lt;=19,"L","A")),
IF(K265&lt;=50,"L","A")))))))</f>
        <v/>
      </c>
      <c r="O265" s="36" t="str">
        <f aca="false">IF(N265="L","Baixa",IF(N265="A","Média",IF(N265="","","Alta")))</f>
        <v/>
      </c>
      <c r="P265" s="37" t="str">
        <f aca="false">IF(ISBLANK(L265),"",
 IF(D265="ALI",IF(N265="L",7, IF(N265="A",10,15)),
 IF(D265="AIE",IF(N265="L",5, IF(N265="A",7,10)),
 IF(D265="SE",IF(N265="L",4, IF(N265="A",5,7 )),
 IF(OR(D265="EE",D265="CE"),IF(N265="L",3,IF(N265="A",4,6)))))))</f>
        <v/>
      </c>
      <c r="Q265" s="38"/>
      <c r="R265" s="39"/>
      <c r="S265" s="1" t="n">
        <f aca="false">IF(AND($P265="",$J265&lt;&gt;""),$J265,0)</f>
        <v>0</v>
      </c>
      <c r="T265" s="1" t="n">
        <f aca="false">IF(OR($P265="",$J265=""),0,$J265)</f>
        <v>0</v>
      </c>
      <c r="U265" s="1" t="n">
        <f aca="false">IF(OR($P265="",$J265=""),0,$P265)</f>
        <v>0</v>
      </c>
      <c r="V265" s="1" t="n">
        <f aca="false">IF(AND($J265="",$P265&lt;&gt;""),$P265,0)</f>
        <v>0</v>
      </c>
    </row>
    <row r="266" customFormat="false" ht="14.25" hidden="false" customHeight="true" outlineLevel="0" collapsed="false">
      <c r="B266" s="26" t="n">
        <v>9</v>
      </c>
      <c r="C266" s="40"/>
      <c r="D266" s="35"/>
      <c r="E266" s="35"/>
      <c r="F266" s="35"/>
      <c r="G266" s="35" t="str">
        <f aca="false">CONCATENATE(D266,H266)</f>
        <v/>
      </c>
      <c r="H266" s="36" t="str">
        <f aca="false">IF(ISBLANK(F266),"",
IF(D266="EE",IF(F266&gt;=3,IF(E266&gt;=5,"H","A"),
IF(F266&gt;=2,IF(E266&gt;=16,"H",IF(E266&lt;=4,"L","A")),
IF(E266&lt;=15,"L","A"))),
IF(OR(D266="SE",D266="CE"),IF(F266&gt;=4,IF(E266&gt;=6,"H","A"),
IF(F266&gt;=2,IF(E266&gt;=20,"H",IF(E266&lt;=5,"L","A")),
IF(E266&lt;=19,"L","A"))),
IF(OR(D266="ALI",D266="AIE"),IF(F266&gt;=6,IF(E266&gt;=20,"H","A"),
IF(F266&gt;=2,IF(E266&gt;=51,"H",IF(E266&lt;=19,"L","A")),
IF(E266&lt;=50,"L","A")))))))</f>
        <v/>
      </c>
      <c r="I266" s="36" t="str">
        <f aca="false">IF(H266="L","Baixa",IF(H266="A","Média",IF(H266="","","Alta")))</f>
        <v/>
      </c>
      <c r="J266" s="37" t="str">
        <f aca="false">IF(ISBLANK(F266),"",
 IF(D266="ALI",IF(H266="L",7, IF(H266="A",10,15)),
 IF(D266="AIE",IF(H266="L",5, IF(H266="A",7,10)),
 IF(D266="SE",IF(H266="L",4, IF(H266="A",5,7 )),
 IF(OR(D266="EE",D266="CE"),IF(H266="L",3,IF(H266="A",4,6)))))))</f>
        <v/>
      </c>
      <c r="K266" s="38"/>
      <c r="L266" s="35"/>
      <c r="M266" s="35" t="str">
        <f aca="false">CONCATENATE(D266,N266)</f>
        <v/>
      </c>
      <c r="N266" s="36" t="str">
        <f aca="false">IF(ISBLANK(L266),"",
IF(D266="EE",IF(L266&gt;=3,IF(K266&gt;=5,"H","A"),
IF(L266&gt;=2,IF(K266&gt;=16,"H",IF(K266&lt;=4,"L","A")),
IF(K266&lt;=15,"L","A"))),
IF(OR(D266="SE",D266="CE"),IF(L266&gt;=4,IF(K266&gt;=6,"H","A"),
IF(L266&gt;=2,IF(K266&gt;=20,"H",IF(K266&lt;=5,"L","A")),
IF(K266&lt;=19,"L","A"))),
IF(OR(D266="ALI",D266="AIE"),IF(L266&gt;=6,IF(K266&gt;=20,"H","A"),
IF(L266&gt;=2,IF(K266&gt;=51,"H",IF(K266&lt;=19,"L","A")),
IF(K266&lt;=50,"L","A")))))))</f>
        <v/>
      </c>
      <c r="O266" s="36" t="str">
        <f aca="false">IF(N266="L","Baixa",IF(N266="A","Média",IF(N266="","","Alta")))</f>
        <v/>
      </c>
      <c r="P266" s="37" t="str">
        <f aca="false">IF(ISBLANK(L266),"",
 IF(D266="ALI",IF(N266="L",7, IF(N266="A",10,15)),
 IF(D266="AIE",IF(N266="L",5, IF(N266="A",7,10)),
 IF(D266="SE",IF(N266="L",4, IF(N266="A",5,7 )),
 IF(OR(D266="EE",D266="CE"),IF(N266="L",3,IF(N266="A",4,6)))))))</f>
        <v/>
      </c>
      <c r="Q266" s="38"/>
      <c r="R266" s="39"/>
      <c r="S266" s="1" t="n">
        <f aca="false">IF(AND($P266="",$J266&lt;&gt;""),$J266,0)</f>
        <v>0</v>
      </c>
      <c r="T266" s="1" t="n">
        <f aca="false">IF(OR($P266="",$J266=""),0,$J266)</f>
        <v>0</v>
      </c>
      <c r="U266" s="1" t="n">
        <f aca="false">IF(OR($P266="",$J266=""),0,$P266)</f>
        <v>0</v>
      </c>
      <c r="V266" s="1" t="n">
        <f aca="false">IF(AND($J266="",$P266&lt;&gt;""),$P266,0)</f>
        <v>0</v>
      </c>
    </row>
    <row r="267" customFormat="false" ht="14.25" hidden="false" customHeight="true" outlineLevel="0" collapsed="false">
      <c r="B267" s="26" t="n">
        <v>10</v>
      </c>
      <c r="C267" s="40"/>
      <c r="D267" s="35"/>
      <c r="E267" s="35"/>
      <c r="F267" s="35"/>
      <c r="G267" s="35" t="str">
        <f aca="false">CONCATENATE(D267,H267)</f>
        <v/>
      </c>
      <c r="H267" s="36" t="str">
        <f aca="false">IF(ISBLANK(F267),"",
IF(D267="EE",IF(F267&gt;=3,IF(E267&gt;=5,"H","A"),
IF(F267&gt;=2,IF(E267&gt;=16,"H",IF(E267&lt;=4,"L","A")),
IF(E267&lt;=15,"L","A"))),
IF(OR(D267="SE",D267="CE"),IF(F267&gt;=4,IF(E267&gt;=6,"H","A"),
IF(F267&gt;=2,IF(E267&gt;=20,"H",IF(E267&lt;=5,"L","A")),
IF(E267&lt;=19,"L","A"))),
IF(OR(D267="ALI",D267="AIE"),IF(F267&gt;=6,IF(E267&gt;=20,"H","A"),
IF(F267&gt;=2,IF(E267&gt;=51,"H",IF(E267&lt;=19,"L","A")),
IF(E267&lt;=50,"L","A")))))))</f>
        <v/>
      </c>
      <c r="I267" s="36" t="str">
        <f aca="false">IF(H267="L","Baixa",IF(H267="A","Média",IF(H267="","","Alta")))</f>
        <v/>
      </c>
      <c r="J267" s="37" t="str">
        <f aca="false">IF(ISBLANK(F267),"",
 IF(D267="ALI",IF(H267="L",7, IF(H267="A",10,15)),
 IF(D267="AIE",IF(H267="L",5, IF(H267="A",7,10)),
 IF(D267="SE",IF(H267="L",4, IF(H267="A",5,7 )),
 IF(OR(D267="EE",D267="CE"),IF(H267="L",3,IF(H267="A",4,6)))))))</f>
        <v/>
      </c>
      <c r="K267" s="38"/>
      <c r="L267" s="35"/>
      <c r="M267" s="35" t="str">
        <f aca="false">CONCATENATE(D267,N267)</f>
        <v/>
      </c>
      <c r="N267" s="36" t="str">
        <f aca="false">IF(ISBLANK(L267),"",
IF(D267="EE",IF(L267&gt;=3,IF(K267&gt;=5,"H","A"),
IF(L267&gt;=2,IF(K267&gt;=16,"H",IF(K267&lt;=4,"L","A")),
IF(K267&lt;=15,"L","A"))),
IF(OR(D267="SE",D267="CE"),IF(L267&gt;=4,IF(K267&gt;=6,"H","A"),
IF(L267&gt;=2,IF(K267&gt;=20,"H",IF(K267&lt;=5,"L","A")),
IF(K267&lt;=19,"L","A"))),
IF(OR(D267="ALI",D267="AIE"),IF(L267&gt;=6,IF(K267&gt;=20,"H","A"),
IF(L267&gt;=2,IF(K267&gt;=51,"H",IF(K267&lt;=19,"L","A")),
IF(K267&lt;=50,"L","A")))))))</f>
        <v/>
      </c>
      <c r="O267" s="36" t="str">
        <f aca="false">IF(N267="L","Baixa",IF(N267="A","Média",IF(N267="","","Alta")))</f>
        <v/>
      </c>
      <c r="P267" s="37" t="str">
        <f aca="false">IF(ISBLANK(L267),"",
 IF(D267="ALI",IF(N267="L",7, IF(N267="A",10,15)),
 IF(D267="AIE",IF(N267="L",5, IF(N267="A",7,10)),
 IF(D267="SE",IF(N267="L",4, IF(N267="A",5,7 )),
 IF(OR(D267="EE",D267="CE"),IF(N267="L",3,IF(N267="A",4,6)))))))</f>
        <v/>
      </c>
      <c r="Q267" s="38"/>
      <c r="R267" s="39"/>
      <c r="S267" s="1" t="n">
        <f aca="false">IF(AND($P267="",$J267&lt;&gt;""),$J267,0)</f>
        <v>0</v>
      </c>
      <c r="T267" s="1" t="n">
        <f aca="false">IF(OR($P267="",$J267=""),0,$J267)</f>
        <v>0</v>
      </c>
      <c r="U267" s="1" t="n">
        <f aca="false">IF(OR($P267="",$J267=""),0,$P267)</f>
        <v>0</v>
      </c>
      <c r="V267" s="1" t="n">
        <f aca="false">IF(AND($J267="",$P267&lt;&gt;""),$P267,0)</f>
        <v>0</v>
      </c>
    </row>
    <row r="268" customFormat="false" ht="14.25" hidden="false" customHeight="true" outlineLevel="0" collapsed="false">
      <c r="B268" s="26" t="n">
        <v>11</v>
      </c>
      <c r="C268" s="40"/>
      <c r="D268" s="35"/>
      <c r="E268" s="35"/>
      <c r="F268" s="35"/>
      <c r="G268" s="35" t="str">
        <f aca="false">CONCATENATE(D268,H268)</f>
        <v/>
      </c>
      <c r="H268" s="36" t="str">
        <f aca="false">IF(ISBLANK(F268),"",
IF(D268="EE",IF(F268&gt;=3,IF(E268&gt;=5,"H","A"),
IF(F268&gt;=2,IF(E268&gt;=16,"H",IF(E268&lt;=4,"L","A")),
IF(E268&lt;=15,"L","A"))),
IF(OR(D268="SE",D268="CE"),IF(F268&gt;=4,IF(E268&gt;=6,"H","A"),
IF(F268&gt;=2,IF(E268&gt;=20,"H",IF(E268&lt;=5,"L","A")),
IF(E268&lt;=19,"L","A"))),
IF(OR(D268="ALI",D268="AIE"),IF(F268&gt;=6,IF(E268&gt;=20,"H","A"),
IF(F268&gt;=2,IF(E268&gt;=51,"H",IF(E268&lt;=19,"L","A")),
IF(E268&lt;=50,"L","A")))))))</f>
        <v/>
      </c>
      <c r="I268" s="36" t="str">
        <f aca="false">IF(H268="L","Baixa",IF(H268="A","Média",IF(H268="","","Alta")))</f>
        <v/>
      </c>
      <c r="J268" s="37" t="str">
        <f aca="false">IF(ISBLANK(F268),"",
 IF(D268="ALI",IF(H268="L",7, IF(H268="A",10,15)),
 IF(D268="AIE",IF(H268="L",5, IF(H268="A",7,10)),
 IF(D268="SE",IF(H268="L",4, IF(H268="A",5,7 )),
 IF(OR(D268="EE",D268="CE"),IF(H268="L",3,IF(H268="A",4,6)))))))</f>
        <v/>
      </c>
      <c r="K268" s="38"/>
      <c r="L268" s="35"/>
      <c r="M268" s="35" t="str">
        <f aca="false">CONCATENATE(D268,N268)</f>
        <v/>
      </c>
      <c r="N268" s="36" t="str">
        <f aca="false">IF(ISBLANK(L268),"",
IF(D268="EE",IF(L268&gt;=3,IF(K268&gt;=5,"H","A"),
IF(L268&gt;=2,IF(K268&gt;=16,"H",IF(K268&lt;=4,"L","A")),
IF(K268&lt;=15,"L","A"))),
IF(OR(D268="SE",D268="CE"),IF(L268&gt;=4,IF(K268&gt;=6,"H","A"),
IF(L268&gt;=2,IF(K268&gt;=20,"H",IF(K268&lt;=5,"L","A")),
IF(K268&lt;=19,"L","A"))),
IF(OR(D268="ALI",D268="AIE"),IF(L268&gt;=6,IF(K268&gt;=20,"H","A"),
IF(L268&gt;=2,IF(K268&gt;=51,"H",IF(K268&lt;=19,"L","A")),
IF(K268&lt;=50,"L","A")))))))</f>
        <v/>
      </c>
      <c r="O268" s="36" t="str">
        <f aca="false">IF(N268="L","Baixa",IF(N268="A","Média",IF(N268="","","Alta")))</f>
        <v/>
      </c>
      <c r="P268" s="37" t="str">
        <f aca="false">IF(ISBLANK(L268),"",
 IF(D268="ALI",IF(N268="L",7, IF(N268="A",10,15)),
 IF(D268="AIE",IF(N268="L",5, IF(N268="A",7,10)),
 IF(D268="SE",IF(N268="L",4, IF(N268="A",5,7 )),
 IF(OR(D268="EE",D268="CE"),IF(N268="L",3,IF(N268="A",4,6)))))))</f>
        <v/>
      </c>
      <c r="Q268" s="38"/>
      <c r="R268" s="39"/>
      <c r="S268" s="1" t="n">
        <f aca="false">IF(AND($P268="",$J268&lt;&gt;""),$J268,0)</f>
        <v>0</v>
      </c>
      <c r="T268" s="1" t="n">
        <f aca="false">IF(OR($P268="",$J268=""),0,$J268)</f>
        <v>0</v>
      </c>
      <c r="U268" s="1" t="n">
        <f aca="false">IF(OR($P268="",$J268=""),0,$P268)</f>
        <v>0</v>
      </c>
      <c r="V268" s="1" t="n">
        <f aca="false">IF(AND($J268="",$P268&lt;&gt;""),$P268,0)</f>
        <v>0</v>
      </c>
    </row>
    <row r="269" customFormat="false" ht="14.25" hidden="false" customHeight="true" outlineLevel="0" collapsed="false">
      <c r="B269" s="26" t="n">
        <v>12</v>
      </c>
      <c r="C269" s="40"/>
      <c r="D269" s="35"/>
      <c r="E269" s="35"/>
      <c r="F269" s="35"/>
      <c r="G269" s="35" t="str">
        <f aca="false">CONCATENATE(D269,H269)</f>
        <v/>
      </c>
      <c r="H269" s="36" t="str">
        <f aca="false">IF(ISBLANK(F269),"",
IF(D269="EE",IF(F269&gt;=3,IF(E269&gt;=5,"H","A"),
IF(F269&gt;=2,IF(E269&gt;=16,"H",IF(E269&lt;=4,"L","A")),
IF(E269&lt;=15,"L","A"))),
IF(OR(D269="SE",D269="CE"),IF(F269&gt;=4,IF(E269&gt;=6,"H","A"),
IF(F269&gt;=2,IF(E269&gt;=20,"H",IF(E269&lt;=5,"L","A")),
IF(E269&lt;=19,"L","A"))),
IF(OR(D269="ALI",D269="AIE"),IF(F269&gt;=6,IF(E269&gt;=20,"H","A"),
IF(F269&gt;=2,IF(E269&gt;=51,"H",IF(E269&lt;=19,"L","A")),
IF(E269&lt;=50,"L","A")))))))</f>
        <v/>
      </c>
      <c r="I269" s="36" t="str">
        <f aca="false">IF(H269="L","Baixa",IF(H269="A","Média",IF(H269="","","Alta")))</f>
        <v/>
      </c>
      <c r="J269" s="37" t="str">
        <f aca="false">IF(ISBLANK(F269),"",
 IF(D269="ALI",IF(H269="L",7, IF(H269="A",10,15)),
 IF(D269="AIE",IF(H269="L",5, IF(H269="A",7,10)),
 IF(D269="SE",IF(H269="L",4, IF(H269="A",5,7 )),
 IF(OR(D269="EE",D269="CE"),IF(H269="L",3,IF(H269="A",4,6)))))))</f>
        <v/>
      </c>
      <c r="K269" s="38"/>
      <c r="L269" s="35"/>
      <c r="M269" s="35" t="str">
        <f aca="false">CONCATENATE(D269,N269)</f>
        <v/>
      </c>
      <c r="N269" s="36" t="str">
        <f aca="false">IF(ISBLANK(L269),"",
IF(D269="EE",IF(L269&gt;=3,IF(K269&gt;=5,"H","A"),
IF(L269&gt;=2,IF(K269&gt;=16,"H",IF(K269&lt;=4,"L","A")),
IF(K269&lt;=15,"L","A"))),
IF(OR(D269="SE",D269="CE"),IF(L269&gt;=4,IF(K269&gt;=6,"H","A"),
IF(L269&gt;=2,IF(K269&gt;=20,"H",IF(K269&lt;=5,"L","A")),
IF(K269&lt;=19,"L","A"))),
IF(OR(D269="ALI",D269="AIE"),IF(L269&gt;=6,IF(K269&gt;=20,"H","A"),
IF(L269&gt;=2,IF(K269&gt;=51,"H",IF(K269&lt;=19,"L","A")),
IF(K269&lt;=50,"L","A")))))))</f>
        <v/>
      </c>
      <c r="O269" s="36" t="str">
        <f aca="false">IF(N269="L","Baixa",IF(N269="A","Média",IF(N269="","","Alta")))</f>
        <v/>
      </c>
      <c r="P269" s="37" t="str">
        <f aca="false">IF(ISBLANK(L269),"",
 IF(D269="ALI",IF(N269="L",7, IF(N269="A",10,15)),
 IF(D269="AIE",IF(N269="L",5, IF(N269="A",7,10)),
 IF(D269="SE",IF(N269="L",4, IF(N269="A",5,7 )),
 IF(OR(D269="EE",D269="CE"),IF(N269="L",3,IF(N269="A",4,6)))))))</f>
        <v/>
      </c>
      <c r="Q269" s="38"/>
      <c r="R269" s="39"/>
      <c r="S269" s="1" t="n">
        <f aca="false">IF(AND($P269="",$J269&lt;&gt;""),$J269,0)</f>
        <v>0</v>
      </c>
      <c r="T269" s="1" t="n">
        <f aca="false">IF(OR($P269="",$J269=""),0,$J269)</f>
        <v>0</v>
      </c>
      <c r="U269" s="1" t="n">
        <f aca="false">IF(OR($P269="",$J269=""),0,$P269)</f>
        <v>0</v>
      </c>
      <c r="V269" s="1" t="n">
        <f aca="false">IF(AND($J269="",$P269&lt;&gt;""),$P269,0)</f>
        <v>0</v>
      </c>
    </row>
    <row r="270" customFormat="false" ht="14.25" hidden="false" customHeight="true" outlineLevel="0" collapsed="false">
      <c r="B270" s="26" t="n">
        <v>13</v>
      </c>
      <c r="C270" s="40"/>
      <c r="D270" s="35"/>
      <c r="E270" s="35"/>
      <c r="F270" s="35"/>
      <c r="G270" s="35" t="str">
        <f aca="false">CONCATENATE(D270,H270)</f>
        <v/>
      </c>
      <c r="H270" s="36" t="str">
        <f aca="false">IF(ISBLANK(F270),"",
IF(D270="EE",IF(F270&gt;=3,IF(E270&gt;=5,"H","A"),
IF(F270&gt;=2,IF(E270&gt;=16,"H",IF(E270&lt;=4,"L","A")),
IF(E270&lt;=15,"L","A"))),
IF(OR(D270="SE",D270="CE"),IF(F270&gt;=4,IF(E270&gt;=6,"H","A"),
IF(F270&gt;=2,IF(E270&gt;=20,"H",IF(E270&lt;=5,"L","A")),
IF(E270&lt;=19,"L","A"))),
IF(OR(D270="ALI",D270="AIE"),IF(F270&gt;=6,IF(E270&gt;=20,"H","A"),
IF(F270&gt;=2,IF(E270&gt;=51,"H",IF(E270&lt;=19,"L","A")),
IF(E270&lt;=50,"L","A")))))))</f>
        <v/>
      </c>
      <c r="I270" s="36" t="str">
        <f aca="false">IF(H270="L","Baixa",IF(H270="A","Média",IF(H270="","","Alta")))</f>
        <v/>
      </c>
      <c r="J270" s="37" t="str">
        <f aca="false">IF(ISBLANK(F270),"",
 IF(D270="ALI",IF(H270="L",7, IF(H270="A",10,15)),
 IF(D270="AIE",IF(H270="L",5, IF(H270="A",7,10)),
 IF(D270="SE",IF(H270="L",4, IF(H270="A",5,7 )),
 IF(OR(D270="EE",D270="CE"),IF(H270="L",3,IF(H270="A",4,6)))))))</f>
        <v/>
      </c>
      <c r="K270" s="38"/>
      <c r="L270" s="35"/>
      <c r="M270" s="35" t="str">
        <f aca="false">CONCATENATE(D270,N270)</f>
        <v/>
      </c>
      <c r="N270" s="36" t="str">
        <f aca="false">IF(ISBLANK(L270),"",
IF(D270="EE",IF(L270&gt;=3,IF(K270&gt;=5,"H","A"),
IF(L270&gt;=2,IF(K270&gt;=16,"H",IF(K270&lt;=4,"L","A")),
IF(K270&lt;=15,"L","A"))),
IF(OR(D270="SE",D270="CE"),IF(L270&gt;=4,IF(K270&gt;=6,"H","A"),
IF(L270&gt;=2,IF(K270&gt;=20,"H",IF(K270&lt;=5,"L","A")),
IF(K270&lt;=19,"L","A"))),
IF(OR(D270="ALI",D270="AIE"),IF(L270&gt;=6,IF(K270&gt;=20,"H","A"),
IF(L270&gt;=2,IF(K270&gt;=51,"H",IF(K270&lt;=19,"L","A")),
IF(K270&lt;=50,"L","A")))))))</f>
        <v/>
      </c>
      <c r="O270" s="36" t="str">
        <f aca="false">IF(N270="L","Baixa",IF(N270="A","Média",IF(N270="","","Alta")))</f>
        <v/>
      </c>
      <c r="P270" s="37" t="str">
        <f aca="false">IF(ISBLANK(L270),"",
 IF(D270="ALI",IF(N270="L",7, IF(N270="A",10,15)),
 IF(D270="AIE",IF(N270="L",5, IF(N270="A",7,10)),
 IF(D270="SE",IF(N270="L",4, IF(N270="A",5,7 )),
 IF(OR(D270="EE",D270="CE"),IF(N270="L",3,IF(N270="A",4,6)))))))</f>
        <v/>
      </c>
      <c r="Q270" s="38"/>
      <c r="R270" s="39"/>
      <c r="S270" s="1" t="n">
        <f aca="false">IF(AND($P270="",$J270&lt;&gt;""),$J270,0)</f>
        <v>0</v>
      </c>
      <c r="T270" s="1" t="n">
        <f aca="false">IF(OR($P270="",$J270=""),0,$J270)</f>
        <v>0</v>
      </c>
      <c r="U270" s="1" t="n">
        <f aca="false">IF(OR($P270="",$J270=""),0,$P270)</f>
        <v>0</v>
      </c>
      <c r="V270" s="1" t="n">
        <f aca="false">IF(AND($J270="",$P270&lt;&gt;""),$P270,0)</f>
        <v>0</v>
      </c>
    </row>
    <row r="271" customFormat="false" ht="14.25" hidden="false" customHeight="true" outlineLevel="0" collapsed="false">
      <c r="B271" s="26" t="n">
        <v>14</v>
      </c>
      <c r="C271" s="40"/>
      <c r="D271" s="35"/>
      <c r="E271" s="35"/>
      <c r="F271" s="35"/>
      <c r="G271" s="35" t="str">
        <f aca="false">CONCATENATE(D271,H271)</f>
        <v/>
      </c>
      <c r="H271" s="36" t="str">
        <f aca="false">IF(ISBLANK(F271),"",
IF(D271="EE",IF(F271&gt;=3,IF(E271&gt;=5,"H","A"),
IF(F271&gt;=2,IF(E271&gt;=16,"H",IF(E271&lt;=4,"L","A")),
IF(E271&lt;=15,"L","A"))),
IF(OR(D271="SE",D271="CE"),IF(F271&gt;=4,IF(E271&gt;=6,"H","A"),
IF(F271&gt;=2,IF(E271&gt;=20,"H",IF(E271&lt;=5,"L","A")),
IF(E271&lt;=19,"L","A"))),
IF(OR(D271="ALI",D271="AIE"),IF(F271&gt;=6,IF(E271&gt;=20,"H","A"),
IF(F271&gt;=2,IF(E271&gt;=51,"H",IF(E271&lt;=19,"L","A")),
IF(E271&lt;=50,"L","A")))))))</f>
        <v/>
      </c>
      <c r="I271" s="36" t="str">
        <f aca="false">IF(H271="L","Baixa",IF(H271="A","Média",IF(H271="","","Alta")))</f>
        <v/>
      </c>
      <c r="J271" s="37" t="str">
        <f aca="false">IF(ISBLANK(F271),"",
 IF(D271="ALI",IF(H271="L",7, IF(H271="A",10,15)),
 IF(D271="AIE",IF(H271="L",5, IF(H271="A",7,10)),
 IF(D271="SE",IF(H271="L",4, IF(H271="A",5,7 )),
 IF(OR(D271="EE",D271="CE"),IF(H271="L",3,IF(H271="A",4,6)))))))</f>
        <v/>
      </c>
      <c r="K271" s="38"/>
      <c r="L271" s="35"/>
      <c r="M271" s="35" t="str">
        <f aca="false">CONCATENATE(D271,N271)</f>
        <v/>
      </c>
      <c r="N271" s="36" t="str">
        <f aca="false">IF(ISBLANK(L271),"",
IF(D271="EE",IF(L271&gt;=3,IF(K271&gt;=5,"H","A"),
IF(L271&gt;=2,IF(K271&gt;=16,"H",IF(K271&lt;=4,"L","A")),
IF(K271&lt;=15,"L","A"))),
IF(OR(D271="SE",D271="CE"),IF(L271&gt;=4,IF(K271&gt;=6,"H","A"),
IF(L271&gt;=2,IF(K271&gt;=20,"H",IF(K271&lt;=5,"L","A")),
IF(K271&lt;=19,"L","A"))),
IF(OR(D271="ALI",D271="AIE"),IF(L271&gt;=6,IF(K271&gt;=20,"H","A"),
IF(L271&gt;=2,IF(K271&gt;=51,"H",IF(K271&lt;=19,"L","A")),
IF(K271&lt;=50,"L","A")))))))</f>
        <v/>
      </c>
      <c r="O271" s="36" t="str">
        <f aca="false">IF(N271="L","Baixa",IF(N271="A","Média",IF(N271="","","Alta")))</f>
        <v/>
      </c>
      <c r="P271" s="37" t="str">
        <f aca="false">IF(ISBLANK(L271),"",
 IF(D271="ALI",IF(N271="L",7, IF(N271="A",10,15)),
 IF(D271="AIE",IF(N271="L",5, IF(N271="A",7,10)),
 IF(D271="SE",IF(N271="L",4, IF(N271="A",5,7 )),
 IF(OR(D271="EE",D271="CE"),IF(N271="L",3,IF(N271="A",4,6)))))))</f>
        <v/>
      </c>
      <c r="Q271" s="38"/>
      <c r="R271" s="39"/>
      <c r="S271" s="1" t="n">
        <f aca="false">IF(AND($P271="",$J271&lt;&gt;""),$J271,0)</f>
        <v>0</v>
      </c>
      <c r="T271" s="1" t="n">
        <f aca="false">IF(OR($P271="",$J271=""),0,$J271)</f>
        <v>0</v>
      </c>
      <c r="U271" s="1" t="n">
        <f aca="false">IF(OR($P271="",$J271=""),0,$P271)</f>
        <v>0</v>
      </c>
      <c r="V271" s="1" t="n">
        <f aca="false">IF(AND($J271="",$P271&lt;&gt;""),$P271,0)</f>
        <v>0</v>
      </c>
    </row>
    <row r="272" customFormat="false" ht="14.25" hidden="false" customHeight="true" outlineLevel="0" collapsed="false">
      <c r="B272" s="26" t="n">
        <v>15</v>
      </c>
      <c r="C272" s="40"/>
      <c r="D272" s="35"/>
      <c r="E272" s="35"/>
      <c r="F272" s="35"/>
      <c r="G272" s="35" t="str">
        <f aca="false">CONCATENATE(D272,H272)</f>
        <v/>
      </c>
      <c r="H272" s="36" t="str">
        <f aca="false">IF(ISBLANK(F272),"",
IF(D272="EE",IF(F272&gt;=3,IF(E272&gt;=5,"H","A"),
IF(F272&gt;=2,IF(E272&gt;=16,"H",IF(E272&lt;=4,"L","A")),
IF(E272&lt;=15,"L","A"))),
IF(OR(D272="SE",D272="CE"),IF(F272&gt;=4,IF(E272&gt;=6,"H","A"),
IF(F272&gt;=2,IF(E272&gt;=20,"H",IF(E272&lt;=5,"L","A")),
IF(E272&lt;=19,"L","A"))),
IF(OR(D272="ALI",D272="AIE"),IF(F272&gt;=6,IF(E272&gt;=20,"H","A"),
IF(F272&gt;=2,IF(E272&gt;=51,"H",IF(E272&lt;=19,"L","A")),
IF(E272&lt;=50,"L","A")))))))</f>
        <v/>
      </c>
      <c r="I272" s="36" t="str">
        <f aca="false">IF(H272="L","Baixa",IF(H272="A","Média",IF(H272="","","Alta")))</f>
        <v/>
      </c>
      <c r="J272" s="37" t="str">
        <f aca="false">IF(ISBLANK(F272),"",
 IF(D272="ALI",IF(H272="L",7, IF(H272="A",10,15)),
 IF(D272="AIE",IF(H272="L",5, IF(H272="A",7,10)),
 IF(D272="SE",IF(H272="L",4, IF(H272="A",5,7 )),
 IF(OR(D272="EE",D272="CE"),IF(H272="L",3,IF(H272="A",4,6)))))))</f>
        <v/>
      </c>
      <c r="K272" s="38"/>
      <c r="L272" s="35"/>
      <c r="M272" s="35" t="str">
        <f aca="false">CONCATENATE(D272,N272)</f>
        <v/>
      </c>
      <c r="N272" s="36" t="str">
        <f aca="false">IF(ISBLANK(L272),"",
IF(D272="EE",IF(L272&gt;=3,IF(K272&gt;=5,"H","A"),
IF(L272&gt;=2,IF(K272&gt;=16,"H",IF(K272&lt;=4,"L","A")),
IF(K272&lt;=15,"L","A"))),
IF(OR(D272="SE",D272="CE"),IF(L272&gt;=4,IF(K272&gt;=6,"H","A"),
IF(L272&gt;=2,IF(K272&gt;=20,"H",IF(K272&lt;=5,"L","A")),
IF(K272&lt;=19,"L","A"))),
IF(OR(D272="ALI",D272="AIE"),IF(L272&gt;=6,IF(K272&gt;=20,"H","A"),
IF(L272&gt;=2,IF(K272&gt;=51,"H",IF(K272&lt;=19,"L","A")),
IF(K272&lt;=50,"L","A")))))))</f>
        <v/>
      </c>
      <c r="O272" s="36" t="str">
        <f aca="false">IF(N272="L","Baixa",IF(N272="A","Média",IF(N272="","","Alta")))</f>
        <v/>
      </c>
      <c r="P272" s="37" t="str">
        <f aca="false">IF(ISBLANK(L272),"",
 IF(D272="ALI",IF(N272="L",7, IF(N272="A",10,15)),
 IF(D272="AIE",IF(N272="L",5, IF(N272="A",7,10)),
 IF(D272="SE",IF(N272="L",4, IF(N272="A",5,7 )),
 IF(OR(D272="EE",D272="CE"),IF(N272="L",3,IF(N272="A",4,6)))))))</f>
        <v/>
      </c>
      <c r="Q272" s="38"/>
      <c r="R272" s="39"/>
      <c r="S272" s="1" t="n">
        <f aca="false">IF(AND($P272="",$J272&lt;&gt;""),$J272,0)</f>
        <v>0</v>
      </c>
      <c r="T272" s="1" t="n">
        <f aca="false">IF(OR($P272="",$J272=""),0,$J272)</f>
        <v>0</v>
      </c>
      <c r="U272" s="1" t="n">
        <f aca="false">IF(OR($P272="",$J272=""),0,$P272)</f>
        <v>0</v>
      </c>
      <c r="V272" s="1" t="n">
        <f aca="false">IF(AND($J272="",$P272&lt;&gt;""),$P272,0)</f>
        <v>0</v>
      </c>
    </row>
    <row r="273" customFormat="false" ht="14.25" hidden="false" customHeight="true" outlineLevel="0" collapsed="false">
      <c r="B273" s="26" t="n">
        <v>16</v>
      </c>
      <c r="C273" s="40"/>
      <c r="D273" s="35"/>
      <c r="E273" s="35"/>
      <c r="F273" s="35"/>
      <c r="G273" s="35" t="str">
        <f aca="false">CONCATENATE(D273,H273)</f>
        <v/>
      </c>
      <c r="H273" s="36" t="str">
        <f aca="false">IF(ISBLANK(F273),"",
IF(D273="EE",IF(F273&gt;=3,IF(E273&gt;=5,"H","A"),
IF(F273&gt;=2,IF(E273&gt;=16,"H",IF(E273&lt;=4,"L","A")),
IF(E273&lt;=15,"L","A"))),
IF(OR(D273="SE",D273="CE"),IF(F273&gt;=4,IF(E273&gt;=6,"H","A"),
IF(F273&gt;=2,IF(E273&gt;=20,"H",IF(E273&lt;=5,"L","A")),
IF(E273&lt;=19,"L","A"))),
IF(OR(D273="ALI",D273="AIE"),IF(F273&gt;=6,IF(E273&gt;=20,"H","A"),
IF(F273&gt;=2,IF(E273&gt;=51,"H",IF(E273&lt;=19,"L","A")),
IF(E273&lt;=50,"L","A")))))))</f>
        <v/>
      </c>
      <c r="I273" s="36" t="str">
        <f aca="false">IF(H273="L","Baixa",IF(H273="A","Média",IF(H273="","","Alta")))</f>
        <v/>
      </c>
      <c r="J273" s="37" t="str">
        <f aca="false">IF(ISBLANK(F273),"",
 IF(D273="ALI",IF(H273="L",7, IF(H273="A",10,15)),
 IF(D273="AIE",IF(H273="L",5, IF(H273="A",7,10)),
 IF(D273="SE",IF(H273="L",4, IF(H273="A",5,7 )),
 IF(OR(D273="EE",D273="CE"),IF(H273="L",3,IF(H273="A",4,6)))))))</f>
        <v/>
      </c>
      <c r="K273" s="38"/>
      <c r="L273" s="35"/>
      <c r="M273" s="35" t="str">
        <f aca="false">CONCATENATE(D273,N273)</f>
        <v/>
      </c>
      <c r="N273" s="36" t="str">
        <f aca="false">IF(ISBLANK(L273),"",
IF(D273="EE",IF(L273&gt;=3,IF(K273&gt;=5,"H","A"),
IF(L273&gt;=2,IF(K273&gt;=16,"H",IF(K273&lt;=4,"L","A")),
IF(K273&lt;=15,"L","A"))),
IF(OR(D273="SE",D273="CE"),IF(L273&gt;=4,IF(K273&gt;=6,"H","A"),
IF(L273&gt;=2,IF(K273&gt;=20,"H",IF(K273&lt;=5,"L","A")),
IF(K273&lt;=19,"L","A"))),
IF(OR(D273="ALI",D273="AIE"),IF(L273&gt;=6,IF(K273&gt;=20,"H","A"),
IF(L273&gt;=2,IF(K273&gt;=51,"H",IF(K273&lt;=19,"L","A")),
IF(K273&lt;=50,"L","A")))))))</f>
        <v/>
      </c>
      <c r="O273" s="36" t="str">
        <f aca="false">IF(N273="L","Baixa",IF(N273="A","Média",IF(N273="","","Alta")))</f>
        <v/>
      </c>
      <c r="P273" s="37" t="str">
        <f aca="false">IF(ISBLANK(L273),"",
 IF(D273="ALI",IF(N273="L",7, IF(N273="A",10,15)),
 IF(D273="AIE",IF(N273="L",5, IF(N273="A",7,10)),
 IF(D273="SE",IF(N273="L",4, IF(N273="A",5,7 )),
 IF(OR(D273="EE",D273="CE"),IF(N273="L",3,IF(N273="A",4,6)))))))</f>
        <v/>
      </c>
      <c r="Q273" s="38"/>
      <c r="R273" s="39"/>
      <c r="S273" s="1" t="n">
        <f aca="false">IF(AND($P273="",$J273&lt;&gt;""),$J273,0)</f>
        <v>0</v>
      </c>
      <c r="T273" s="1" t="n">
        <f aca="false">IF(OR($P273="",$J273=""),0,$J273)</f>
        <v>0</v>
      </c>
      <c r="U273" s="1" t="n">
        <f aca="false">IF(OR($P273="",$J273=""),0,$P273)</f>
        <v>0</v>
      </c>
      <c r="V273" s="1" t="n">
        <f aca="false">IF(AND($J273="",$P273&lt;&gt;""),$P273,0)</f>
        <v>0</v>
      </c>
    </row>
    <row r="274" customFormat="false" ht="14.25" hidden="false" customHeight="true" outlineLevel="0" collapsed="false">
      <c r="B274" s="26" t="n">
        <v>17</v>
      </c>
      <c r="C274" s="40"/>
      <c r="D274" s="35"/>
      <c r="E274" s="35"/>
      <c r="F274" s="35"/>
      <c r="G274" s="35" t="str">
        <f aca="false">CONCATENATE(D274,H274)</f>
        <v/>
      </c>
      <c r="H274" s="36" t="str">
        <f aca="false">IF(ISBLANK(F274),"",
IF(D274="EE",IF(F274&gt;=3,IF(E274&gt;=5,"H","A"),
IF(F274&gt;=2,IF(E274&gt;=16,"H",IF(E274&lt;=4,"L","A")),
IF(E274&lt;=15,"L","A"))),
IF(OR(D274="SE",D274="CE"),IF(F274&gt;=4,IF(E274&gt;=6,"H","A"),
IF(F274&gt;=2,IF(E274&gt;=20,"H",IF(E274&lt;=5,"L","A")),
IF(E274&lt;=19,"L","A"))),
IF(OR(D274="ALI",D274="AIE"),IF(F274&gt;=6,IF(E274&gt;=20,"H","A"),
IF(F274&gt;=2,IF(E274&gt;=51,"H",IF(E274&lt;=19,"L","A")),
IF(E274&lt;=50,"L","A")))))))</f>
        <v/>
      </c>
      <c r="I274" s="36" t="str">
        <f aca="false">IF(H274="L","Baixa",IF(H274="A","Média",IF(H274="","","Alta")))</f>
        <v/>
      </c>
      <c r="J274" s="37" t="str">
        <f aca="false">IF(ISBLANK(F274),"",
 IF(D274="ALI",IF(H274="L",7, IF(H274="A",10,15)),
 IF(D274="AIE",IF(H274="L",5, IF(H274="A",7,10)),
 IF(D274="SE",IF(H274="L",4, IF(H274="A",5,7 )),
 IF(OR(D274="EE",D274="CE"),IF(H274="L",3,IF(H274="A",4,6)))))))</f>
        <v/>
      </c>
      <c r="K274" s="38"/>
      <c r="L274" s="35"/>
      <c r="M274" s="35" t="str">
        <f aca="false">CONCATENATE(D274,N274)</f>
        <v/>
      </c>
      <c r="N274" s="36" t="str">
        <f aca="false">IF(ISBLANK(L274),"",
IF(D274="EE",IF(L274&gt;=3,IF(K274&gt;=5,"H","A"),
IF(L274&gt;=2,IF(K274&gt;=16,"H",IF(K274&lt;=4,"L","A")),
IF(K274&lt;=15,"L","A"))),
IF(OR(D274="SE",D274="CE"),IF(L274&gt;=4,IF(K274&gt;=6,"H","A"),
IF(L274&gt;=2,IF(K274&gt;=20,"H",IF(K274&lt;=5,"L","A")),
IF(K274&lt;=19,"L","A"))),
IF(OR(D274="ALI",D274="AIE"),IF(L274&gt;=6,IF(K274&gt;=20,"H","A"),
IF(L274&gt;=2,IF(K274&gt;=51,"H",IF(K274&lt;=19,"L","A")),
IF(K274&lt;=50,"L","A")))))))</f>
        <v/>
      </c>
      <c r="O274" s="36" t="str">
        <f aca="false">IF(N274="L","Baixa",IF(N274="A","Média",IF(N274="","","Alta")))</f>
        <v/>
      </c>
      <c r="P274" s="37" t="str">
        <f aca="false">IF(ISBLANK(L274),"",
 IF(D274="ALI",IF(N274="L",7, IF(N274="A",10,15)),
 IF(D274="AIE",IF(N274="L",5, IF(N274="A",7,10)),
 IF(D274="SE",IF(N274="L",4, IF(N274="A",5,7 )),
 IF(OR(D274="EE",D274="CE"),IF(N274="L",3,IF(N274="A",4,6)))))))</f>
        <v/>
      </c>
      <c r="Q274" s="38"/>
      <c r="R274" s="39"/>
      <c r="S274" s="1" t="n">
        <f aca="false">IF(AND($P274="",$J274&lt;&gt;""),$J274,0)</f>
        <v>0</v>
      </c>
      <c r="T274" s="1" t="n">
        <f aca="false">IF(OR($P274="",$J274=""),0,$J274)</f>
        <v>0</v>
      </c>
      <c r="U274" s="1" t="n">
        <f aca="false">IF(OR($P274="",$J274=""),0,$P274)</f>
        <v>0</v>
      </c>
      <c r="V274" s="1" t="n">
        <f aca="false">IF(AND($J274="",$P274&lt;&gt;""),$P274,0)</f>
        <v>0</v>
      </c>
    </row>
    <row r="275" customFormat="false" ht="14.25" hidden="false" customHeight="true" outlineLevel="0" collapsed="false">
      <c r="B275" s="26" t="n">
        <v>18</v>
      </c>
      <c r="C275" s="40"/>
      <c r="D275" s="35"/>
      <c r="E275" s="35"/>
      <c r="F275" s="35"/>
      <c r="G275" s="35" t="str">
        <f aca="false">CONCATENATE(D275,H275)</f>
        <v/>
      </c>
      <c r="H275" s="36" t="str">
        <f aca="false">IF(ISBLANK(F275),"",
IF(D275="EE",IF(F275&gt;=3,IF(E275&gt;=5,"H","A"),
IF(F275&gt;=2,IF(E275&gt;=16,"H",IF(E275&lt;=4,"L","A")),
IF(E275&lt;=15,"L","A"))),
IF(OR(D275="SE",D275="CE"),IF(F275&gt;=4,IF(E275&gt;=6,"H","A"),
IF(F275&gt;=2,IF(E275&gt;=20,"H",IF(E275&lt;=5,"L","A")),
IF(E275&lt;=19,"L","A"))),
IF(OR(D275="ALI",D275="AIE"),IF(F275&gt;=6,IF(E275&gt;=20,"H","A"),
IF(F275&gt;=2,IF(E275&gt;=51,"H",IF(E275&lt;=19,"L","A")),
IF(E275&lt;=50,"L","A")))))))</f>
        <v/>
      </c>
      <c r="I275" s="36" t="str">
        <f aca="false">IF(H275="L","Baixa",IF(H275="A","Média",IF(H275="","","Alta")))</f>
        <v/>
      </c>
      <c r="J275" s="37" t="str">
        <f aca="false">IF(ISBLANK(F275),"",
 IF(D275="ALI",IF(H275="L",7, IF(H275="A",10,15)),
 IF(D275="AIE",IF(H275="L",5, IF(H275="A",7,10)),
 IF(D275="SE",IF(H275="L",4, IF(H275="A",5,7 )),
 IF(OR(D275="EE",D275="CE"),IF(H275="L",3,IF(H275="A",4,6)))))))</f>
        <v/>
      </c>
      <c r="K275" s="38"/>
      <c r="L275" s="35"/>
      <c r="M275" s="35" t="str">
        <f aca="false">CONCATENATE(D275,N275)</f>
        <v/>
      </c>
      <c r="N275" s="36" t="str">
        <f aca="false">IF(ISBLANK(L275),"",
IF(D275="EE",IF(L275&gt;=3,IF(K275&gt;=5,"H","A"),
IF(L275&gt;=2,IF(K275&gt;=16,"H",IF(K275&lt;=4,"L","A")),
IF(K275&lt;=15,"L","A"))),
IF(OR(D275="SE",D275="CE"),IF(L275&gt;=4,IF(K275&gt;=6,"H","A"),
IF(L275&gt;=2,IF(K275&gt;=20,"H",IF(K275&lt;=5,"L","A")),
IF(K275&lt;=19,"L","A"))),
IF(OR(D275="ALI",D275="AIE"),IF(L275&gt;=6,IF(K275&gt;=20,"H","A"),
IF(L275&gt;=2,IF(K275&gt;=51,"H",IF(K275&lt;=19,"L","A")),
IF(K275&lt;=50,"L","A")))))))</f>
        <v/>
      </c>
      <c r="O275" s="36" t="str">
        <f aca="false">IF(N275="L","Baixa",IF(N275="A","Média",IF(N275="","","Alta")))</f>
        <v/>
      </c>
      <c r="P275" s="37" t="str">
        <f aca="false">IF(ISBLANK(L275),"",
 IF(D275="ALI",IF(N275="L",7, IF(N275="A",10,15)),
 IF(D275="AIE",IF(N275="L",5, IF(N275="A",7,10)),
 IF(D275="SE",IF(N275="L",4, IF(N275="A",5,7 )),
 IF(OR(D275="EE",D275="CE"),IF(N275="L",3,IF(N275="A",4,6)))))))</f>
        <v/>
      </c>
      <c r="Q275" s="38"/>
      <c r="R275" s="39"/>
      <c r="S275" s="1" t="n">
        <f aca="false">IF(AND($P275="",$J275&lt;&gt;""),$J275,0)</f>
        <v>0</v>
      </c>
      <c r="T275" s="1" t="n">
        <f aca="false">IF(OR($P275="",$J275=""),0,$J275)</f>
        <v>0</v>
      </c>
      <c r="U275" s="1" t="n">
        <f aca="false">IF(OR($P275="",$J275=""),0,$P275)</f>
        <v>0</v>
      </c>
      <c r="V275" s="1" t="n">
        <f aca="false">IF(AND($J275="",$P275&lt;&gt;""),$P275,0)</f>
        <v>0</v>
      </c>
    </row>
    <row r="276" customFormat="false" ht="14.25" hidden="false" customHeight="true" outlineLevel="0" collapsed="false">
      <c r="B276" s="26" t="n">
        <v>19</v>
      </c>
      <c r="C276" s="40"/>
      <c r="D276" s="35"/>
      <c r="E276" s="35"/>
      <c r="F276" s="35"/>
      <c r="G276" s="35" t="str">
        <f aca="false">CONCATENATE(D276,H276)</f>
        <v/>
      </c>
      <c r="H276" s="36" t="str">
        <f aca="false">IF(ISBLANK(F276),"",
IF(D276="EE",IF(F276&gt;=3,IF(E276&gt;=5,"H","A"),
IF(F276&gt;=2,IF(E276&gt;=16,"H",IF(E276&lt;=4,"L","A")),
IF(E276&lt;=15,"L","A"))),
IF(OR(D276="SE",D276="CE"),IF(F276&gt;=4,IF(E276&gt;=6,"H","A"),
IF(F276&gt;=2,IF(E276&gt;=20,"H",IF(E276&lt;=5,"L","A")),
IF(E276&lt;=19,"L","A"))),
IF(OR(D276="ALI",D276="AIE"),IF(F276&gt;=6,IF(E276&gt;=20,"H","A"),
IF(F276&gt;=2,IF(E276&gt;=51,"H",IF(E276&lt;=19,"L","A")),
IF(E276&lt;=50,"L","A")))))))</f>
        <v/>
      </c>
      <c r="I276" s="36" t="str">
        <f aca="false">IF(H276="L","Baixa",IF(H276="A","Média",IF(H276="","","Alta")))</f>
        <v/>
      </c>
      <c r="J276" s="37" t="str">
        <f aca="false">IF(ISBLANK(F276),"",
 IF(D276="ALI",IF(H276="L",7, IF(H276="A",10,15)),
 IF(D276="AIE",IF(H276="L",5, IF(H276="A",7,10)),
 IF(D276="SE",IF(H276="L",4, IF(H276="A",5,7 )),
 IF(OR(D276="EE",D276="CE"),IF(H276="L",3,IF(H276="A",4,6)))))))</f>
        <v/>
      </c>
      <c r="K276" s="38"/>
      <c r="L276" s="35"/>
      <c r="M276" s="35" t="str">
        <f aca="false">CONCATENATE(D276,N276)</f>
        <v/>
      </c>
      <c r="N276" s="36" t="str">
        <f aca="false">IF(ISBLANK(L276),"",
IF(D276="EE",IF(L276&gt;=3,IF(K276&gt;=5,"H","A"),
IF(L276&gt;=2,IF(K276&gt;=16,"H",IF(K276&lt;=4,"L","A")),
IF(K276&lt;=15,"L","A"))),
IF(OR(D276="SE",D276="CE"),IF(L276&gt;=4,IF(K276&gt;=6,"H","A"),
IF(L276&gt;=2,IF(K276&gt;=20,"H",IF(K276&lt;=5,"L","A")),
IF(K276&lt;=19,"L","A"))),
IF(OR(D276="ALI",D276="AIE"),IF(L276&gt;=6,IF(K276&gt;=20,"H","A"),
IF(L276&gt;=2,IF(K276&gt;=51,"H",IF(K276&lt;=19,"L","A")),
IF(K276&lt;=50,"L","A")))))))</f>
        <v/>
      </c>
      <c r="O276" s="36" t="str">
        <f aca="false">IF(N276="L","Baixa",IF(N276="A","Média",IF(N276="","","Alta")))</f>
        <v/>
      </c>
      <c r="P276" s="37" t="str">
        <f aca="false">IF(ISBLANK(L276),"",
 IF(D276="ALI",IF(N276="L",7, IF(N276="A",10,15)),
 IF(D276="AIE",IF(N276="L",5, IF(N276="A",7,10)),
 IF(D276="SE",IF(N276="L",4, IF(N276="A",5,7 )),
 IF(OR(D276="EE",D276="CE"),IF(N276="L",3,IF(N276="A",4,6)))))))</f>
        <v/>
      </c>
      <c r="Q276" s="38"/>
      <c r="R276" s="39"/>
      <c r="S276" s="1" t="n">
        <f aca="false">IF(AND($P276="",$J276&lt;&gt;""),$J276,0)</f>
        <v>0</v>
      </c>
      <c r="T276" s="1" t="n">
        <f aca="false">IF(OR($P276="",$J276=""),0,$J276)</f>
        <v>0</v>
      </c>
      <c r="U276" s="1" t="n">
        <f aca="false">IF(OR($P276="",$J276=""),0,$P276)</f>
        <v>0</v>
      </c>
      <c r="V276" s="1" t="n">
        <f aca="false">IF(AND($J276="",$P276&lt;&gt;""),$P276,0)</f>
        <v>0</v>
      </c>
    </row>
    <row r="277" customFormat="false" ht="14.25" hidden="false" customHeight="true" outlineLevel="0" collapsed="false">
      <c r="B277" s="26" t="n">
        <v>20</v>
      </c>
      <c r="C277" s="40"/>
      <c r="D277" s="35"/>
      <c r="E277" s="35"/>
      <c r="F277" s="35"/>
      <c r="G277" s="35" t="str">
        <f aca="false">CONCATENATE(D277,H277)</f>
        <v/>
      </c>
      <c r="H277" s="36" t="str">
        <f aca="false">IF(ISBLANK(F277),"",
IF(D277="EE",IF(F277&gt;=3,IF(E277&gt;=5,"H","A"),
IF(F277&gt;=2,IF(E277&gt;=16,"H",IF(E277&lt;=4,"L","A")),
IF(E277&lt;=15,"L","A"))),
IF(OR(D277="SE",D277="CE"),IF(F277&gt;=4,IF(E277&gt;=6,"H","A"),
IF(F277&gt;=2,IF(E277&gt;=20,"H",IF(E277&lt;=5,"L","A")),
IF(E277&lt;=19,"L","A"))),
IF(OR(D277="ALI",D277="AIE"),IF(F277&gt;=6,IF(E277&gt;=20,"H","A"),
IF(F277&gt;=2,IF(E277&gt;=51,"H",IF(E277&lt;=19,"L","A")),
IF(E277&lt;=50,"L","A")))))))</f>
        <v/>
      </c>
      <c r="I277" s="36" t="str">
        <f aca="false">IF(H277="L","Baixa",IF(H277="A","Média",IF(H277="","","Alta")))</f>
        <v/>
      </c>
      <c r="J277" s="37" t="str">
        <f aca="false">IF(ISBLANK(F277),"",
 IF(D277="ALI",IF(H277="L",7, IF(H277="A",10,15)),
 IF(D277="AIE",IF(H277="L",5, IF(H277="A",7,10)),
 IF(D277="SE",IF(H277="L",4, IF(H277="A",5,7 )),
 IF(OR(D277="EE",D277="CE"),IF(H277="L",3,IF(H277="A",4,6)))))))</f>
        <v/>
      </c>
      <c r="K277" s="38"/>
      <c r="L277" s="35"/>
      <c r="M277" s="35" t="str">
        <f aca="false">CONCATENATE(D277,N277)</f>
        <v/>
      </c>
      <c r="N277" s="36" t="str">
        <f aca="false">IF(ISBLANK(L277),"",
IF(D277="EE",IF(L277&gt;=3,IF(K277&gt;=5,"H","A"),
IF(L277&gt;=2,IF(K277&gt;=16,"H",IF(K277&lt;=4,"L","A")),
IF(K277&lt;=15,"L","A"))),
IF(OR(D277="SE",D277="CE"),IF(L277&gt;=4,IF(K277&gt;=6,"H","A"),
IF(L277&gt;=2,IF(K277&gt;=20,"H",IF(K277&lt;=5,"L","A")),
IF(K277&lt;=19,"L","A"))),
IF(OR(D277="ALI",D277="AIE"),IF(L277&gt;=6,IF(K277&gt;=20,"H","A"),
IF(L277&gt;=2,IF(K277&gt;=51,"H",IF(K277&lt;=19,"L","A")),
IF(K277&lt;=50,"L","A")))))))</f>
        <v/>
      </c>
      <c r="O277" s="36" t="str">
        <f aca="false">IF(N277="L","Baixa",IF(N277="A","Média",IF(N277="","","Alta")))</f>
        <v/>
      </c>
      <c r="P277" s="37" t="str">
        <f aca="false">IF(ISBLANK(L277),"",
 IF(D277="ALI",IF(N277="L",7, IF(N277="A",10,15)),
 IF(D277="AIE",IF(N277="L",5, IF(N277="A",7,10)),
 IF(D277="SE",IF(N277="L",4, IF(N277="A",5,7 )),
 IF(OR(D277="EE",D277="CE"),IF(N277="L",3,IF(N277="A",4,6)))))))</f>
        <v/>
      </c>
      <c r="Q277" s="38"/>
      <c r="R277" s="39"/>
      <c r="S277" s="1" t="n">
        <f aca="false">IF(AND($P277="",$J277&lt;&gt;""),$J277,0)</f>
        <v>0</v>
      </c>
      <c r="T277" s="1" t="n">
        <f aca="false">IF(OR($P277="",$J277=""),0,$J277)</f>
        <v>0</v>
      </c>
      <c r="U277" s="1" t="n">
        <f aca="false">IF(OR($P277="",$J277=""),0,$P277)</f>
        <v>0</v>
      </c>
      <c r="V277" s="1" t="n">
        <f aca="false">IF(AND($J277="",$P277&lt;&gt;""),$P277,0)</f>
        <v>0</v>
      </c>
    </row>
    <row r="278" customFormat="false" ht="14.25" hidden="false" customHeight="true" outlineLevel="0" collapsed="false">
      <c r="B278" s="26" t="n">
        <v>21</v>
      </c>
      <c r="C278" s="40"/>
      <c r="D278" s="35"/>
      <c r="E278" s="35"/>
      <c r="F278" s="35"/>
      <c r="G278" s="35" t="str">
        <f aca="false">CONCATENATE(D278,H278)</f>
        <v/>
      </c>
      <c r="H278" s="36" t="str">
        <f aca="false">IF(ISBLANK(F278),"",
IF(D278="EE",IF(F278&gt;=3,IF(E278&gt;=5,"H","A"),
IF(F278&gt;=2,IF(E278&gt;=16,"H",IF(E278&lt;=4,"L","A")),
IF(E278&lt;=15,"L","A"))),
IF(OR(D278="SE",D278="CE"),IF(F278&gt;=4,IF(E278&gt;=6,"H","A"),
IF(F278&gt;=2,IF(E278&gt;=20,"H",IF(E278&lt;=5,"L","A")),
IF(E278&lt;=19,"L","A"))),
IF(OR(D278="ALI",D278="AIE"),IF(F278&gt;=6,IF(E278&gt;=20,"H","A"),
IF(F278&gt;=2,IF(E278&gt;=51,"H",IF(E278&lt;=19,"L","A")),
IF(E278&lt;=50,"L","A")))))))</f>
        <v/>
      </c>
      <c r="I278" s="36" t="str">
        <f aca="false">IF(H278="L","Baixa",IF(H278="A","Média",IF(H278="","","Alta")))</f>
        <v/>
      </c>
      <c r="J278" s="37" t="str">
        <f aca="false">IF(ISBLANK(F278),"",
 IF(D278="ALI",IF(H278="L",7, IF(H278="A",10,15)),
 IF(D278="AIE",IF(H278="L",5, IF(H278="A",7,10)),
 IF(D278="SE",IF(H278="L",4, IF(H278="A",5,7 )),
 IF(OR(D278="EE",D278="CE"),IF(H278="L",3,IF(H278="A",4,6)))))))</f>
        <v/>
      </c>
      <c r="K278" s="38"/>
      <c r="L278" s="35"/>
      <c r="M278" s="35" t="str">
        <f aca="false">CONCATENATE(D278,N278)</f>
        <v/>
      </c>
      <c r="N278" s="36" t="str">
        <f aca="false">IF(ISBLANK(L278),"",
IF(D278="EE",IF(L278&gt;=3,IF(K278&gt;=5,"H","A"),
IF(L278&gt;=2,IF(K278&gt;=16,"H",IF(K278&lt;=4,"L","A")),
IF(K278&lt;=15,"L","A"))),
IF(OR(D278="SE",D278="CE"),IF(L278&gt;=4,IF(K278&gt;=6,"H","A"),
IF(L278&gt;=2,IF(K278&gt;=20,"H",IF(K278&lt;=5,"L","A")),
IF(K278&lt;=19,"L","A"))),
IF(OR(D278="ALI",D278="AIE"),IF(L278&gt;=6,IF(K278&gt;=20,"H","A"),
IF(L278&gt;=2,IF(K278&gt;=51,"H",IF(K278&lt;=19,"L","A")),
IF(K278&lt;=50,"L","A")))))))</f>
        <v/>
      </c>
      <c r="O278" s="36" t="str">
        <f aca="false">IF(N278="L","Baixa",IF(N278="A","Média",IF(N278="","","Alta")))</f>
        <v/>
      </c>
      <c r="P278" s="37" t="str">
        <f aca="false">IF(ISBLANK(L278),"",
 IF(D278="ALI",IF(N278="L",7, IF(N278="A",10,15)),
 IF(D278="AIE",IF(N278="L",5, IF(N278="A",7,10)),
 IF(D278="SE",IF(N278="L",4, IF(N278="A",5,7 )),
 IF(OR(D278="EE",D278="CE"),IF(N278="L",3,IF(N278="A",4,6)))))))</f>
        <v/>
      </c>
      <c r="Q278" s="38"/>
      <c r="R278" s="39"/>
      <c r="S278" s="1" t="n">
        <f aca="false">IF(AND($P278="",$J278&lt;&gt;""),$J278,0)</f>
        <v>0</v>
      </c>
      <c r="T278" s="1" t="n">
        <f aca="false">IF(OR($P278="",$J278=""),0,$J278)</f>
        <v>0</v>
      </c>
      <c r="U278" s="1" t="n">
        <f aca="false">IF(OR($P278="",$J278=""),0,$P278)</f>
        <v>0</v>
      </c>
      <c r="V278" s="1" t="n">
        <f aca="false">IF(AND($J278="",$P278&lt;&gt;""),$P278,0)</f>
        <v>0</v>
      </c>
    </row>
    <row r="279" customFormat="false" ht="14.25" hidden="false" customHeight="true" outlineLevel="0" collapsed="false">
      <c r="B279" s="26" t="n">
        <v>22</v>
      </c>
      <c r="C279" s="40"/>
      <c r="D279" s="35"/>
      <c r="E279" s="35"/>
      <c r="F279" s="35"/>
      <c r="G279" s="35" t="str">
        <f aca="false">CONCATENATE(D279,H279)</f>
        <v/>
      </c>
      <c r="H279" s="36" t="str">
        <f aca="false">IF(ISBLANK(F279),"",
IF(D279="EE",IF(F279&gt;=3,IF(E279&gt;=5,"H","A"),
IF(F279&gt;=2,IF(E279&gt;=16,"H",IF(E279&lt;=4,"L","A")),
IF(E279&lt;=15,"L","A"))),
IF(OR(D279="SE",D279="CE"),IF(F279&gt;=4,IF(E279&gt;=6,"H","A"),
IF(F279&gt;=2,IF(E279&gt;=20,"H",IF(E279&lt;=5,"L","A")),
IF(E279&lt;=19,"L","A"))),
IF(OR(D279="ALI",D279="AIE"),IF(F279&gt;=6,IF(E279&gt;=20,"H","A"),
IF(F279&gt;=2,IF(E279&gt;=51,"H",IF(E279&lt;=19,"L","A")),
IF(E279&lt;=50,"L","A")))))))</f>
        <v/>
      </c>
      <c r="I279" s="36" t="str">
        <f aca="false">IF(H279="L","Baixa",IF(H279="A","Média",IF(H279="","","Alta")))</f>
        <v/>
      </c>
      <c r="J279" s="37" t="str">
        <f aca="false">IF(ISBLANK(F279),"",
 IF(D279="ALI",IF(H279="L",7, IF(H279="A",10,15)),
 IF(D279="AIE",IF(H279="L",5, IF(H279="A",7,10)),
 IF(D279="SE",IF(H279="L",4, IF(H279="A",5,7 )),
 IF(OR(D279="EE",D279="CE"),IF(H279="L",3,IF(H279="A",4,6)))))))</f>
        <v/>
      </c>
      <c r="K279" s="38"/>
      <c r="L279" s="35"/>
      <c r="M279" s="35" t="str">
        <f aca="false">CONCATENATE(D279,N279)</f>
        <v/>
      </c>
      <c r="N279" s="36" t="str">
        <f aca="false">IF(ISBLANK(L279),"",
IF(D279="EE",IF(L279&gt;=3,IF(K279&gt;=5,"H","A"),
IF(L279&gt;=2,IF(K279&gt;=16,"H",IF(K279&lt;=4,"L","A")),
IF(K279&lt;=15,"L","A"))),
IF(OR(D279="SE",D279="CE"),IF(L279&gt;=4,IF(K279&gt;=6,"H","A"),
IF(L279&gt;=2,IF(K279&gt;=20,"H",IF(K279&lt;=5,"L","A")),
IF(K279&lt;=19,"L","A"))),
IF(OR(D279="ALI",D279="AIE"),IF(L279&gt;=6,IF(K279&gt;=20,"H","A"),
IF(L279&gt;=2,IF(K279&gt;=51,"H",IF(K279&lt;=19,"L","A")),
IF(K279&lt;=50,"L","A")))))))</f>
        <v/>
      </c>
      <c r="O279" s="36" t="str">
        <f aca="false">IF(N279="L","Baixa",IF(N279="A","Média",IF(N279="","","Alta")))</f>
        <v/>
      </c>
      <c r="P279" s="37" t="str">
        <f aca="false">IF(ISBLANK(L279),"",
 IF(D279="ALI",IF(N279="L",7, IF(N279="A",10,15)),
 IF(D279="AIE",IF(N279="L",5, IF(N279="A",7,10)),
 IF(D279="SE",IF(N279="L",4, IF(N279="A",5,7 )),
 IF(OR(D279="EE",D279="CE"),IF(N279="L",3,IF(N279="A",4,6)))))))</f>
        <v/>
      </c>
      <c r="Q279" s="38"/>
      <c r="R279" s="39"/>
      <c r="S279" s="1" t="n">
        <f aca="false">IF(AND($P279="",$J279&lt;&gt;""),$J279,0)</f>
        <v>0</v>
      </c>
      <c r="T279" s="1" t="n">
        <f aca="false">IF(OR($P279="",$J279=""),0,$J279)</f>
        <v>0</v>
      </c>
      <c r="U279" s="1" t="n">
        <f aca="false">IF(OR($P279="",$J279=""),0,$P279)</f>
        <v>0</v>
      </c>
      <c r="V279" s="1" t="n">
        <f aca="false">IF(AND($J279="",$P279&lt;&gt;""),$P279,0)</f>
        <v>0</v>
      </c>
    </row>
    <row r="280" customFormat="false" ht="14.25" hidden="false" customHeight="true" outlineLevel="0" collapsed="false">
      <c r="B280" s="26" t="n">
        <v>23</v>
      </c>
      <c r="C280" s="40"/>
      <c r="D280" s="35"/>
      <c r="E280" s="35"/>
      <c r="F280" s="35"/>
      <c r="G280" s="35" t="str">
        <f aca="false">CONCATENATE(D280,H280)</f>
        <v/>
      </c>
      <c r="H280" s="36" t="str">
        <f aca="false">IF(ISBLANK(F280),"",
IF(D280="EE",IF(F280&gt;=3,IF(E280&gt;=5,"H","A"),
IF(F280&gt;=2,IF(E280&gt;=16,"H",IF(E280&lt;=4,"L","A")),
IF(E280&lt;=15,"L","A"))),
IF(OR(D280="SE",D280="CE"),IF(F280&gt;=4,IF(E280&gt;=6,"H","A"),
IF(F280&gt;=2,IF(E280&gt;=20,"H",IF(E280&lt;=5,"L","A")),
IF(E280&lt;=19,"L","A"))),
IF(OR(D280="ALI",D280="AIE"),IF(F280&gt;=6,IF(E280&gt;=20,"H","A"),
IF(F280&gt;=2,IF(E280&gt;=51,"H",IF(E280&lt;=19,"L","A")),
IF(E280&lt;=50,"L","A")))))))</f>
        <v/>
      </c>
      <c r="I280" s="36" t="str">
        <f aca="false">IF(H280="L","Baixa",IF(H280="A","Média",IF(H280="","","Alta")))</f>
        <v/>
      </c>
      <c r="J280" s="37" t="str">
        <f aca="false">IF(ISBLANK(F280),"",
 IF(D280="ALI",IF(H280="L",7, IF(H280="A",10,15)),
 IF(D280="AIE",IF(H280="L",5, IF(H280="A",7,10)),
 IF(D280="SE",IF(H280="L",4, IF(H280="A",5,7 )),
 IF(OR(D280="EE",D280="CE"),IF(H280="L",3,IF(H280="A",4,6)))))))</f>
        <v/>
      </c>
      <c r="K280" s="38"/>
      <c r="L280" s="35"/>
      <c r="M280" s="35" t="str">
        <f aca="false">CONCATENATE(D280,N280)</f>
        <v/>
      </c>
      <c r="N280" s="36" t="str">
        <f aca="false">IF(ISBLANK(L280),"",
IF(D280="EE",IF(L280&gt;=3,IF(K280&gt;=5,"H","A"),
IF(L280&gt;=2,IF(K280&gt;=16,"H",IF(K280&lt;=4,"L","A")),
IF(K280&lt;=15,"L","A"))),
IF(OR(D280="SE",D280="CE"),IF(L280&gt;=4,IF(K280&gt;=6,"H","A"),
IF(L280&gt;=2,IF(K280&gt;=20,"H",IF(K280&lt;=5,"L","A")),
IF(K280&lt;=19,"L","A"))),
IF(OR(D280="ALI",D280="AIE"),IF(L280&gt;=6,IF(K280&gt;=20,"H","A"),
IF(L280&gt;=2,IF(K280&gt;=51,"H",IF(K280&lt;=19,"L","A")),
IF(K280&lt;=50,"L","A")))))))</f>
        <v/>
      </c>
      <c r="O280" s="36" t="str">
        <f aca="false">IF(N280="L","Baixa",IF(N280="A","Média",IF(N280="","","Alta")))</f>
        <v/>
      </c>
      <c r="P280" s="37" t="str">
        <f aca="false">IF(ISBLANK(L280),"",
 IF(D280="ALI",IF(N280="L",7, IF(N280="A",10,15)),
 IF(D280="AIE",IF(N280="L",5, IF(N280="A",7,10)),
 IF(D280="SE",IF(N280="L",4, IF(N280="A",5,7 )),
 IF(OR(D280="EE",D280="CE"),IF(N280="L",3,IF(N280="A",4,6)))))))</f>
        <v/>
      </c>
      <c r="Q280" s="38"/>
      <c r="R280" s="39"/>
      <c r="S280" s="1" t="n">
        <f aca="false">IF(AND($P280="",$J280&lt;&gt;""),$J280,0)</f>
        <v>0</v>
      </c>
      <c r="T280" s="1" t="n">
        <f aca="false">IF(OR($P280="",$J280=""),0,$J280)</f>
        <v>0</v>
      </c>
      <c r="U280" s="1" t="n">
        <f aca="false">IF(OR($P280="",$J280=""),0,$P280)</f>
        <v>0</v>
      </c>
      <c r="V280" s="1" t="n">
        <f aca="false">IF(AND($J280="",$P280&lt;&gt;""),$P280,0)</f>
        <v>0</v>
      </c>
    </row>
    <row r="281" customFormat="false" ht="14.25" hidden="false" customHeight="true" outlineLevel="0" collapsed="false">
      <c r="B281" s="26" t="n">
        <v>24</v>
      </c>
      <c r="C281" s="40"/>
      <c r="D281" s="35"/>
      <c r="E281" s="35"/>
      <c r="F281" s="35"/>
      <c r="G281" s="35" t="str">
        <f aca="false">CONCATENATE(D281,H281)</f>
        <v/>
      </c>
      <c r="H281" s="36" t="str">
        <f aca="false">IF(ISBLANK(F281),"",
IF(D281="EE",IF(F281&gt;=3,IF(E281&gt;=5,"H","A"),
IF(F281&gt;=2,IF(E281&gt;=16,"H",IF(E281&lt;=4,"L","A")),
IF(E281&lt;=15,"L","A"))),
IF(OR(D281="SE",D281="CE"),IF(F281&gt;=4,IF(E281&gt;=6,"H","A"),
IF(F281&gt;=2,IF(E281&gt;=20,"H",IF(E281&lt;=5,"L","A")),
IF(E281&lt;=19,"L","A"))),
IF(OR(D281="ALI",D281="AIE"),IF(F281&gt;=6,IF(E281&gt;=20,"H","A"),
IF(F281&gt;=2,IF(E281&gt;=51,"H",IF(E281&lt;=19,"L","A")),
IF(E281&lt;=50,"L","A")))))))</f>
        <v/>
      </c>
      <c r="I281" s="36" t="str">
        <f aca="false">IF(H281="L","Baixa",IF(H281="A","Média",IF(H281="","","Alta")))</f>
        <v/>
      </c>
      <c r="J281" s="37" t="str">
        <f aca="false">IF(ISBLANK(F281),"",
 IF(D281="ALI",IF(H281="L",7, IF(H281="A",10,15)),
 IF(D281="AIE",IF(H281="L",5, IF(H281="A",7,10)),
 IF(D281="SE",IF(H281="L",4, IF(H281="A",5,7 )),
 IF(OR(D281="EE",D281="CE"),IF(H281="L",3,IF(H281="A",4,6)))))))</f>
        <v/>
      </c>
      <c r="K281" s="38"/>
      <c r="L281" s="35"/>
      <c r="M281" s="35" t="str">
        <f aca="false">CONCATENATE(D281,N281)</f>
        <v/>
      </c>
      <c r="N281" s="36" t="str">
        <f aca="false">IF(ISBLANK(L281),"",
IF(D281="EE",IF(L281&gt;=3,IF(K281&gt;=5,"H","A"),
IF(L281&gt;=2,IF(K281&gt;=16,"H",IF(K281&lt;=4,"L","A")),
IF(K281&lt;=15,"L","A"))),
IF(OR(D281="SE",D281="CE"),IF(L281&gt;=4,IF(K281&gt;=6,"H","A"),
IF(L281&gt;=2,IF(K281&gt;=20,"H",IF(K281&lt;=5,"L","A")),
IF(K281&lt;=19,"L","A"))),
IF(OR(D281="ALI",D281="AIE"),IF(L281&gt;=6,IF(K281&gt;=20,"H","A"),
IF(L281&gt;=2,IF(K281&gt;=51,"H",IF(K281&lt;=19,"L","A")),
IF(K281&lt;=50,"L","A")))))))</f>
        <v/>
      </c>
      <c r="O281" s="36" t="str">
        <f aca="false">IF(N281="L","Baixa",IF(N281="A","Média",IF(N281="","","Alta")))</f>
        <v/>
      </c>
      <c r="P281" s="37" t="str">
        <f aca="false">IF(ISBLANK(L281),"",
 IF(D281="ALI",IF(N281="L",7, IF(N281="A",10,15)),
 IF(D281="AIE",IF(N281="L",5, IF(N281="A",7,10)),
 IF(D281="SE",IF(N281="L",4, IF(N281="A",5,7 )),
 IF(OR(D281="EE",D281="CE"),IF(N281="L",3,IF(N281="A",4,6)))))))</f>
        <v/>
      </c>
      <c r="Q281" s="38"/>
      <c r="R281" s="39"/>
      <c r="S281" s="1" t="n">
        <f aca="false">IF(AND($P281="",$J281&lt;&gt;""),$J281,0)</f>
        <v>0</v>
      </c>
      <c r="T281" s="1" t="n">
        <f aca="false">IF(OR($P281="",$J281=""),0,$J281)</f>
        <v>0</v>
      </c>
      <c r="U281" s="1" t="n">
        <f aca="false">IF(OR($P281="",$J281=""),0,$P281)</f>
        <v>0</v>
      </c>
      <c r="V281" s="1" t="n">
        <f aca="false">IF(AND($J281="",$P281&lt;&gt;""),$P281,0)</f>
        <v>0</v>
      </c>
    </row>
    <row r="282" customFormat="false" ht="14.25" hidden="false" customHeight="true" outlineLevel="0" collapsed="false">
      <c r="B282" s="26" t="n">
        <v>25</v>
      </c>
      <c r="C282" s="40"/>
      <c r="D282" s="35"/>
      <c r="E282" s="35"/>
      <c r="F282" s="35"/>
      <c r="G282" s="35" t="str">
        <f aca="false">CONCATENATE(D282,H282)</f>
        <v/>
      </c>
      <c r="H282" s="36" t="str">
        <f aca="false">IF(ISBLANK(F282),"",
IF(D282="EE",IF(F282&gt;=3,IF(E282&gt;=5,"H","A"),
IF(F282&gt;=2,IF(E282&gt;=16,"H",IF(E282&lt;=4,"L","A")),
IF(E282&lt;=15,"L","A"))),
IF(OR(D282="SE",D282="CE"),IF(F282&gt;=4,IF(E282&gt;=6,"H","A"),
IF(F282&gt;=2,IF(E282&gt;=20,"H",IF(E282&lt;=5,"L","A")),
IF(E282&lt;=19,"L","A"))),
IF(OR(D282="ALI",D282="AIE"),IF(F282&gt;=6,IF(E282&gt;=20,"H","A"),
IF(F282&gt;=2,IF(E282&gt;=51,"H",IF(E282&lt;=19,"L","A")),
IF(E282&lt;=50,"L","A")))))))</f>
        <v/>
      </c>
      <c r="I282" s="36" t="str">
        <f aca="false">IF(H282="L","Baixa",IF(H282="A","Média",IF(H282="","","Alta")))</f>
        <v/>
      </c>
      <c r="J282" s="37" t="str">
        <f aca="false">IF(ISBLANK(F282),"",
 IF(D282="ALI",IF(H282="L",7, IF(H282="A",10,15)),
 IF(D282="AIE",IF(H282="L",5, IF(H282="A",7,10)),
 IF(D282="SE",IF(H282="L",4, IF(H282="A",5,7 )),
 IF(OR(D282="EE",D282="CE"),IF(H282="L",3,IF(H282="A",4,6)))))))</f>
        <v/>
      </c>
      <c r="K282" s="38"/>
      <c r="L282" s="35"/>
      <c r="M282" s="35" t="str">
        <f aca="false">CONCATENATE(D282,N282)</f>
        <v/>
      </c>
      <c r="N282" s="36" t="str">
        <f aca="false">IF(ISBLANK(L282),"",
IF(D282="EE",IF(L282&gt;=3,IF(K282&gt;=5,"H","A"),
IF(L282&gt;=2,IF(K282&gt;=16,"H",IF(K282&lt;=4,"L","A")),
IF(K282&lt;=15,"L","A"))),
IF(OR(D282="SE",D282="CE"),IF(L282&gt;=4,IF(K282&gt;=6,"H","A"),
IF(L282&gt;=2,IF(K282&gt;=20,"H",IF(K282&lt;=5,"L","A")),
IF(K282&lt;=19,"L","A"))),
IF(OR(D282="ALI",D282="AIE"),IF(L282&gt;=6,IF(K282&gt;=20,"H","A"),
IF(L282&gt;=2,IF(K282&gt;=51,"H",IF(K282&lt;=19,"L","A")),
IF(K282&lt;=50,"L","A")))))))</f>
        <v/>
      </c>
      <c r="O282" s="36" t="str">
        <f aca="false">IF(N282="L","Baixa",IF(N282="A","Média",IF(N282="","","Alta")))</f>
        <v/>
      </c>
      <c r="P282" s="37" t="str">
        <f aca="false">IF(ISBLANK(L282),"",
 IF(D282="ALI",IF(N282="L",7, IF(N282="A",10,15)),
 IF(D282="AIE",IF(N282="L",5, IF(N282="A",7,10)),
 IF(D282="SE",IF(N282="L",4, IF(N282="A",5,7 )),
 IF(OR(D282="EE",D282="CE"),IF(N282="L",3,IF(N282="A",4,6)))))))</f>
        <v/>
      </c>
      <c r="Q282" s="38"/>
      <c r="R282" s="39"/>
      <c r="S282" s="1" t="n">
        <f aca="false">IF(AND($P282="",$J282&lt;&gt;""),$J282,0)</f>
        <v>0</v>
      </c>
      <c r="T282" s="1" t="n">
        <f aca="false">IF(OR($P282="",$J282=""),0,$J282)</f>
        <v>0</v>
      </c>
      <c r="U282" s="1" t="n">
        <f aca="false">IF(OR($P282="",$J282=""),0,$P282)</f>
        <v>0</v>
      </c>
      <c r="V282" s="1" t="n">
        <f aca="false">IF(AND($J282="",$P282&lt;&gt;""),$P282,0)</f>
        <v>0</v>
      </c>
    </row>
    <row r="283" customFormat="false" ht="14.25" hidden="false" customHeight="true" outlineLevel="0" collapsed="false">
      <c r="B283" s="26" t="n">
        <v>26</v>
      </c>
      <c r="C283" s="40"/>
      <c r="D283" s="35"/>
      <c r="E283" s="35"/>
      <c r="F283" s="35"/>
      <c r="G283" s="35" t="str">
        <f aca="false">CONCATENATE(D283,H283)</f>
        <v/>
      </c>
      <c r="H283" s="36" t="str">
        <f aca="false">IF(ISBLANK(F283),"",
IF(D283="EE",IF(F283&gt;=3,IF(E283&gt;=5,"H","A"),
IF(F283&gt;=2,IF(E283&gt;=16,"H",IF(E283&lt;=4,"L","A")),
IF(E283&lt;=15,"L","A"))),
IF(OR(D283="SE",D283="CE"),IF(F283&gt;=4,IF(E283&gt;=6,"H","A"),
IF(F283&gt;=2,IF(E283&gt;=20,"H",IF(E283&lt;=5,"L","A")),
IF(E283&lt;=19,"L","A"))),
IF(OR(D283="ALI",D283="AIE"),IF(F283&gt;=6,IF(E283&gt;=20,"H","A"),
IF(F283&gt;=2,IF(E283&gt;=51,"H",IF(E283&lt;=19,"L","A")),
IF(E283&lt;=50,"L","A")))))))</f>
        <v/>
      </c>
      <c r="I283" s="36" t="str">
        <f aca="false">IF(H283="L","Baixa",IF(H283="A","Média",IF(H283="","","Alta")))</f>
        <v/>
      </c>
      <c r="J283" s="37" t="str">
        <f aca="false">IF(ISBLANK(F283),"",
 IF(D283="ALI",IF(H283="L",7, IF(H283="A",10,15)),
 IF(D283="AIE",IF(H283="L",5, IF(H283="A",7,10)),
 IF(D283="SE",IF(H283="L",4, IF(H283="A",5,7 )),
 IF(OR(D283="EE",D283="CE"),IF(H283="L",3,IF(H283="A",4,6)))))))</f>
        <v/>
      </c>
      <c r="K283" s="38"/>
      <c r="L283" s="35"/>
      <c r="M283" s="35" t="str">
        <f aca="false">CONCATENATE(D283,N283)</f>
        <v/>
      </c>
      <c r="N283" s="36" t="str">
        <f aca="false">IF(ISBLANK(L283),"",
IF(D283="EE",IF(L283&gt;=3,IF(K283&gt;=5,"H","A"),
IF(L283&gt;=2,IF(K283&gt;=16,"H",IF(K283&lt;=4,"L","A")),
IF(K283&lt;=15,"L","A"))),
IF(OR(D283="SE",D283="CE"),IF(L283&gt;=4,IF(K283&gt;=6,"H","A"),
IF(L283&gt;=2,IF(K283&gt;=20,"H",IF(K283&lt;=5,"L","A")),
IF(K283&lt;=19,"L","A"))),
IF(OR(D283="ALI",D283="AIE"),IF(L283&gt;=6,IF(K283&gt;=20,"H","A"),
IF(L283&gt;=2,IF(K283&gt;=51,"H",IF(K283&lt;=19,"L","A")),
IF(K283&lt;=50,"L","A")))))))</f>
        <v/>
      </c>
      <c r="O283" s="36" t="str">
        <f aca="false">IF(N283="L","Baixa",IF(N283="A","Média",IF(N283="","","Alta")))</f>
        <v/>
      </c>
      <c r="P283" s="37" t="str">
        <f aca="false">IF(ISBLANK(L283),"",
 IF(D283="ALI",IF(N283="L",7, IF(N283="A",10,15)),
 IF(D283="AIE",IF(N283="L",5, IF(N283="A",7,10)),
 IF(D283="SE",IF(N283="L",4, IF(N283="A",5,7 )),
 IF(OR(D283="EE",D283="CE"),IF(N283="L",3,IF(N283="A",4,6)))))))</f>
        <v/>
      </c>
      <c r="Q283" s="38"/>
      <c r="R283" s="39"/>
      <c r="S283" s="1" t="n">
        <f aca="false">IF(AND($P283="",$J283&lt;&gt;""),$J283,0)</f>
        <v>0</v>
      </c>
      <c r="T283" s="1" t="n">
        <f aca="false">IF(OR($P283="",$J283=""),0,$J283)</f>
        <v>0</v>
      </c>
      <c r="U283" s="1" t="n">
        <f aca="false">IF(OR($P283="",$J283=""),0,$P283)</f>
        <v>0</v>
      </c>
      <c r="V283" s="1" t="n">
        <f aca="false">IF(AND($J283="",$P283&lt;&gt;""),$P283,0)</f>
        <v>0</v>
      </c>
    </row>
    <row r="284" customFormat="false" ht="14.25" hidden="false" customHeight="true" outlineLevel="0" collapsed="false">
      <c r="B284" s="26" t="n">
        <v>27</v>
      </c>
      <c r="C284" s="40"/>
      <c r="D284" s="35"/>
      <c r="E284" s="35"/>
      <c r="F284" s="35"/>
      <c r="G284" s="35" t="str">
        <f aca="false">CONCATENATE(D284,H284)</f>
        <v/>
      </c>
      <c r="H284" s="36" t="str">
        <f aca="false">IF(ISBLANK(F284),"",
IF(D284="EE",IF(F284&gt;=3,IF(E284&gt;=5,"H","A"),
IF(F284&gt;=2,IF(E284&gt;=16,"H",IF(E284&lt;=4,"L","A")),
IF(E284&lt;=15,"L","A"))),
IF(OR(D284="SE",D284="CE"),IF(F284&gt;=4,IF(E284&gt;=6,"H","A"),
IF(F284&gt;=2,IF(E284&gt;=20,"H",IF(E284&lt;=5,"L","A")),
IF(E284&lt;=19,"L","A"))),
IF(OR(D284="ALI",D284="AIE"),IF(F284&gt;=6,IF(E284&gt;=20,"H","A"),
IF(F284&gt;=2,IF(E284&gt;=51,"H",IF(E284&lt;=19,"L","A")),
IF(E284&lt;=50,"L","A")))))))</f>
        <v/>
      </c>
      <c r="I284" s="36" t="str">
        <f aca="false">IF(H284="L","Baixa",IF(H284="A","Média",IF(H284="","","Alta")))</f>
        <v/>
      </c>
      <c r="J284" s="37" t="str">
        <f aca="false">IF(ISBLANK(F284),"",
 IF(D284="ALI",IF(H284="L",7, IF(H284="A",10,15)),
 IF(D284="AIE",IF(H284="L",5, IF(H284="A",7,10)),
 IF(D284="SE",IF(H284="L",4, IF(H284="A",5,7 )),
 IF(OR(D284="EE",D284="CE"),IF(H284="L",3,IF(H284="A",4,6)))))))</f>
        <v/>
      </c>
      <c r="K284" s="38"/>
      <c r="L284" s="35"/>
      <c r="M284" s="35" t="str">
        <f aca="false">CONCATENATE(D284,N284)</f>
        <v/>
      </c>
      <c r="N284" s="36" t="str">
        <f aca="false">IF(ISBLANK(L284),"",
IF(D284="EE",IF(L284&gt;=3,IF(K284&gt;=5,"H","A"),
IF(L284&gt;=2,IF(K284&gt;=16,"H",IF(K284&lt;=4,"L","A")),
IF(K284&lt;=15,"L","A"))),
IF(OR(D284="SE",D284="CE"),IF(L284&gt;=4,IF(K284&gt;=6,"H","A"),
IF(L284&gt;=2,IF(K284&gt;=20,"H",IF(K284&lt;=5,"L","A")),
IF(K284&lt;=19,"L","A"))),
IF(OR(D284="ALI",D284="AIE"),IF(L284&gt;=6,IF(K284&gt;=20,"H","A"),
IF(L284&gt;=2,IF(K284&gt;=51,"H",IF(K284&lt;=19,"L","A")),
IF(K284&lt;=50,"L","A")))))))</f>
        <v/>
      </c>
      <c r="O284" s="36" t="str">
        <f aca="false">IF(N284="L","Baixa",IF(N284="A","Média",IF(N284="","","Alta")))</f>
        <v/>
      </c>
      <c r="P284" s="37" t="str">
        <f aca="false">IF(ISBLANK(L284),"",
 IF(D284="ALI",IF(N284="L",7, IF(N284="A",10,15)),
 IF(D284="AIE",IF(N284="L",5, IF(N284="A",7,10)),
 IF(D284="SE",IF(N284="L",4, IF(N284="A",5,7 )),
 IF(OR(D284="EE",D284="CE"),IF(N284="L",3,IF(N284="A",4,6)))))))</f>
        <v/>
      </c>
      <c r="Q284" s="38"/>
      <c r="R284" s="39"/>
      <c r="S284" s="1" t="n">
        <f aca="false">IF(AND($P284="",$J284&lt;&gt;""),$J284,0)</f>
        <v>0</v>
      </c>
      <c r="T284" s="1" t="n">
        <f aca="false">IF(OR($P284="",$J284=""),0,$J284)</f>
        <v>0</v>
      </c>
      <c r="U284" s="1" t="n">
        <f aca="false">IF(OR($P284="",$J284=""),0,$P284)</f>
        <v>0</v>
      </c>
      <c r="V284" s="1" t="n">
        <f aca="false">IF(AND($J284="",$P284&lt;&gt;""),$P284,0)</f>
        <v>0</v>
      </c>
    </row>
    <row r="285" customFormat="false" ht="14.25" hidden="false" customHeight="true" outlineLevel="0" collapsed="false">
      <c r="B285" s="26" t="n">
        <v>28</v>
      </c>
      <c r="C285" s="40"/>
      <c r="D285" s="35"/>
      <c r="E285" s="35"/>
      <c r="F285" s="35"/>
      <c r="G285" s="35" t="str">
        <f aca="false">CONCATENATE(D285,H285)</f>
        <v/>
      </c>
      <c r="H285" s="36" t="str">
        <f aca="false">IF(ISBLANK(F285),"",
IF(D285="EE",IF(F285&gt;=3,IF(E285&gt;=5,"H","A"),
IF(F285&gt;=2,IF(E285&gt;=16,"H",IF(E285&lt;=4,"L","A")),
IF(E285&lt;=15,"L","A"))),
IF(OR(D285="SE",D285="CE"),IF(F285&gt;=4,IF(E285&gt;=6,"H","A"),
IF(F285&gt;=2,IF(E285&gt;=20,"H",IF(E285&lt;=5,"L","A")),
IF(E285&lt;=19,"L","A"))),
IF(OR(D285="ALI",D285="AIE"),IF(F285&gt;=6,IF(E285&gt;=20,"H","A"),
IF(F285&gt;=2,IF(E285&gt;=51,"H",IF(E285&lt;=19,"L","A")),
IF(E285&lt;=50,"L","A")))))))</f>
        <v/>
      </c>
      <c r="I285" s="36" t="str">
        <f aca="false">IF(H285="L","Baixa",IF(H285="A","Média",IF(H285="","","Alta")))</f>
        <v/>
      </c>
      <c r="J285" s="37" t="str">
        <f aca="false">IF(ISBLANK(F285),"",
 IF(D285="ALI",IF(H285="L",7, IF(H285="A",10,15)),
 IF(D285="AIE",IF(H285="L",5, IF(H285="A",7,10)),
 IF(D285="SE",IF(H285="L",4, IF(H285="A",5,7 )),
 IF(OR(D285="EE",D285="CE"),IF(H285="L",3,IF(H285="A",4,6)))))))</f>
        <v/>
      </c>
      <c r="K285" s="38"/>
      <c r="L285" s="35"/>
      <c r="M285" s="35" t="str">
        <f aca="false">CONCATENATE(D285,N285)</f>
        <v/>
      </c>
      <c r="N285" s="36" t="str">
        <f aca="false">IF(ISBLANK(L285),"",
IF(D285="EE",IF(L285&gt;=3,IF(K285&gt;=5,"H","A"),
IF(L285&gt;=2,IF(K285&gt;=16,"H",IF(K285&lt;=4,"L","A")),
IF(K285&lt;=15,"L","A"))),
IF(OR(D285="SE",D285="CE"),IF(L285&gt;=4,IF(K285&gt;=6,"H","A"),
IF(L285&gt;=2,IF(K285&gt;=20,"H",IF(K285&lt;=5,"L","A")),
IF(K285&lt;=19,"L","A"))),
IF(OR(D285="ALI",D285="AIE"),IF(L285&gt;=6,IF(K285&gt;=20,"H","A"),
IF(L285&gt;=2,IF(K285&gt;=51,"H",IF(K285&lt;=19,"L","A")),
IF(K285&lt;=50,"L","A")))))))</f>
        <v/>
      </c>
      <c r="O285" s="36" t="str">
        <f aca="false">IF(N285="L","Baixa",IF(N285="A","Média",IF(N285="","","Alta")))</f>
        <v/>
      </c>
      <c r="P285" s="37" t="str">
        <f aca="false">IF(ISBLANK(L285),"",
 IF(D285="ALI",IF(N285="L",7, IF(N285="A",10,15)),
 IF(D285="AIE",IF(N285="L",5, IF(N285="A",7,10)),
 IF(D285="SE",IF(N285="L",4, IF(N285="A",5,7 )),
 IF(OR(D285="EE",D285="CE"),IF(N285="L",3,IF(N285="A",4,6)))))))</f>
        <v/>
      </c>
      <c r="Q285" s="38"/>
      <c r="R285" s="39"/>
      <c r="S285" s="1" t="n">
        <f aca="false">IF(AND($P285="",$J285&lt;&gt;""),$J285,0)</f>
        <v>0</v>
      </c>
      <c r="T285" s="1" t="n">
        <f aca="false">IF(OR($P285="",$J285=""),0,$J285)</f>
        <v>0</v>
      </c>
      <c r="U285" s="1" t="n">
        <f aca="false">IF(OR($P285="",$J285=""),0,$P285)</f>
        <v>0</v>
      </c>
      <c r="V285" s="1" t="n">
        <f aca="false">IF(AND($J285="",$P285&lt;&gt;""),$P285,0)</f>
        <v>0</v>
      </c>
    </row>
    <row r="286" customFormat="false" ht="14.25" hidden="false" customHeight="true" outlineLevel="0" collapsed="false">
      <c r="B286" s="26" t="n">
        <v>29</v>
      </c>
      <c r="C286" s="40"/>
      <c r="D286" s="35"/>
      <c r="E286" s="35"/>
      <c r="F286" s="35"/>
      <c r="G286" s="35" t="str">
        <f aca="false">CONCATENATE(D286,H286)</f>
        <v/>
      </c>
      <c r="H286" s="36" t="str">
        <f aca="false">IF(ISBLANK(F286),"",
IF(D286="EE",IF(F286&gt;=3,IF(E286&gt;=5,"H","A"),
IF(F286&gt;=2,IF(E286&gt;=16,"H",IF(E286&lt;=4,"L","A")),
IF(E286&lt;=15,"L","A"))),
IF(OR(D286="SE",D286="CE"),IF(F286&gt;=4,IF(E286&gt;=6,"H","A"),
IF(F286&gt;=2,IF(E286&gt;=20,"H",IF(E286&lt;=5,"L","A")),
IF(E286&lt;=19,"L","A"))),
IF(OR(D286="ALI",D286="AIE"),IF(F286&gt;=6,IF(E286&gt;=20,"H","A"),
IF(F286&gt;=2,IF(E286&gt;=51,"H",IF(E286&lt;=19,"L","A")),
IF(E286&lt;=50,"L","A")))))))</f>
        <v/>
      </c>
      <c r="I286" s="36" t="str">
        <f aca="false">IF(H286="L","Baixa",IF(H286="A","Média",IF(H286="","","Alta")))</f>
        <v/>
      </c>
      <c r="J286" s="37" t="str">
        <f aca="false">IF(ISBLANK(F286),"",
 IF(D286="ALI",IF(H286="L",7, IF(H286="A",10,15)),
 IF(D286="AIE",IF(H286="L",5, IF(H286="A",7,10)),
 IF(D286="SE",IF(H286="L",4, IF(H286="A",5,7 )),
 IF(OR(D286="EE",D286="CE"),IF(H286="L",3,IF(H286="A",4,6)))))))</f>
        <v/>
      </c>
      <c r="K286" s="38"/>
      <c r="L286" s="35"/>
      <c r="M286" s="35" t="str">
        <f aca="false">CONCATENATE(D286,N286)</f>
        <v/>
      </c>
      <c r="N286" s="36" t="str">
        <f aca="false">IF(ISBLANK(L286),"",
IF(D286="EE",IF(L286&gt;=3,IF(K286&gt;=5,"H","A"),
IF(L286&gt;=2,IF(K286&gt;=16,"H",IF(K286&lt;=4,"L","A")),
IF(K286&lt;=15,"L","A"))),
IF(OR(D286="SE",D286="CE"),IF(L286&gt;=4,IF(K286&gt;=6,"H","A"),
IF(L286&gt;=2,IF(K286&gt;=20,"H",IF(K286&lt;=5,"L","A")),
IF(K286&lt;=19,"L","A"))),
IF(OR(D286="ALI",D286="AIE"),IF(L286&gt;=6,IF(K286&gt;=20,"H","A"),
IF(L286&gt;=2,IF(K286&gt;=51,"H",IF(K286&lt;=19,"L","A")),
IF(K286&lt;=50,"L","A")))))))</f>
        <v/>
      </c>
      <c r="O286" s="36" t="str">
        <f aca="false">IF(N286="L","Baixa",IF(N286="A","Média",IF(N286="","","Alta")))</f>
        <v/>
      </c>
      <c r="P286" s="37" t="str">
        <f aca="false">IF(ISBLANK(L286),"",
 IF(D286="ALI",IF(N286="L",7, IF(N286="A",10,15)),
 IF(D286="AIE",IF(N286="L",5, IF(N286="A",7,10)),
 IF(D286="SE",IF(N286="L",4, IF(N286="A",5,7 )),
 IF(OR(D286="EE",D286="CE"),IF(N286="L",3,IF(N286="A",4,6)))))))</f>
        <v/>
      </c>
      <c r="Q286" s="38"/>
      <c r="R286" s="39"/>
      <c r="S286" s="1" t="n">
        <f aca="false">IF(AND($P286="",$J286&lt;&gt;""),$J286,0)</f>
        <v>0</v>
      </c>
      <c r="T286" s="1" t="n">
        <f aca="false">IF(OR($P286="",$J286=""),0,$J286)</f>
        <v>0</v>
      </c>
      <c r="U286" s="1" t="n">
        <f aca="false">IF(OR($P286="",$J286=""),0,$P286)</f>
        <v>0</v>
      </c>
      <c r="V286" s="1" t="n">
        <f aca="false">IF(AND($J286="",$P286&lt;&gt;""),$P286,0)</f>
        <v>0</v>
      </c>
    </row>
    <row r="287" customFormat="false" ht="14.25" hidden="false" customHeight="true" outlineLevel="0" collapsed="false">
      <c r="B287" s="41" t="n">
        <v>30</v>
      </c>
      <c r="C287" s="42"/>
      <c r="D287" s="43"/>
      <c r="E287" s="43"/>
      <c r="F287" s="43"/>
      <c r="G287" s="43" t="str">
        <f aca="false">CONCATENATE(D287,H287)</f>
        <v/>
      </c>
      <c r="H287" s="44" t="str">
        <f aca="false">IF(ISBLANK(F287),"",
IF(D287="EE",IF(F287&gt;=3,IF(E287&gt;=5,"H","A"),
IF(F287&gt;=2,IF(E287&gt;=16,"H",IF(E287&lt;=4,"L","A")),
IF(E287&lt;=15,"L","A"))),
IF(OR(D287="SE",D287="CE"),IF(F287&gt;=4,IF(E287&gt;=6,"H","A"),
IF(F287&gt;=2,IF(E287&gt;=20,"H",IF(E287&lt;=5,"L","A")),
IF(E287&lt;=19,"L","A"))),
IF(OR(D287="ALI",D287="AIE"),IF(F287&gt;=6,IF(E287&gt;=20,"H","A"),
IF(F287&gt;=2,IF(E287&gt;=51,"H",IF(E287&lt;=19,"L","A")),
IF(E287&lt;=50,"L","A")))))))</f>
        <v/>
      </c>
      <c r="I287" s="44" t="str">
        <f aca="false">IF(H287="L","Baixa",IF(H287="A","Média",IF(H287="","","Alta")))</f>
        <v/>
      </c>
      <c r="J287" s="45" t="str">
        <f aca="false">IF(ISBLANK(F287),"",
 IF(D287="ALI",IF(H287="L",7, IF(H287="A",10,15)),
 IF(D287="AIE",IF(H287="L",5, IF(H287="A",7,10)),
 IF(D287="SE",IF(H287="L",4, IF(H287="A",5,7 )),
 IF(OR(D287="EE",D287="CE"),IF(H287="L",3,IF(H287="A",4,6)))))))</f>
        <v/>
      </c>
      <c r="K287" s="46"/>
      <c r="L287" s="43"/>
      <c r="M287" s="43" t="str">
        <f aca="false">CONCATENATE(D287,N287)</f>
        <v/>
      </c>
      <c r="N287" s="44" t="str">
        <f aca="false">IF(ISBLANK(L287),"",
IF(D287="EE",IF(L287&gt;=3,IF(K287&gt;=5,"H","A"),
IF(L287&gt;=2,IF(K287&gt;=16,"H",IF(K287&lt;=4,"L","A")),
IF(K287&lt;=15,"L","A"))),
IF(OR(D287="SE",D287="CE"),IF(L287&gt;=4,IF(K287&gt;=6,"H","A"),
IF(L287&gt;=2,IF(K287&gt;=20,"H",IF(K287&lt;=5,"L","A")),
IF(K287&lt;=19,"L","A"))),
IF(OR(D287="ALI",D287="AIE"),IF(L287&gt;=6,IF(K287&gt;=20,"H","A"),
IF(L287&gt;=2,IF(K287&gt;=51,"H",IF(K287&lt;=19,"L","A")),
IF(K287&lt;=50,"L","A")))))))</f>
        <v/>
      </c>
      <c r="O287" s="44" t="str">
        <f aca="false">IF(N287="L","Baixa",IF(N287="A","Média",IF(N287="","","Alta")))</f>
        <v/>
      </c>
      <c r="P287" s="45" t="str">
        <f aca="false">IF(ISBLANK(L287),"",
 IF(D287="ALI",IF(N287="L",7, IF(N287="A",10,15)),
 IF(D287="AIE",IF(N287="L",5, IF(N287="A",7,10)),
 IF(D287="SE",IF(N287="L",4, IF(N287="A",5,7 )),
 IF(OR(D287="EE",D287="CE"),IF(N287="L",3,IF(N287="A",4,6)))))))</f>
        <v/>
      </c>
      <c r="Q287" s="46"/>
      <c r="R287" s="47"/>
      <c r="S287" s="1" t="n">
        <f aca="false">IF(AND($P287="",$J287&lt;&gt;""),$J287,0)</f>
        <v>0</v>
      </c>
      <c r="T287" s="1" t="n">
        <f aca="false">IF(OR($P287="",$J287=""),0,$J287)</f>
        <v>0</v>
      </c>
      <c r="U287" s="1" t="n">
        <f aca="false">IF(OR($P287="",$J287=""),0,$P287)</f>
        <v>0</v>
      </c>
      <c r="V287" s="1" t="n">
        <f aca="false">IF(AND($J287="",$P287&lt;&gt;""),$P287,0)</f>
        <v>0</v>
      </c>
    </row>
    <row r="288" s="48" customFormat="true" ht="19.5" hidden="false" customHeight="true" outlineLevel="0" collapsed="false"/>
    <row r="289" customFormat="false" ht="17.25" hidden="false" customHeight="true" outlineLevel="0" collapsed="false">
      <c r="A289" s="2" t="s">
        <v>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="3" customFormat="true" ht="17.25" hidden="false" customHeight="true" outlineLevel="0" collapsed="false">
      <c r="B290" s="8" t="e">
        <f aca="false">CONCATENATE("Projeto  : ", Projeto)</f>
        <v>#REF!</v>
      </c>
      <c r="C290" s="10"/>
      <c r="D290" s="5" t="s">
        <v>2</v>
      </c>
      <c r="E290" s="6" t="e">
        <f aca="false">Data</f>
        <v>#REF!</v>
      </c>
      <c r="F290" s="6"/>
      <c r="G290" s="5"/>
      <c r="H290" s="5"/>
      <c r="I290" s="7" t="e">
        <f aca="false">CONCATENATE("Revisor : ",Revisor)</f>
        <v>#REF!</v>
      </c>
      <c r="J290" s="8"/>
      <c r="K290" s="8"/>
      <c r="L290" s="8"/>
      <c r="M290" s="8"/>
      <c r="N290" s="8"/>
      <c r="O290" s="8"/>
      <c r="P290" s="8"/>
      <c r="Q290" s="8"/>
      <c r="R290" s="8"/>
      <c r="S290" s="9"/>
    </row>
    <row r="291" s="3" customFormat="true" ht="17.25" hidden="false" customHeight="true" outlineLevel="0" collapsed="false">
      <c r="B291" s="10" t="e">
        <f aca="false">CONCATENATE("Responsável : ", Responsável)</f>
        <v>#REF!</v>
      </c>
      <c r="C291" s="4"/>
      <c r="D291" s="9"/>
      <c r="E291" s="11"/>
      <c r="F291" s="11"/>
      <c r="G291" s="11"/>
      <c r="H291" s="11"/>
      <c r="I291" s="7" t="s">
        <v>5</v>
      </c>
      <c r="J291" s="11"/>
      <c r="K291" s="49" t="e">
        <f aca="false">Revisão</f>
        <v>#REF!</v>
      </c>
      <c r="L291" s="49"/>
      <c r="M291" s="11"/>
      <c r="N291" s="11"/>
      <c r="O291" s="11"/>
      <c r="P291" s="11"/>
      <c r="Q291" s="11"/>
      <c r="R291" s="11"/>
      <c r="S291" s="9"/>
      <c r="T291" s="9"/>
    </row>
    <row r="292" s="3" customFormat="true" ht="12" hidden="false" customHeight="true" outlineLevel="0" collapsed="false">
      <c r="B292" s="12" t="s">
        <v>6</v>
      </c>
      <c r="C292" s="13" t="s">
        <v>7</v>
      </c>
      <c r="D292" s="14" t="s">
        <v>8</v>
      </c>
      <c r="E292" s="15" t="s">
        <v>9</v>
      </c>
      <c r="F292" s="15"/>
      <c r="G292" s="15"/>
      <c r="H292" s="15"/>
      <c r="I292" s="15"/>
      <c r="J292" s="15"/>
      <c r="K292" s="16" t="s">
        <v>10</v>
      </c>
      <c r="L292" s="16"/>
      <c r="M292" s="16"/>
      <c r="N292" s="16"/>
      <c r="O292" s="16"/>
      <c r="P292" s="16"/>
      <c r="Q292" s="17"/>
      <c r="R292" s="18"/>
      <c r="S292" s="3" t="s">
        <v>11</v>
      </c>
      <c r="T292" s="3" t="s">
        <v>12</v>
      </c>
      <c r="U292" s="3" t="s">
        <v>13</v>
      </c>
      <c r="V292" s="3" t="s">
        <v>14</v>
      </c>
    </row>
    <row r="293" customFormat="false" ht="12" hidden="false" customHeight="true" outlineLevel="0" collapsed="false">
      <c r="B293" s="12"/>
      <c r="C293" s="13"/>
      <c r="D293" s="14"/>
      <c r="E293" s="19" t="s">
        <v>15</v>
      </c>
      <c r="F293" s="20" t="s">
        <v>16</v>
      </c>
      <c r="G293" s="20" t="s">
        <v>17</v>
      </c>
      <c r="H293" s="20" t="s">
        <v>18</v>
      </c>
      <c r="I293" s="21" t="s">
        <v>19</v>
      </c>
      <c r="J293" s="22" t="s">
        <v>20</v>
      </c>
      <c r="K293" s="23" t="s">
        <v>15</v>
      </c>
      <c r="L293" s="20" t="s">
        <v>16</v>
      </c>
      <c r="M293" s="20" t="s">
        <v>17</v>
      </c>
      <c r="N293" s="20" t="s">
        <v>18</v>
      </c>
      <c r="O293" s="21" t="s">
        <v>19</v>
      </c>
      <c r="P293" s="22" t="s">
        <v>20</v>
      </c>
      <c r="Q293" s="24"/>
      <c r="R293" s="25"/>
    </row>
    <row r="294" customFormat="false" ht="14.25" hidden="false" customHeight="true" outlineLevel="0" collapsed="false">
      <c r="B294" s="26" t="n">
        <v>1</v>
      </c>
      <c r="C294" s="50"/>
      <c r="D294" s="29"/>
      <c r="E294" s="29"/>
      <c r="F294" s="29"/>
      <c r="G294" s="29" t="str">
        <f aca="false">CONCATENATE(D294,H294)</f>
        <v/>
      </c>
      <c r="H294" s="30" t="str">
        <f aca="false">IF(ISBLANK(F294),"",
IF(D294="EE",IF(F294&gt;=3,IF(E294&gt;=5,"H","A"),
IF(F294&gt;=2,IF(E294&gt;=16,"H",IF(E294&lt;=4,"L","A")),
IF(E294&lt;=15,"L","A"))),
IF(OR(D294="SE",D294="CE"),IF(F294&gt;=4,IF(E294&gt;=6,"H","A"),
IF(F294&gt;=2,IF(E294&gt;=20,"H",IF(E294&lt;=5,"L","A")),
IF(E294&lt;=19,"L","A"))),
IF(OR(D294="ALI",D294="AIE"),IF(F294&gt;=6,IF(E294&gt;=20,"H","A"),
IF(F294&gt;=2,IF(E294&gt;=51,"H",IF(E294&lt;=19,"L","A")),
IF(E294&lt;=50,"L","A")))))))</f>
        <v/>
      </c>
      <c r="I294" s="30" t="str">
        <f aca="false">IF(H294="L","Baixa",IF(H294="A","Média",IF(H294="","","Alta")))</f>
        <v/>
      </c>
      <c r="J294" s="33" t="str">
        <f aca="false">IF(ISBLANK(F294),"",
 IF(D294="ALI",IF(H294="L",7, IF(H294="A",10,15)),
 IF(D294="AIE",IF(H294="L",5, IF(H294="A",7,10)),
 IF(D294="SE",IF(H294="L",4, IF(H294="A",5,7 )),
 IF(OR(D294="EE",D294="CE"),IF(H294="L",3,IF(H294="A",4,6)))))))</f>
        <v/>
      </c>
      <c r="K294" s="32"/>
      <c r="L294" s="29"/>
      <c r="M294" s="29" t="str">
        <f aca="false">CONCATENATE(D294,N294)</f>
        <v/>
      </c>
      <c r="N294" s="30" t="str">
        <f aca="false">IF(ISBLANK(L294),"",
IF(D294="EE",IF(L294&gt;=3,IF(K294&gt;=5,"H","A"),
IF(L294&gt;=2,IF(K294&gt;=16,"H",IF(K294&lt;=4,"L","A")),
IF(K294&lt;=15,"L","A"))),
IF(OR(D294="SE",D294="CE"),IF(L294&gt;=4,IF(K294&gt;=6,"H","A"),
IF(L294&gt;=2,IF(K294&gt;=20,"H",IF(K294&lt;=5,"L","A")),
IF(K294&lt;=19,"L","A"))),
IF(OR(D294="ALI",D294="AIE"),IF(L294&gt;=6,IF(K294&gt;=20,"H","A"),
IF(L294&gt;=2,IF(K294&gt;=51,"H",IF(K294&lt;=19,"L","A")),
IF(K294&lt;=50,"L","A")))))))</f>
        <v/>
      </c>
      <c r="O294" s="30" t="str">
        <f aca="false">IF(N294="L","Baixa",IF(N294="A","Média",IF(N294="","","Alta")))</f>
        <v/>
      </c>
      <c r="P294" s="33" t="str">
        <f aca="false">IF(ISBLANK(L294),"",
 IF(D294="ALI",IF(N294="L",7, IF(N294="A",10,15)),
 IF(D294="AIE",IF(N294="L",5, IF(N294="A",7,10)),
 IF(D294="SE",IF(N294="L",4, IF(N294="A",5,7 )),
 IF(OR(D294="EE",D294="CE"),IF(N294="L",3,IF(N294="A",4,6)))))))</f>
        <v/>
      </c>
      <c r="Q294" s="32"/>
      <c r="R294" s="34"/>
      <c r="S294" s="1" t="n">
        <f aca="false">IF(AND($P294="",$J294&lt;&gt;""),$J294,0)</f>
        <v>0</v>
      </c>
      <c r="T294" s="1" t="n">
        <f aca="false">IF(OR($P294="",$J294=""),0,$J294)</f>
        <v>0</v>
      </c>
      <c r="U294" s="1" t="n">
        <f aca="false">IF(OR($P294="",$J294=""),0,$P294)</f>
        <v>0</v>
      </c>
      <c r="V294" s="1" t="n">
        <f aca="false">IF(AND($J294="",$P294&lt;&gt;""),$P294,0)</f>
        <v>0</v>
      </c>
    </row>
    <row r="295" customFormat="false" ht="14.25" hidden="false" customHeight="true" outlineLevel="0" collapsed="false">
      <c r="B295" s="26" t="n">
        <v>2</v>
      </c>
      <c r="C295" s="40"/>
      <c r="D295" s="35"/>
      <c r="E295" s="35"/>
      <c r="F295" s="35"/>
      <c r="G295" s="35" t="str">
        <f aca="false">CONCATENATE(D295,H295)</f>
        <v/>
      </c>
      <c r="H295" s="36" t="str">
        <f aca="false">IF(ISBLANK(F295),"",
IF(D295="EE",IF(F295&gt;=3,IF(E295&gt;=5,"H","A"),
IF(F295&gt;=2,IF(E295&gt;=16,"H",IF(E295&lt;=4,"L","A")),
IF(E295&lt;=15,"L","A"))),
IF(OR(D295="SE",D295="CE"),IF(F295&gt;=4,IF(E295&gt;=6,"H","A"),
IF(F295&gt;=2,IF(E295&gt;=20,"H",IF(E295&lt;=5,"L","A")),
IF(E295&lt;=19,"L","A"))),
IF(OR(D295="ALI",D295="AIE"),IF(F295&gt;=6,IF(E295&gt;=20,"H","A"),
IF(F295&gt;=2,IF(E295&gt;=51,"H",IF(E295&lt;=19,"L","A")),
IF(E295&lt;=50,"L","A")))))))</f>
        <v/>
      </c>
      <c r="I295" s="36" t="str">
        <f aca="false">IF(H295="L","Baixa",IF(H295="A","Média",IF(H295="","","Alta")))</f>
        <v/>
      </c>
      <c r="J295" s="37" t="str">
        <f aca="false">IF(ISBLANK(F295),"",
 IF(D295="ALI",IF(H295="L",7, IF(H295="A",10,15)),
 IF(D295="AIE",IF(H295="L",5, IF(H295="A",7,10)),
 IF(D295="SE",IF(H295="L",4, IF(H295="A",5,7 )),
 IF(OR(D295="EE",D295="CE"),IF(H295="L",3,IF(H295="A",4,6)))))))</f>
        <v/>
      </c>
      <c r="K295" s="38"/>
      <c r="L295" s="35"/>
      <c r="M295" s="35" t="str">
        <f aca="false">CONCATENATE(D295,N295)</f>
        <v/>
      </c>
      <c r="N295" s="36" t="str">
        <f aca="false">IF(ISBLANK(L295),"",
IF(D295="EE",IF(L295&gt;=3,IF(K295&gt;=5,"H","A"),
IF(L295&gt;=2,IF(K295&gt;=16,"H",IF(K295&lt;=4,"L","A")),
IF(K295&lt;=15,"L","A"))),
IF(OR(D295="SE",D295="CE"),IF(L295&gt;=4,IF(K295&gt;=6,"H","A"),
IF(L295&gt;=2,IF(K295&gt;=20,"H",IF(K295&lt;=5,"L","A")),
IF(K295&lt;=19,"L","A"))),
IF(OR(D295="ALI",D295="AIE"),IF(L295&gt;=6,IF(K295&gt;=20,"H","A"),
IF(L295&gt;=2,IF(K295&gt;=51,"H",IF(K295&lt;=19,"L","A")),
IF(K295&lt;=50,"L","A")))))))</f>
        <v/>
      </c>
      <c r="O295" s="36" t="str">
        <f aca="false">IF(N295="L","Baixa",IF(N295="A","Média",IF(N295="","","Alta")))</f>
        <v/>
      </c>
      <c r="P295" s="37" t="str">
        <f aca="false">IF(ISBLANK(L295),"",
 IF(D295="ALI",IF(N295="L",7, IF(N295="A",10,15)),
 IF(D295="AIE",IF(N295="L",5, IF(N295="A",7,10)),
 IF(D295="SE",IF(N295="L",4, IF(N295="A",5,7 )),
 IF(OR(D295="EE",D295="CE"),IF(N295="L",3,IF(N295="A",4,6)))))))</f>
        <v/>
      </c>
      <c r="Q295" s="38"/>
      <c r="R295" s="39"/>
      <c r="S295" s="1" t="n">
        <f aca="false">IF(AND($P295="",$J295&lt;&gt;""),$J295,0)</f>
        <v>0</v>
      </c>
      <c r="T295" s="1" t="n">
        <f aca="false">IF(OR($P295="",$J295=""),0,$J295)</f>
        <v>0</v>
      </c>
      <c r="U295" s="1" t="n">
        <f aca="false">IF(OR($P295="",$J295=""),0,$P295)</f>
        <v>0</v>
      </c>
      <c r="V295" s="1" t="n">
        <f aca="false">IF(AND($J295="",$P295&lt;&gt;""),$P295,0)</f>
        <v>0</v>
      </c>
    </row>
    <row r="296" customFormat="false" ht="14.25" hidden="false" customHeight="true" outlineLevel="0" collapsed="false">
      <c r="B296" s="26" t="n">
        <v>3</v>
      </c>
      <c r="C296" s="40"/>
      <c r="D296" s="35"/>
      <c r="E296" s="35"/>
      <c r="F296" s="35"/>
      <c r="G296" s="35" t="str">
        <f aca="false">CONCATENATE(D296,H296)</f>
        <v/>
      </c>
      <c r="H296" s="36" t="str">
        <f aca="false">IF(ISBLANK(F296),"",
IF(D296="EE",IF(F296&gt;=3,IF(E296&gt;=5,"H","A"),
IF(F296&gt;=2,IF(E296&gt;=16,"H",IF(E296&lt;=4,"L","A")),
IF(E296&lt;=15,"L","A"))),
IF(OR(D296="SE",D296="CE"),IF(F296&gt;=4,IF(E296&gt;=6,"H","A"),
IF(F296&gt;=2,IF(E296&gt;=20,"H",IF(E296&lt;=5,"L","A")),
IF(E296&lt;=19,"L","A"))),
IF(OR(D296="ALI",D296="AIE"),IF(F296&gt;=6,IF(E296&gt;=20,"H","A"),
IF(F296&gt;=2,IF(E296&gt;=51,"H",IF(E296&lt;=19,"L","A")),
IF(E296&lt;=50,"L","A")))))))</f>
        <v/>
      </c>
      <c r="I296" s="36" t="str">
        <f aca="false">IF(H296="L","Baixa",IF(H296="A","Média",IF(H296="","","Alta")))</f>
        <v/>
      </c>
      <c r="J296" s="37" t="str">
        <f aca="false">IF(ISBLANK(F296),"",
 IF(D296="ALI",IF(H296="L",7, IF(H296="A",10,15)),
 IF(D296="AIE",IF(H296="L",5, IF(H296="A",7,10)),
 IF(D296="SE",IF(H296="L",4, IF(H296="A",5,7 )),
 IF(OR(D296="EE",D296="CE"),IF(H296="L",3,IF(H296="A",4,6)))))))</f>
        <v/>
      </c>
      <c r="K296" s="38"/>
      <c r="L296" s="35"/>
      <c r="M296" s="35" t="str">
        <f aca="false">CONCATENATE(D296,N296)</f>
        <v/>
      </c>
      <c r="N296" s="36" t="str">
        <f aca="false">IF(ISBLANK(L296),"",
IF(D296="EE",IF(L296&gt;=3,IF(K296&gt;=5,"H","A"),
IF(L296&gt;=2,IF(K296&gt;=16,"H",IF(K296&lt;=4,"L","A")),
IF(K296&lt;=15,"L","A"))),
IF(OR(D296="SE",D296="CE"),IF(L296&gt;=4,IF(K296&gt;=6,"H","A"),
IF(L296&gt;=2,IF(K296&gt;=20,"H",IF(K296&lt;=5,"L","A")),
IF(K296&lt;=19,"L","A"))),
IF(OR(D296="ALI",D296="AIE"),IF(L296&gt;=6,IF(K296&gt;=20,"H","A"),
IF(L296&gt;=2,IF(K296&gt;=51,"H",IF(K296&lt;=19,"L","A")),
IF(K296&lt;=50,"L","A")))))))</f>
        <v/>
      </c>
      <c r="O296" s="36" t="str">
        <f aca="false">IF(N296="L","Baixa",IF(N296="A","Média",IF(N296="","","Alta")))</f>
        <v/>
      </c>
      <c r="P296" s="37" t="str">
        <f aca="false">IF(ISBLANK(L296),"",
 IF(D296="ALI",IF(N296="L",7, IF(N296="A",10,15)),
 IF(D296="AIE",IF(N296="L",5, IF(N296="A",7,10)),
 IF(D296="SE",IF(N296="L",4, IF(N296="A",5,7 )),
 IF(OR(D296="EE",D296="CE"),IF(N296="L",3,IF(N296="A",4,6)))))))</f>
        <v/>
      </c>
      <c r="Q296" s="38"/>
      <c r="R296" s="39"/>
      <c r="S296" s="1" t="n">
        <f aca="false">IF(AND($P296="",$J296&lt;&gt;""),$J296,0)</f>
        <v>0</v>
      </c>
      <c r="T296" s="1" t="n">
        <f aca="false">IF(OR($P296="",$J296=""),0,$J296)</f>
        <v>0</v>
      </c>
      <c r="U296" s="1" t="n">
        <f aca="false">IF(OR($P296="",$J296=""),0,$P296)</f>
        <v>0</v>
      </c>
      <c r="V296" s="1" t="n">
        <f aca="false">IF(AND($J296="",$P296&lt;&gt;""),$P296,0)</f>
        <v>0</v>
      </c>
    </row>
    <row r="297" customFormat="false" ht="14.25" hidden="false" customHeight="true" outlineLevel="0" collapsed="false">
      <c r="B297" s="26" t="n">
        <v>4</v>
      </c>
      <c r="C297" s="40"/>
      <c r="D297" s="35"/>
      <c r="E297" s="35"/>
      <c r="F297" s="35"/>
      <c r="G297" s="35" t="str">
        <f aca="false">CONCATENATE(D297,H297)</f>
        <v/>
      </c>
      <c r="H297" s="36" t="str">
        <f aca="false">IF(ISBLANK(F297),"",
IF(D297="EE",IF(F297&gt;=3,IF(E297&gt;=5,"H","A"),
IF(F297&gt;=2,IF(E297&gt;=16,"H",IF(E297&lt;=4,"L","A")),
IF(E297&lt;=15,"L","A"))),
IF(OR(D297="SE",D297="CE"),IF(F297&gt;=4,IF(E297&gt;=6,"H","A"),
IF(F297&gt;=2,IF(E297&gt;=20,"H",IF(E297&lt;=5,"L","A")),
IF(E297&lt;=19,"L","A"))),
IF(OR(D297="ALI",D297="AIE"),IF(F297&gt;=6,IF(E297&gt;=20,"H","A"),
IF(F297&gt;=2,IF(E297&gt;=51,"H",IF(E297&lt;=19,"L","A")),
IF(E297&lt;=50,"L","A")))))))</f>
        <v/>
      </c>
      <c r="I297" s="36" t="str">
        <f aca="false">IF(H297="L","Baixa",IF(H297="A","Média",IF(H297="","","Alta")))</f>
        <v/>
      </c>
      <c r="J297" s="37" t="str">
        <f aca="false">IF(ISBLANK(F297),"",
 IF(D297="ALI",IF(H297="L",7, IF(H297="A",10,15)),
 IF(D297="AIE",IF(H297="L",5, IF(H297="A",7,10)),
 IF(D297="SE",IF(H297="L",4, IF(H297="A",5,7 )),
 IF(OR(D297="EE",D297="CE"),IF(H297="L",3,IF(H297="A",4,6)))))))</f>
        <v/>
      </c>
      <c r="K297" s="38"/>
      <c r="L297" s="35"/>
      <c r="M297" s="35" t="str">
        <f aca="false">CONCATENATE(D297,N297)</f>
        <v/>
      </c>
      <c r="N297" s="36" t="str">
        <f aca="false">IF(ISBLANK(L297),"",
IF(D297="EE",IF(L297&gt;=3,IF(K297&gt;=5,"H","A"),
IF(L297&gt;=2,IF(K297&gt;=16,"H",IF(K297&lt;=4,"L","A")),
IF(K297&lt;=15,"L","A"))),
IF(OR(D297="SE",D297="CE"),IF(L297&gt;=4,IF(K297&gt;=6,"H","A"),
IF(L297&gt;=2,IF(K297&gt;=20,"H",IF(K297&lt;=5,"L","A")),
IF(K297&lt;=19,"L","A"))),
IF(OR(D297="ALI",D297="AIE"),IF(L297&gt;=6,IF(K297&gt;=20,"H","A"),
IF(L297&gt;=2,IF(K297&gt;=51,"H",IF(K297&lt;=19,"L","A")),
IF(K297&lt;=50,"L","A")))))))</f>
        <v/>
      </c>
      <c r="O297" s="36" t="str">
        <f aca="false">IF(N297="L","Baixa",IF(N297="A","Média",IF(N297="","","Alta")))</f>
        <v/>
      </c>
      <c r="P297" s="37" t="str">
        <f aca="false">IF(ISBLANK(L297),"",
 IF(D297="ALI",IF(N297="L",7, IF(N297="A",10,15)),
 IF(D297="AIE",IF(N297="L",5, IF(N297="A",7,10)),
 IF(D297="SE",IF(N297="L",4, IF(N297="A",5,7 )),
 IF(OR(D297="EE",D297="CE"),IF(N297="L",3,IF(N297="A",4,6)))))))</f>
        <v/>
      </c>
      <c r="Q297" s="38"/>
      <c r="R297" s="39"/>
      <c r="S297" s="1" t="n">
        <f aca="false">IF(AND($P297="",$J297&lt;&gt;""),$J297,0)</f>
        <v>0</v>
      </c>
      <c r="T297" s="1" t="n">
        <f aca="false">IF(OR($P297="",$J297=""),0,$J297)</f>
        <v>0</v>
      </c>
      <c r="U297" s="1" t="n">
        <f aca="false">IF(OR($P297="",$J297=""),0,$P297)</f>
        <v>0</v>
      </c>
      <c r="V297" s="1" t="n">
        <f aca="false">IF(AND($J297="",$P297&lt;&gt;""),$P297,0)</f>
        <v>0</v>
      </c>
    </row>
    <row r="298" customFormat="false" ht="14.25" hidden="false" customHeight="true" outlineLevel="0" collapsed="false">
      <c r="B298" s="26" t="n">
        <v>5</v>
      </c>
      <c r="C298" s="40"/>
      <c r="D298" s="35"/>
      <c r="E298" s="35"/>
      <c r="F298" s="35"/>
      <c r="G298" s="35" t="str">
        <f aca="false">CONCATENATE(D298,H298)</f>
        <v/>
      </c>
      <c r="H298" s="36" t="str">
        <f aca="false">IF(ISBLANK(F298),"",
IF(D298="EE",IF(F298&gt;=3,IF(E298&gt;=5,"H","A"),
IF(F298&gt;=2,IF(E298&gt;=16,"H",IF(E298&lt;=4,"L","A")),
IF(E298&lt;=15,"L","A"))),
IF(OR(D298="SE",D298="CE"),IF(F298&gt;=4,IF(E298&gt;=6,"H","A"),
IF(F298&gt;=2,IF(E298&gt;=20,"H",IF(E298&lt;=5,"L","A")),
IF(E298&lt;=19,"L","A"))),
IF(OR(D298="ALI",D298="AIE"),IF(F298&gt;=6,IF(E298&gt;=20,"H","A"),
IF(F298&gt;=2,IF(E298&gt;=51,"H",IF(E298&lt;=19,"L","A")),
IF(E298&lt;=50,"L","A")))))))</f>
        <v/>
      </c>
      <c r="I298" s="36" t="str">
        <f aca="false">IF(H298="L","Baixa",IF(H298="A","Média",IF(H298="","","Alta")))</f>
        <v/>
      </c>
      <c r="J298" s="37" t="str">
        <f aca="false">IF(ISBLANK(F298),"",
 IF(D298="ALI",IF(H298="L",7, IF(H298="A",10,15)),
 IF(D298="AIE",IF(H298="L",5, IF(H298="A",7,10)),
 IF(D298="SE",IF(H298="L",4, IF(H298="A",5,7 )),
 IF(OR(D298="EE",D298="CE"),IF(H298="L",3,IF(H298="A",4,6)))))))</f>
        <v/>
      </c>
      <c r="K298" s="38"/>
      <c r="L298" s="35"/>
      <c r="M298" s="35" t="str">
        <f aca="false">CONCATENATE(D298,N298)</f>
        <v/>
      </c>
      <c r="N298" s="36" t="str">
        <f aca="false">IF(ISBLANK(L298),"",
IF(D298="EE",IF(L298&gt;=3,IF(K298&gt;=5,"H","A"),
IF(L298&gt;=2,IF(K298&gt;=16,"H",IF(K298&lt;=4,"L","A")),
IF(K298&lt;=15,"L","A"))),
IF(OR(D298="SE",D298="CE"),IF(L298&gt;=4,IF(K298&gt;=6,"H","A"),
IF(L298&gt;=2,IF(K298&gt;=20,"H",IF(K298&lt;=5,"L","A")),
IF(K298&lt;=19,"L","A"))),
IF(OR(D298="ALI",D298="AIE"),IF(L298&gt;=6,IF(K298&gt;=20,"H","A"),
IF(L298&gt;=2,IF(K298&gt;=51,"H",IF(K298&lt;=19,"L","A")),
IF(K298&lt;=50,"L","A")))))))</f>
        <v/>
      </c>
      <c r="O298" s="36" t="str">
        <f aca="false">IF(N298="L","Baixa",IF(N298="A","Média",IF(N298="","","Alta")))</f>
        <v/>
      </c>
      <c r="P298" s="37" t="str">
        <f aca="false">IF(ISBLANK(L298),"",
 IF(D298="ALI",IF(N298="L",7, IF(N298="A",10,15)),
 IF(D298="AIE",IF(N298="L",5, IF(N298="A",7,10)),
 IF(D298="SE",IF(N298="L",4, IF(N298="A",5,7 )),
 IF(OR(D298="EE",D298="CE"),IF(N298="L",3,IF(N298="A",4,6)))))))</f>
        <v/>
      </c>
      <c r="Q298" s="38"/>
      <c r="R298" s="39"/>
      <c r="S298" s="1" t="n">
        <f aca="false">IF(AND($P298="",$J298&lt;&gt;""),$J298,0)</f>
        <v>0</v>
      </c>
      <c r="T298" s="1" t="n">
        <f aca="false">IF(OR($P298="",$J298=""),0,$J298)</f>
        <v>0</v>
      </c>
      <c r="U298" s="1" t="n">
        <f aca="false">IF(OR($P298="",$J298=""),0,$P298)</f>
        <v>0</v>
      </c>
      <c r="V298" s="1" t="n">
        <f aca="false">IF(AND($J298="",$P298&lt;&gt;""),$P298,0)</f>
        <v>0</v>
      </c>
    </row>
    <row r="299" customFormat="false" ht="14.25" hidden="false" customHeight="true" outlineLevel="0" collapsed="false">
      <c r="B299" s="26" t="n">
        <v>6</v>
      </c>
      <c r="C299" s="40"/>
      <c r="D299" s="35"/>
      <c r="E299" s="35"/>
      <c r="F299" s="35"/>
      <c r="G299" s="35" t="str">
        <f aca="false">CONCATENATE(D299,H299)</f>
        <v/>
      </c>
      <c r="H299" s="36" t="str">
        <f aca="false">IF(ISBLANK(F299),"",
IF(D299="EE",IF(F299&gt;=3,IF(E299&gt;=5,"H","A"),
IF(F299&gt;=2,IF(E299&gt;=16,"H",IF(E299&lt;=4,"L","A")),
IF(E299&lt;=15,"L","A"))),
IF(OR(D299="SE",D299="CE"),IF(F299&gt;=4,IF(E299&gt;=6,"H","A"),
IF(F299&gt;=2,IF(E299&gt;=20,"H",IF(E299&lt;=5,"L","A")),
IF(E299&lt;=19,"L","A"))),
IF(OR(D299="ALI",D299="AIE"),IF(F299&gt;=6,IF(E299&gt;=20,"H","A"),
IF(F299&gt;=2,IF(E299&gt;=51,"H",IF(E299&lt;=19,"L","A")),
IF(E299&lt;=50,"L","A")))))))</f>
        <v/>
      </c>
      <c r="I299" s="36" t="str">
        <f aca="false">IF(H299="L","Baixa",IF(H299="A","Média",IF(H299="","","Alta")))</f>
        <v/>
      </c>
      <c r="J299" s="37" t="str">
        <f aca="false">IF(ISBLANK(F299),"",
 IF(D299="ALI",IF(H299="L",7, IF(H299="A",10,15)),
 IF(D299="AIE",IF(H299="L",5, IF(H299="A",7,10)),
 IF(D299="SE",IF(H299="L",4, IF(H299="A",5,7 )),
 IF(OR(D299="EE",D299="CE"),IF(H299="L",3,IF(H299="A",4,6)))))))</f>
        <v/>
      </c>
      <c r="K299" s="38"/>
      <c r="L299" s="35"/>
      <c r="M299" s="35" t="str">
        <f aca="false">CONCATENATE(D299,N299)</f>
        <v/>
      </c>
      <c r="N299" s="36" t="str">
        <f aca="false">IF(ISBLANK(L299),"",
IF(D299="EE",IF(L299&gt;=3,IF(K299&gt;=5,"H","A"),
IF(L299&gt;=2,IF(K299&gt;=16,"H",IF(K299&lt;=4,"L","A")),
IF(K299&lt;=15,"L","A"))),
IF(OR(D299="SE",D299="CE"),IF(L299&gt;=4,IF(K299&gt;=6,"H","A"),
IF(L299&gt;=2,IF(K299&gt;=20,"H",IF(K299&lt;=5,"L","A")),
IF(K299&lt;=19,"L","A"))),
IF(OR(D299="ALI",D299="AIE"),IF(L299&gt;=6,IF(K299&gt;=20,"H","A"),
IF(L299&gt;=2,IF(K299&gt;=51,"H",IF(K299&lt;=19,"L","A")),
IF(K299&lt;=50,"L","A")))))))</f>
        <v/>
      </c>
      <c r="O299" s="36" t="str">
        <f aca="false">IF(N299="L","Baixa",IF(N299="A","Média",IF(N299="","","Alta")))</f>
        <v/>
      </c>
      <c r="P299" s="37" t="str">
        <f aca="false">IF(ISBLANK(L299),"",
 IF(D299="ALI",IF(N299="L",7, IF(N299="A",10,15)),
 IF(D299="AIE",IF(N299="L",5, IF(N299="A",7,10)),
 IF(D299="SE",IF(N299="L",4, IF(N299="A",5,7 )),
 IF(OR(D299="EE",D299="CE"),IF(N299="L",3,IF(N299="A",4,6)))))))</f>
        <v/>
      </c>
      <c r="Q299" s="38"/>
      <c r="R299" s="39"/>
      <c r="S299" s="1" t="n">
        <f aca="false">IF(AND($P299="",$J299&lt;&gt;""),$J299,0)</f>
        <v>0</v>
      </c>
      <c r="T299" s="1" t="n">
        <f aca="false">IF(OR($P299="",$J299=""),0,$J299)</f>
        <v>0</v>
      </c>
      <c r="U299" s="1" t="n">
        <f aca="false">IF(OR($P299="",$J299=""),0,$P299)</f>
        <v>0</v>
      </c>
      <c r="V299" s="1" t="n">
        <f aca="false">IF(AND($J299="",$P299&lt;&gt;""),$P299,0)</f>
        <v>0</v>
      </c>
    </row>
    <row r="300" customFormat="false" ht="14.25" hidden="false" customHeight="true" outlineLevel="0" collapsed="false">
      <c r="B300" s="26" t="n">
        <v>7</v>
      </c>
      <c r="C300" s="40"/>
      <c r="D300" s="35"/>
      <c r="E300" s="35"/>
      <c r="F300" s="35"/>
      <c r="G300" s="35" t="str">
        <f aca="false">CONCATENATE(D300,H300)</f>
        <v/>
      </c>
      <c r="H300" s="36" t="str">
        <f aca="false">IF(ISBLANK(F300),"",
IF(D300="EE",IF(F300&gt;=3,IF(E300&gt;=5,"H","A"),
IF(F300&gt;=2,IF(E300&gt;=16,"H",IF(E300&lt;=4,"L","A")),
IF(E300&lt;=15,"L","A"))),
IF(OR(D300="SE",D300="CE"),IF(F300&gt;=4,IF(E300&gt;=6,"H","A"),
IF(F300&gt;=2,IF(E300&gt;=20,"H",IF(E300&lt;=5,"L","A")),
IF(E300&lt;=19,"L","A"))),
IF(OR(D300="ALI",D300="AIE"),IF(F300&gt;=6,IF(E300&gt;=20,"H","A"),
IF(F300&gt;=2,IF(E300&gt;=51,"H",IF(E300&lt;=19,"L","A")),
IF(E300&lt;=50,"L","A")))))))</f>
        <v/>
      </c>
      <c r="I300" s="36" t="str">
        <f aca="false">IF(H300="L","Baixa",IF(H300="A","Média",IF(H300="","","Alta")))</f>
        <v/>
      </c>
      <c r="J300" s="37" t="str">
        <f aca="false">IF(ISBLANK(F300),"",
 IF(D300="ALI",IF(H300="L",7, IF(H300="A",10,15)),
 IF(D300="AIE",IF(H300="L",5, IF(H300="A",7,10)),
 IF(D300="SE",IF(H300="L",4, IF(H300="A",5,7 )),
 IF(OR(D300="EE",D300="CE"),IF(H300="L",3,IF(H300="A",4,6)))))))</f>
        <v/>
      </c>
      <c r="K300" s="38"/>
      <c r="L300" s="35"/>
      <c r="M300" s="35" t="str">
        <f aca="false">CONCATENATE(D300,N300)</f>
        <v/>
      </c>
      <c r="N300" s="36" t="str">
        <f aca="false">IF(ISBLANK(L300),"",
IF(D300="EE",IF(L300&gt;=3,IF(K300&gt;=5,"H","A"),
IF(L300&gt;=2,IF(K300&gt;=16,"H",IF(K300&lt;=4,"L","A")),
IF(K300&lt;=15,"L","A"))),
IF(OR(D300="SE",D300="CE"),IF(L300&gt;=4,IF(K300&gt;=6,"H","A"),
IF(L300&gt;=2,IF(K300&gt;=20,"H",IF(K300&lt;=5,"L","A")),
IF(K300&lt;=19,"L","A"))),
IF(OR(D300="ALI",D300="AIE"),IF(L300&gt;=6,IF(K300&gt;=20,"H","A"),
IF(L300&gt;=2,IF(K300&gt;=51,"H",IF(K300&lt;=19,"L","A")),
IF(K300&lt;=50,"L","A")))))))</f>
        <v/>
      </c>
      <c r="O300" s="36" t="str">
        <f aca="false">IF(N300="L","Baixa",IF(N300="A","Média",IF(N300="","","Alta")))</f>
        <v/>
      </c>
      <c r="P300" s="37" t="str">
        <f aca="false">IF(ISBLANK(L300),"",
 IF(D300="ALI",IF(N300="L",7, IF(N300="A",10,15)),
 IF(D300="AIE",IF(N300="L",5, IF(N300="A",7,10)),
 IF(D300="SE",IF(N300="L",4, IF(N300="A",5,7 )),
 IF(OR(D300="EE",D300="CE"),IF(N300="L",3,IF(N300="A",4,6)))))))</f>
        <v/>
      </c>
      <c r="Q300" s="38"/>
      <c r="R300" s="39"/>
      <c r="S300" s="1" t="n">
        <f aca="false">IF(AND($P300="",$J300&lt;&gt;""),$J300,0)</f>
        <v>0</v>
      </c>
      <c r="T300" s="1" t="n">
        <f aca="false">IF(OR($P300="",$J300=""),0,$J300)</f>
        <v>0</v>
      </c>
      <c r="U300" s="1" t="n">
        <f aca="false">IF(OR($P300="",$J300=""),0,$P300)</f>
        <v>0</v>
      </c>
      <c r="V300" s="1" t="n">
        <f aca="false">IF(AND($J300="",$P300&lt;&gt;""),$P300,0)</f>
        <v>0</v>
      </c>
    </row>
    <row r="301" customFormat="false" ht="14.25" hidden="false" customHeight="true" outlineLevel="0" collapsed="false">
      <c r="B301" s="26" t="n">
        <v>8</v>
      </c>
      <c r="C301" s="40"/>
      <c r="D301" s="35"/>
      <c r="E301" s="35"/>
      <c r="F301" s="35"/>
      <c r="G301" s="35" t="str">
        <f aca="false">CONCATENATE(D301,H301)</f>
        <v/>
      </c>
      <c r="H301" s="36" t="str">
        <f aca="false">IF(ISBLANK(F301),"",
IF(D301="EE",IF(F301&gt;=3,IF(E301&gt;=5,"H","A"),
IF(F301&gt;=2,IF(E301&gt;=16,"H",IF(E301&lt;=4,"L","A")),
IF(E301&lt;=15,"L","A"))),
IF(OR(D301="SE",D301="CE"),IF(F301&gt;=4,IF(E301&gt;=6,"H","A"),
IF(F301&gt;=2,IF(E301&gt;=20,"H",IF(E301&lt;=5,"L","A")),
IF(E301&lt;=19,"L","A"))),
IF(OR(D301="ALI",D301="AIE"),IF(F301&gt;=6,IF(E301&gt;=20,"H","A"),
IF(F301&gt;=2,IF(E301&gt;=51,"H",IF(E301&lt;=19,"L","A")),
IF(E301&lt;=50,"L","A")))))))</f>
        <v/>
      </c>
      <c r="I301" s="36" t="str">
        <f aca="false">IF(H301="L","Baixa",IF(H301="A","Média",IF(H301="","","Alta")))</f>
        <v/>
      </c>
      <c r="J301" s="37" t="str">
        <f aca="false">IF(ISBLANK(F301),"",
 IF(D301="ALI",IF(H301="L",7, IF(H301="A",10,15)),
 IF(D301="AIE",IF(H301="L",5, IF(H301="A",7,10)),
 IF(D301="SE",IF(H301="L",4, IF(H301="A",5,7 )),
 IF(OR(D301="EE",D301="CE"),IF(H301="L",3,IF(H301="A",4,6)))))))</f>
        <v/>
      </c>
      <c r="K301" s="38"/>
      <c r="L301" s="35"/>
      <c r="M301" s="35" t="str">
        <f aca="false">CONCATENATE(D301,N301)</f>
        <v/>
      </c>
      <c r="N301" s="36" t="str">
        <f aca="false">IF(ISBLANK(L301),"",
IF(D301="EE",IF(L301&gt;=3,IF(K301&gt;=5,"H","A"),
IF(L301&gt;=2,IF(K301&gt;=16,"H",IF(K301&lt;=4,"L","A")),
IF(K301&lt;=15,"L","A"))),
IF(OR(D301="SE",D301="CE"),IF(L301&gt;=4,IF(K301&gt;=6,"H","A"),
IF(L301&gt;=2,IF(K301&gt;=20,"H",IF(K301&lt;=5,"L","A")),
IF(K301&lt;=19,"L","A"))),
IF(OR(D301="ALI",D301="AIE"),IF(L301&gt;=6,IF(K301&gt;=20,"H","A"),
IF(L301&gt;=2,IF(K301&gt;=51,"H",IF(K301&lt;=19,"L","A")),
IF(K301&lt;=50,"L","A")))))))</f>
        <v/>
      </c>
      <c r="O301" s="36" t="str">
        <f aca="false">IF(N301="L","Baixa",IF(N301="A","Média",IF(N301="","","Alta")))</f>
        <v/>
      </c>
      <c r="P301" s="37" t="str">
        <f aca="false">IF(ISBLANK(L301),"",
 IF(D301="ALI",IF(N301="L",7, IF(N301="A",10,15)),
 IF(D301="AIE",IF(N301="L",5, IF(N301="A",7,10)),
 IF(D301="SE",IF(N301="L",4, IF(N301="A",5,7 )),
 IF(OR(D301="EE",D301="CE"),IF(N301="L",3,IF(N301="A",4,6)))))))</f>
        <v/>
      </c>
      <c r="Q301" s="38"/>
      <c r="R301" s="39"/>
      <c r="S301" s="1" t="n">
        <f aca="false">IF(AND($P301="",$J301&lt;&gt;""),$J301,0)</f>
        <v>0</v>
      </c>
      <c r="T301" s="1" t="n">
        <f aca="false">IF(OR($P301="",$J301=""),0,$J301)</f>
        <v>0</v>
      </c>
      <c r="U301" s="1" t="n">
        <f aca="false">IF(OR($P301="",$J301=""),0,$P301)</f>
        <v>0</v>
      </c>
      <c r="V301" s="1" t="n">
        <f aca="false">IF(AND($J301="",$P301&lt;&gt;""),$P301,0)</f>
        <v>0</v>
      </c>
    </row>
    <row r="302" customFormat="false" ht="14.25" hidden="false" customHeight="true" outlineLevel="0" collapsed="false">
      <c r="B302" s="26" t="n">
        <v>9</v>
      </c>
      <c r="C302" s="40"/>
      <c r="D302" s="35"/>
      <c r="E302" s="35"/>
      <c r="F302" s="35"/>
      <c r="G302" s="35" t="str">
        <f aca="false">CONCATENATE(D302,H302)</f>
        <v/>
      </c>
      <c r="H302" s="36" t="str">
        <f aca="false">IF(ISBLANK(F302),"",
IF(D302="EE",IF(F302&gt;=3,IF(E302&gt;=5,"H","A"),
IF(F302&gt;=2,IF(E302&gt;=16,"H",IF(E302&lt;=4,"L","A")),
IF(E302&lt;=15,"L","A"))),
IF(OR(D302="SE",D302="CE"),IF(F302&gt;=4,IF(E302&gt;=6,"H","A"),
IF(F302&gt;=2,IF(E302&gt;=20,"H",IF(E302&lt;=5,"L","A")),
IF(E302&lt;=19,"L","A"))),
IF(OR(D302="ALI",D302="AIE"),IF(F302&gt;=6,IF(E302&gt;=20,"H","A"),
IF(F302&gt;=2,IF(E302&gt;=51,"H",IF(E302&lt;=19,"L","A")),
IF(E302&lt;=50,"L","A")))))))</f>
        <v/>
      </c>
      <c r="I302" s="36" t="str">
        <f aca="false">IF(H302="L","Baixa",IF(H302="A","Média",IF(H302="","","Alta")))</f>
        <v/>
      </c>
      <c r="J302" s="37" t="str">
        <f aca="false">IF(ISBLANK(F302),"",
 IF(D302="ALI",IF(H302="L",7, IF(H302="A",10,15)),
 IF(D302="AIE",IF(H302="L",5, IF(H302="A",7,10)),
 IF(D302="SE",IF(H302="L",4, IF(H302="A",5,7 )),
 IF(OR(D302="EE",D302="CE"),IF(H302="L",3,IF(H302="A",4,6)))))))</f>
        <v/>
      </c>
      <c r="K302" s="38"/>
      <c r="L302" s="35"/>
      <c r="M302" s="35" t="str">
        <f aca="false">CONCATENATE(D302,N302)</f>
        <v/>
      </c>
      <c r="N302" s="36" t="str">
        <f aca="false">IF(ISBLANK(L302),"",
IF(D302="EE",IF(L302&gt;=3,IF(K302&gt;=5,"H","A"),
IF(L302&gt;=2,IF(K302&gt;=16,"H",IF(K302&lt;=4,"L","A")),
IF(K302&lt;=15,"L","A"))),
IF(OR(D302="SE",D302="CE"),IF(L302&gt;=4,IF(K302&gt;=6,"H","A"),
IF(L302&gt;=2,IF(K302&gt;=20,"H",IF(K302&lt;=5,"L","A")),
IF(K302&lt;=19,"L","A"))),
IF(OR(D302="ALI",D302="AIE"),IF(L302&gt;=6,IF(K302&gt;=20,"H","A"),
IF(L302&gt;=2,IF(K302&gt;=51,"H",IF(K302&lt;=19,"L","A")),
IF(K302&lt;=50,"L","A")))))))</f>
        <v/>
      </c>
      <c r="O302" s="36" t="str">
        <f aca="false">IF(N302="L","Baixa",IF(N302="A","Média",IF(N302="","","Alta")))</f>
        <v/>
      </c>
      <c r="P302" s="37" t="str">
        <f aca="false">IF(ISBLANK(L302),"",
 IF(D302="ALI",IF(N302="L",7, IF(N302="A",10,15)),
 IF(D302="AIE",IF(N302="L",5, IF(N302="A",7,10)),
 IF(D302="SE",IF(N302="L",4, IF(N302="A",5,7 )),
 IF(OR(D302="EE",D302="CE"),IF(N302="L",3,IF(N302="A",4,6)))))))</f>
        <v/>
      </c>
      <c r="Q302" s="38"/>
      <c r="R302" s="39"/>
      <c r="S302" s="1" t="n">
        <f aca="false">IF(AND($P302="",$J302&lt;&gt;""),$J302,0)</f>
        <v>0</v>
      </c>
      <c r="T302" s="1" t="n">
        <f aca="false">IF(OR($P302="",$J302=""),0,$J302)</f>
        <v>0</v>
      </c>
      <c r="U302" s="1" t="n">
        <f aca="false">IF(OR($P302="",$J302=""),0,$P302)</f>
        <v>0</v>
      </c>
      <c r="V302" s="1" t="n">
        <f aca="false">IF(AND($J302="",$P302&lt;&gt;""),$P302,0)</f>
        <v>0</v>
      </c>
    </row>
    <row r="303" customFormat="false" ht="14.25" hidden="false" customHeight="true" outlineLevel="0" collapsed="false">
      <c r="B303" s="26" t="n">
        <v>10</v>
      </c>
      <c r="C303" s="40"/>
      <c r="D303" s="35"/>
      <c r="E303" s="35"/>
      <c r="F303" s="35"/>
      <c r="G303" s="35" t="str">
        <f aca="false">CONCATENATE(D303,H303)</f>
        <v/>
      </c>
      <c r="H303" s="36" t="str">
        <f aca="false">IF(ISBLANK(F303),"",
IF(D303="EE",IF(F303&gt;=3,IF(E303&gt;=5,"H","A"),
IF(F303&gt;=2,IF(E303&gt;=16,"H",IF(E303&lt;=4,"L","A")),
IF(E303&lt;=15,"L","A"))),
IF(OR(D303="SE",D303="CE"),IF(F303&gt;=4,IF(E303&gt;=6,"H","A"),
IF(F303&gt;=2,IF(E303&gt;=20,"H",IF(E303&lt;=5,"L","A")),
IF(E303&lt;=19,"L","A"))),
IF(OR(D303="ALI",D303="AIE"),IF(F303&gt;=6,IF(E303&gt;=20,"H","A"),
IF(F303&gt;=2,IF(E303&gt;=51,"H",IF(E303&lt;=19,"L","A")),
IF(E303&lt;=50,"L","A")))))))</f>
        <v/>
      </c>
      <c r="I303" s="36" t="str">
        <f aca="false">IF(H303="L","Baixa",IF(H303="A","Média",IF(H303="","","Alta")))</f>
        <v/>
      </c>
      <c r="J303" s="37" t="str">
        <f aca="false">IF(ISBLANK(F303),"",
 IF(D303="ALI",IF(H303="L",7, IF(H303="A",10,15)),
 IF(D303="AIE",IF(H303="L",5, IF(H303="A",7,10)),
 IF(D303="SE",IF(H303="L",4, IF(H303="A",5,7 )),
 IF(OR(D303="EE",D303="CE"),IF(H303="L",3,IF(H303="A",4,6)))))))</f>
        <v/>
      </c>
      <c r="K303" s="38"/>
      <c r="L303" s="35"/>
      <c r="M303" s="35" t="str">
        <f aca="false">CONCATENATE(D303,N303)</f>
        <v/>
      </c>
      <c r="N303" s="36" t="str">
        <f aca="false">IF(ISBLANK(L303),"",
IF(D303="EE",IF(L303&gt;=3,IF(K303&gt;=5,"H","A"),
IF(L303&gt;=2,IF(K303&gt;=16,"H",IF(K303&lt;=4,"L","A")),
IF(K303&lt;=15,"L","A"))),
IF(OR(D303="SE",D303="CE"),IF(L303&gt;=4,IF(K303&gt;=6,"H","A"),
IF(L303&gt;=2,IF(K303&gt;=20,"H",IF(K303&lt;=5,"L","A")),
IF(K303&lt;=19,"L","A"))),
IF(OR(D303="ALI",D303="AIE"),IF(L303&gt;=6,IF(K303&gt;=20,"H","A"),
IF(L303&gt;=2,IF(K303&gt;=51,"H",IF(K303&lt;=19,"L","A")),
IF(K303&lt;=50,"L","A")))))))</f>
        <v/>
      </c>
      <c r="O303" s="36" t="str">
        <f aca="false">IF(N303="L","Baixa",IF(N303="A","Média",IF(N303="","","Alta")))</f>
        <v/>
      </c>
      <c r="P303" s="37" t="str">
        <f aca="false">IF(ISBLANK(L303),"",
 IF(D303="ALI",IF(N303="L",7, IF(N303="A",10,15)),
 IF(D303="AIE",IF(N303="L",5, IF(N303="A",7,10)),
 IF(D303="SE",IF(N303="L",4, IF(N303="A",5,7 )),
 IF(OR(D303="EE",D303="CE"),IF(N303="L",3,IF(N303="A",4,6)))))))</f>
        <v/>
      </c>
      <c r="Q303" s="38"/>
      <c r="R303" s="39"/>
      <c r="S303" s="1" t="n">
        <f aca="false">IF(AND($P303="",$J303&lt;&gt;""),$J303,0)</f>
        <v>0</v>
      </c>
      <c r="T303" s="1" t="n">
        <f aca="false">IF(OR($P303="",$J303=""),0,$J303)</f>
        <v>0</v>
      </c>
      <c r="U303" s="1" t="n">
        <f aca="false">IF(OR($P303="",$J303=""),0,$P303)</f>
        <v>0</v>
      </c>
      <c r="V303" s="1" t="n">
        <f aca="false">IF(AND($J303="",$P303&lt;&gt;""),$P303,0)</f>
        <v>0</v>
      </c>
    </row>
    <row r="304" customFormat="false" ht="14.25" hidden="false" customHeight="true" outlineLevel="0" collapsed="false">
      <c r="B304" s="26" t="n">
        <v>11</v>
      </c>
      <c r="C304" s="40"/>
      <c r="D304" s="35"/>
      <c r="E304" s="35"/>
      <c r="F304" s="35"/>
      <c r="G304" s="35" t="str">
        <f aca="false">CONCATENATE(D304,H304)</f>
        <v/>
      </c>
      <c r="H304" s="36" t="str">
        <f aca="false">IF(ISBLANK(F304),"",
IF(D304="EE",IF(F304&gt;=3,IF(E304&gt;=5,"H","A"),
IF(F304&gt;=2,IF(E304&gt;=16,"H",IF(E304&lt;=4,"L","A")),
IF(E304&lt;=15,"L","A"))),
IF(OR(D304="SE",D304="CE"),IF(F304&gt;=4,IF(E304&gt;=6,"H","A"),
IF(F304&gt;=2,IF(E304&gt;=20,"H",IF(E304&lt;=5,"L","A")),
IF(E304&lt;=19,"L","A"))),
IF(OR(D304="ALI",D304="AIE"),IF(F304&gt;=6,IF(E304&gt;=20,"H","A"),
IF(F304&gt;=2,IF(E304&gt;=51,"H",IF(E304&lt;=19,"L","A")),
IF(E304&lt;=50,"L","A")))))))</f>
        <v/>
      </c>
      <c r="I304" s="36" t="str">
        <f aca="false">IF(H304="L","Baixa",IF(H304="A","Média",IF(H304="","","Alta")))</f>
        <v/>
      </c>
      <c r="J304" s="37" t="str">
        <f aca="false">IF(ISBLANK(F304),"",
 IF(D304="ALI",IF(H304="L",7, IF(H304="A",10,15)),
 IF(D304="AIE",IF(H304="L",5, IF(H304="A",7,10)),
 IF(D304="SE",IF(H304="L",4, IF(H304="A",5,7 )),
 IF(OR(D304="EE",D304="CE"),IF(H304="L",3,IF(H304="A",4,6)))))))</f>
        <v/>
      </c>
      <c r="K304" s="38"/>
      <c r="L304" s="35"/>
      <c r="M304" s="35" t="str">
        <f aca="false">CONCATENATE(D304,N304)</f>
        <v/>
      </c>
      <c r="N304" s="36" t="str">
        <f aca="false">IF(ISBLANK(L304),"",
IF(D304="EE",IF(L304&gt;=3,IF(K304&gt;=5,"H","A"),
IF(L304&gt;=2,IF(K304&gt;=16,"H",IF(K304&lt;=4,"L","A")),
IF(K304&lt;=15,"L","A"))),
IF(OR(D304="SE",D304="CE"),IF(L304&gt;=4,IF(K304&gt;=6,"H","A"),
IF(L304&gt;=2,IF(K304&gt;=20,"H",IF(K304&lt;=5,"L","A")),
IF(K304&lt;=19,"L","A"))),
IF(OR(D304="ALI",D304="AIE"),IF(L304&gt;=6,IF(K304&gt;=20,"H","A"),
IF(L304&gt;=2,IF(K304&gt;=51,"H",IF(K304&lt;=19,"L","A")),
IF(K304&lt;=50,"L","A")))))))</f>
        <v/>
      </c>
      <c r="O304" s="36" t="str">
        <f aca="false">IF(N304="L","Baixa",IF(N304="A","Média",IF(N304="","","Alta")))</f>
        <v/>
      </c>
      <c r="P304" s="37" t="str">
        <f aca="false">IF(ISBLANK(L304),"",
 IF(D304="ALI",IF(N304="L",7, IF(N304="A",10,15)),
 IF(D304="AIE",IF(N304="L",5, IF(N304="A",7,10)),
 IF(D304="SE",IF(N304="L",4, IF(N304="A",5,7 )),
 IF(OR(D304="EE",D304="CE"),IF(N304="L",3,IF(N304="A",4,6)))))))</f>
        <v/>
      </c>
      <c r="Q304" s="38"/>
      <c r="R304" s="39"/>
      <c r="S304" s="1" t="n">
        <f aca="false">IF(AND($P304="",$J304&lt;&gt;""),$J304,0)</f>
        <v>0</v>
      </c>
      <c r="T304" s="1" t="n">
        <f aca="false">IF(OR($P304="",$J304=""),0,$J304)</f>
        <v>0</v>
      </c>
      <c r="U304" s="1" t="n">
        <f aca="false">IF(OR($P304="",$J304=""),0,$P304)</f>
        <v>0</v>
      </c>
      <c r="V304" s="1" t="n">
        <f aca="false">IF(AND($J304="",$P304&lt;&gt;""),$P304,0)</f>
        <v>0</v>
      </c>
    </row>
    <row r="305" customFormat="false" ht="14.25" hidden="false" customHeight="true" outlineLevel="0" collapsed="false">
      <c r="B305" s="26" t="n">
        <v>12</v>
      </c>
      <c r="C305" s="40"/>
      <c r="D305" s="35"/>
      <c r="E305" s="35"/>
      <c r="F305" s="35"/>
      <c r="G305" s="35" t="str">
        <f aca="false">CONCATENATE(D305,H305)</f>
        <v/>
      </c>
      <c r="H305" s="36" t="str">
        <f aca="false">IF(ISBLANK(F305),"",
IF(D305="EE",IF(F305&gt;=3,IF(E305&gt;=5,"H","A"),
IF(F305&gt;=2,IF(E305&gt;=16,"H",IF(E305&lt;=4,"L","A")),
IF(E305&lt;=15,"L","A"))),
IF(OR(D305="SE",D305="CE"),IF(F305&gt;=4,IF(E305&gt;=6,"H","A"),
IF(F305&gt;=2,IF(E305&gt;=20,"H",IF(E305&lt;=5,"L","A")),
IF(E305&lt;=19,"L","A"))),
IF(OR(D305="ALI",D305="AIE"),IF(F305&gt;=6,IF(E305&gt;=20,"H","A"),
IF(F305&gt;=2,IF(E305&gt;=51,"H",IF(E305&lt;=19,"L","A")),
IF(E305&lt;=50,"L","A")))))))</f>
        <v/>
      </c>
      <c r="I305" s="36" t="str">
        <f aca="false">IF(H305="L","Baixa",IF(H305="A","Média",IF(H305="","","Alta")))</f>
        <v/>
      </c>
      <c r="J305" s="37" t="str">
        <f aca="false">IF(ISBLANK(F305),"",
 IF(D305="ALI",IF(H305="L",7, IF(H305="A",10,15)),
 IF(D305="AIE",IF(H305="L",5, IF(H305="A",7,10)),
 IF(D305="SE",IF(H305="L",4, IF(H305="A",5,7 )),
 IF(OR(D305="EE",D305="CE"),IF(H305="L",3,IF(H305="A",4,6)))))))</f>
        <v/>
      </c>
      <c r="K305" s="38"/>
      <c r="L305" s="35"/>
      <c r="M305" s="35" t="str">
        <f aca="false">CONCATENATE(D305,N305)</f>
        <v/>
      </c>
      <c r="N305" s="36" t="str">
        <f aca="false">IF(ISBLANK(L305),"",
IF(D305="EE",IF(L305&gt;=3,IF(K305&gt;=5,"H","A"),
IF(L305&gt;=2,IF(K305&gt;=16,"H",IF(K305&lt;=4,"L","A")),
IF(K305&lt;=15,"L","A"))),
IF(OR(D305="SE",D305="CE"),IF(L305&gt;=4,IF(K305&gt;=6,"H","A"),
IF(L305&gt;=2,IF(K305&gt;=20,"H",IF(K305&lt;=5,"L","A")),
IF(K305&lt;=19,"L","A"))),
IF(OR(D305="ALI",D305="AIE"),IF(L305&gt;=6,IF(K305&gt;=20,"H","A"),
IF(L305&gt;=2,IF(K305&gt;=51,"H",IF(K305&lt;=19,"L","A")),
IF(K305&lt;=50,"L","A")))))))</f>
        <v/>
      </c>
      <c r="O305" s="36" t="str">
        <f aca="false">IF(N305="L","Baixa",IF(N305="A","Média",IF(N305="","","Alta")))</f>
        <v/>
      </c>
      <c r="P305" s="37" t="str">
        <f aca="false">IF(ISBLANK(L305),"",
 IF(D305="ALI",IF(N305="L",7, IF(N305="A",10,15)),
 IF(D305="AIE",IF(N305="L",5, IF(N305="A",7,10)),
 IF(D305="SE",IF(N305="L",4, IF(N305="A",5,7 )),
 IF(OR(D305="EE",D305="CE"),IF(N305="L",3,IF(N305="A",4,6)))))))</f>
        <v/>
      </c>
      <c r="Q305" s="38"/>
      <c r="R305" s="39"/>
      <c r="S305" s="1" t="n">
        <f aca="false">IF(AND($P305="",$J305&lt;&gt;""),$J305,0)</f>
        <v>0</v>
      </c>
      <c r="T305" s="1" t="n">
        <f aca="false">IF(OR($P305="",$J305=""),0,$J305)</f>
        <v>0</v>
      </c>
      <c r="U305" s="1" t="n">
        <f aca="false">IF(OR($P305="",$J305=""),0,$P305)</f>
        <v>0</v>
      </c>
      <c r="V305" s="1" t="n">
        <f aca="false">IF(AND($J305="",$P305&lt;&gt;""),$P305,0)</f>
        <v>0</v>
      </c>
    </row>
    <row r="306" customFormat="false" ht="14.25" hidden="false" customHeight="true" outlineLevel="0" collapsed="false">
      <c r="B306" s="26" t="n">
        <v>13</v>
      </c>
      <c r="C306" s="40"/>
      <c r="D306" s="35"/>
      <c r="E306" s="35"/>
      <c r="F306" s="35"/>
      <c r="G306" s="35" t="str">
        <f aca="false">CONCATENATE(D306,H306)</f>
        <v/>
      </c>
      <c r="H306" s="36" t="str">
        <f aca="false">IF(ISBLANK(F306),"",
IF(D306="EE",IF(F306&gt;=3,IF(E306&gt;=5,"H","A"),
IF(F306&gt;=2,IF(E306&gt;=16,"H",IF(E306&lt;=4,"L","A")),
IF(E306&lt;=15,"L","A"))),
IF(OR(D306="SE",D306="CE"),IF(F306&gt;=4,IF(E306&gt;=6,"H","A"),
IF(F306&gt;=2,IF(E306&gt;=20,"H",IF(E306&lt;=5,"L","A")),
IF(E306&lt;=19,"L","A"))),
IF(OR(D306="ALI",D306="AIE"),IF(F306&gt;=6,IF(E306&gt;=20,"H","A"),
IF(F306&gt;=2,IF(E306&gt;=51,"H",IF(E306&lt;=19,"L","A")),
IF(E306&lt;=50,"L","A")))))))</f>
        <v/>
      </c>
      <c r="I306" s="36" t="str">
        <f aca="false">IF(H306="L","Baixa",IF(H306="A","Média",IF(H306="","","Alta")))</f>
        <v/>
      </c>
      <c r="J306" s="37" t="str">
        <f aca="false">IF(ISBLANK(F306),"",
 IF(D306="ALI",IF(H306="L",7, IF(H306="A",10,15)),
 IF(D306="AIE",IF(H306="L",5, IF(H306="A",7,10)),
 IF(D306="SE",IF(H306="L",4, IF(H306="A",5,7 )),
 IF(OR(D306="EE",D306="CE"),IF(H306="L",3,IF(H306="A",4,6)))))))</f>
        <v/>
      </c>
      <c r="K306" s="38"/>
      <c r="L306" s="35"/>
      <c r="M306" s="35" t="str">
        <f aca="false">CONCATENATE(D306,N306)</f>
        <v/>
      </c>
      <c r="N306" s="36" t="str">
        <f aca="false">IF(ISBLANK(L306),"",
IF(D306="EE",IF(L306&gt;=3,IF(K306&gt;=5,"H","A"),
IF(L306&gt;=2,IF(K306&gt;=16,"H",IF(K306&lt;=4,"L","A")),
IF(K306&lt;=15,"L","A"))),
IF(OR(D306="SE",D306="CE"),IF(L306&gt;=4,IF(K306&gt;=6,"H","A"),
IF(L306&gt;=2,IF(K306&gt;=20,"H",IF(K306&lt;=5,"L","A")),
IF(K306&lt;=19,"L","A"))),
IF(OR(D306="ALI",D306="AIE"),IF(L306&gt;=6,IF(K306&gt;=20,"H","A"),
IF(L306&gt;=2,IF(K306&gt;=51,"H",IF(K306&lt;=19,"L","A")),
IF(K306&lt;=50,"L","A")))))))</f>
        <v/>
      </c>
      <c r="O306" s="36" t="str">
        <f aca="false">IF(N306="L","Baixa",IF(N306="A","Média",IF(N306="","","Alta")))</f>
        <v/>
      </c>
      <c r="P306" s="37" t="str">
        <f aca="false">IF(ISBLANK(L306),"",
 IF(D306="ALI",IF(N306="L",7, IF(N306="A",10,15)),
 IF(D306="AIE",IF(N306="L",5, IF(N306="A",7,10)),
 IF(D306="SE",IF(N306="L",4, IF(N306="A",5,7 )),
 IF(OR(D306="EE",D306="CE"),IF(N306="L",3,IF(N306="A",4,6)))))))</f>
        <v/>
      </c>
      <c r="Q306" s="38"/>
      <c r="R306" s="39"/>
      <c r="S306" s="1" t="n">
        <f aca="false">IF(AND($P306="",$J306&lt;&gt;""),$J306,0)</f>
        <v>0</v>
      </c>
      <c r="T306" s="1" t="n">
        <f aca="false">IF(OR($P306="",$J306=""),0,$J306)</f>
        <v>0</v>
      </c>
      <c r="U306" s="1" t="n">
        <f aca="false">IF(OR($P306="",$J306=""),0,$P306)</f>
        <v>0</v>
      </c>
      <c r="V306" s="1" t="n">
        <f aca="false">IF(AND($J306="",$P306&lt;&gt;""),$P306,0)</f>
        <v>0</v>
      </c>
    </row>
    <row r="307" customFormat="false" ht="14.25" hidden="false" customHeight="true" outlineLevel="0" collapsed="false">
      <c r="B307" s="26" t="n">
        <v>14</v>
      </c>
      <c r="C307" s="40"/>
      <c r="D307" s="35"/>
      <c r="E307" s="35"/>
      <c r="F307" s="35"/>
      <c r="G307" s="35" t="str">
        <f aca="false">CONCATENATE(D307,H307)</f>
        <v/>
      </c>
      <c r="H307" s="36" t="str">
        <f aca="false">IF(ISBLANK(F307),"",
IF(D307="EE",IF(F307&gt;=3,IF(E307&gt;=5,"H","A"),
IF(F307&gt;=2,IF(E307&gt;=16,"H",IF(E307&lt;=4,"L","A")),
IF(E307&lt;=15,"L","A"))),
IF(OR(D307="SE",D307="CE"),IF(F307&gt;=4,IF(E307&gt;=6,"H","A"),
IF(F307&gt;=2,IF(E307&gt;=20,"H",IF(E307&lt;=5,"L","A")),
IF(E307&lt;=19,"L","A"))),
IF(OR(D307="ALI",D307="AIE"),IF(F307&gt;=6,IF(E307&gt;=20,"H","A"),
IF(F307&gt;=2,IF(E307&gt;=51,"H",IF(E307&lt;=19,"L","A")),
IF(E307&lt;=50,"L","A")))))))</f>
        <v/>
      </c>
      <c r="I307" s="36" t="str">
        <f aca="false">IF(H307="L","Baixa",IF(H307="A","Média",IF(H307="","","Alta")))</f>
        <v/>
      </c>
      <c r="J307" s="37" t="str">
        <f aca="false">IF(ISBLANK(F307),"",
 IF(D307="ALI",IF(H307="L",7, IF(H307="A",10,15)),
 IF(D307="AIE",IF(H307="L",5, IF(H307="A",7,10)),
 IF(D307="SE",IF(H307="L",4, IF(H307="A",5,7 )),
 IF(OR(D307="EE",D307="CE"),IF(H307="L",3,IF(H307="A",4,6)))))))</f>
        <v/>
      </c>
      <c r="K307" s="38"/>
      <c r="L307" s="35"/>
      <c r="M307" s="35" t="str">
        <f aca="false">CONCATENATE(D307,N307)</f>
        <v/>
      </c>
      <c r="N307" s="36" t="str">
        <f aca="false">IF(ISBLANK(L307),"",
IF(D307="EE",IF(L307&gt;=3,IF(K307&gt;=5,"H","A"),
IF(L307&gt;=2,IF(K307&gt;=16,"H",IF(K307&lt;=4,"L","A")),
IF(K307&lt;=15,"L","A"))),
IF(OR(D307="SE",D307="CE"),IF(L307&gt;=4,IF(K307&gt;=6,"H","A"),
IF(L307&gt;=2,IF(K307&gt;=20,"H",IF(K307&lt;=5,"L","A")),
IF(K307&lt;=19,"L","A"))),
IF(OR(D307="ALI",D307="AIE"),IF(L307&gt;=6,IF(K307&gt;=20,"H","A"),
IF(L307&gt;=2,IF(K307&gt;=51,"H",IF(K307&lt;=19,"L","A")),
IF(K307&lt;=50,"L","A")))))))</f>
        <v/>
      </c>
      <c r="O307" s="36" t="str">
        <f aca="false">IF(N307="L","Baixa",IF(N307="A","Média",IF(N307="","","Alta")))</f>
        <v/>
      </c>
      <c r="P307" s="37" t="str">
        <f aca="false">IF(ISBLANK(L307),"",
 IF(D307="ALI",IF(N307="L",7, IF(N307="A",10,15)),
 IF(D307="AIE",IF(N307="L",5, IF(N307="A",7,10)),
 IF(D307="SE",IF(N307="L",4, IF(N307="A",5,7 )),
 IF(OR(D307="EE",D307="CE"),IF(N307="L",3,IF(N307="A",4,6)))))))</f>
        <v/>
      </c>
      <c r="Q307" s="38"/>
      <c r="R307" s="39"/>
      <c r="S307" s="1" t="n">
        <f aca="false">IF(AND($P307="",$J307&lt;&gt;""),$J307,0)</f>
        <v>0</v>
      </c>
      <c r="T307" s="1" t="n">
        <f aca="false">IF(OR($P307="",$J307=""),0,$J307)</f>
        <v>0</v>
      </c>
      <c r="U307" s="1" t="n">
        <f aca="false">IF(OR($P307="",$J307=""),0,$P307)</f>
        <v>0</v>
      </c>
      <c r="V307" s="1" t="n">
        <f aca="false">IF(AND($J307="",$P307&lt;&gt;""),$P307,0)</f>
        <v>0</v>
      </c>
    </row>
    <row r="308" customFormat="false" ht="14.25" hidden="false" customHeight="true" outlineLevel="0" collapsed="false">
      <c r="B308" s="26" t="n">
        <v>15</v>
      </c>
      <c r="C308" s="40"/>
      <c r="D308" s="35"/>
      <c r="E308" s="35"/>
      <c r="F308" s="35"/>
      <c r="G308" s="35" t="str">
        <f aca="false">CONCATENATE(D308,H308)</f>
        <v/>
      </c>
      <c r="H308" s="36" t="str">
        <f aca="false">IF(ISBLANK(F308),"",
IF(D308="EE",IF(F308&gt;=3,IF(E308&gt;=5,"H","A"),
IF(F308&gt;=2,IF(E308&gt;=16,"H",IF(E308&lt;=4,"L","A")),
IF(E308&lt;=15,"L","A"))),
IF(OR(D308="SE",D308="CE"),IF(F308&gt;=4,IF(E308&gt;=6,"H","A"),
IF(F308&gt;=2,IF(E308&gt;=20,"H",IF(E308&lt;=5,"L","A")),
IF(E308&lt;=19,"L","A"))),
IF(OR(D308="ALI",D308="AIE"),IF(F308&gt;=6,IF(E308&gt;=20,"H","A"),
IF(F308&gt;=2,IF(E308&gt;=51,"H",IF(E308&lt;=19,"L","A")),
IF(E308&lt;=50,"L","A")))))))</f>
        <v/>
      </c>
      <c r="I308" s="36" t="str">
        <f aca="false">IF(H308="L","Baixa",IF(H308="A","Média",IF(H308="","","Alta")))</f>
        <v/>
      </c>
      <c r="J308" s="37" t="str">
        <f aca="false">IF(ISBLANK(F308),"",
 IF(D308="ALI",IF(H308="L",7, IF(H308="A",10,15)),
 IF(D308="AIE",IF(H308="L",5, IF(H308="A",7,10)),
 IF(D308="SE",IF(H308="L",4, IF(H308="A",5,7 )),
 IF(OR(D308="EE",D308="CE"),IF(H308="L",3,IF(H308="A",4,6)))))))</f>
        <v/>
      </c>
      <c r="K308" s="38"/>
      <c r="L308" s="35"/>
      <c r="M308" s="35" t="str">
        <f aca="false">CONCATENATE(D308,N308)</f>
        <v/>
      </c>
      <c r="N308" s="36" t="str">
        <f aca="false">IF(ISBLANK(L308),"",
IF(D308="EE",IF(L308&gt;=3,IF(K308&gt;=5,"H","A"),
IF(L308&gt;=2,IF(K308&gt;=16,"H",IF(K308&lt;=4,"L","A")),
IF(K308&lt;=15,"L","A"))),
IF(OR(D308="SE",D308="CE"),IF(L308&gt;=4,IF(K308&gt;=6,"H","A"),
IF(L308&gt;=2,IF(K308&gt;=20,"H",IF(K308&lt;=5,"L","A")),
IF(K308&lt;=19,"L","A"))),
IF(OR(D308="ALI",D308="AIE"),IF(L308&gt;=6,IF(K308&gt;=20,"H","A"),
IF(L308&gt;=2,IF(K308&gt;=51,"H",IF(K308&lt;=19,"L","A")),
IF(K308&lt;=50,"L","A")))))))</f>
        <v/>
      </c>
      <c r="O308" s="36" t="str">
        <f aca="false">IF(N308="L","Baixa",IF(N308="A","Média",IF(N308="","","Alta")))</f>
        <v/>
      </c>
      <c r="P308" s="37" t="str">
        <f aca="false">IF(ISBLANK(L308),"",
 IF(D308="ALI",IF(N308="L",7, IF(N308="A",10,15)),
 IF(D308="AIE",IF(N308="L",5, IF(N308="A",7,10)),
 IF(D308="SE",IF(N308="L",4, IF(N308="A",5,7 )),
 IF(OR(D308="EE",D308="CE"),IF(N308="L",3,IF(N308="A",4,6)))))))</f>
        <v/>
      </c>
      <c r="Q308" s="38"/>
      <c r="R308" s="39"/>
      <c r="S308" s="1" t="n">
        <f aca="false">IF(AND($P308="",$J308&lt;&gt;""),$J308,0)</f>
        <v>0</v>
      </c>
      <c r="T308" s="1" t="n">
        <f aca="false">IF(OR($P308="",$J308=""),0,$J308)</f>
        <v>0</v>
      </c>
      <c r="U308" s="1" t="n">
        <f aca="false">IF(OR($P308="",$J308=""),0,$P308)</f>
        <v>0</v>
      </c>
      <c r="V308" s="1" t="n">
        <f aca="false">IF(AND($J308="",$P308&lt;&gt;""),$P308,0)</f>
        <v>0</v>
      </c>
    </row>
    <row r="309" customFormat="false" ht="14.25" hidden="false" customHeight="true" outlineLevel="0" collapsed="false">
      <c r="B309" s="26" t="n">
        <v>16</v>
      </c>
      <c r="C309" s="40"/>
      <c r="D309" s="35"/>
      <c r="E309" s="35"/>
      <c r="F309" s="35"/>
      <c r="G309" s="35" t="str">
        <f aca="false">CONCATENATE(D309,H309)</f>
        <v/>
      </c>
      <c r="H309" s="36" t="str">
        <f aca="false">IF(ISBLANK(F309),"",
IF(D309="EE",IF(F309&gt;=3,IF(E309&gt;=5,"H","A"),
IF(F309&gt;=2,IF(E309&gt;=16,"H",IF(E309&lt;=4,"L","A")),
IF(E309&lt;=15,"L","A"))),
IF(OR(D309="SE",D309="CE"),IF(F309&gt;=4,IF(E309&gt;=6,"H","A"),
IF(F309&gt;=2,IF(E309&gt;=20,"H",IF(E309&lt;=5,"L","A")),
IF(E309&lt;=19,"L","A"))),
IF(OR(D309="ALI",D309="AIE"),IF(F309&gt;=6,IF(E309&gt;=20,"H","A"),
IF(F309&gt;=2,IF(E309&gt;=51,"H",IF(E309&lt;=19,"L","A")),
IF(E309&lt;=50,"L","A")))))))</f>
        <v/>
      </c>
      <c r="I309" s="36" t="str">
        <f aca="false">IF(H309="L","Baixa",IF(H309="A","Média",IF(H309="","","Alta")))</f>
        <v/>
      </c>
      <c r="J309" s="37" t="str">
        <f aca="false">IF(ISBLANK(F309),"",
 IF(D309="ALI",IF(H309="L",7, IF(H309="A",10,15)),
 IF(D309="AIE",IF(H309="L",5, IF(H309="A",7,10)),
 IF(D309="SE",IF(H309="L",4, IF(H309="A",5,7 )),
 IF(OR(D309="EE",D309="CE"),IF(H309="L",3,IF(H309="A",4,6)))))))</f>
        <v/>
      </c>
      <c r="K309" s="38"/>
      <c r="L309" s="35"/>
      <c r="M309" s="35" t="str">
        <f aca="false">CONCATENATE(D309,N309)</f>
        <v/>
      </c>
      <c r="N309" s="36" t="str">
        <f aca="false">IF(ISBLANK(L309),"",
IF(D309="EE",IF(L309&gt;=3,IF(K309&gt;=5,"H","A"),
IF(L309&gt;=2,IF(K309&gt;=16,"H",IF(K309&lt;=4,"L","A")),
IF(K309&lt;=15,"L","A"))),
IF(OR(D309="SE",D309="CE"),IF(L309&gt;=4,IF(K309&gt;=6,"H","A"),
IF(L309&gt;=2,IF(K309&gt;=20,"H",IF(K309&lt;=5,"L","A")),
IF(K309&lt;=19,"L","A"))),
IF(OR(D309="ALI",D309="AIE"),IF(L309&gt;=6,IF(K309&gt;=20,"H","A"),
IF(L309&gt;=2,IF(K309&gt;=51,"H",IF(K309&lt;=19,"L","A")),
IF(K309&lt;=50,"L","A")))))))</f>
        <v/>
      </c>
      <c r="O309" s="36" t="str">
        <f aca="false">IF(N309="L","Baixa",IF(N309="A","Média",IF(N309="","","Alta")))</f>
        <v/>
      </c>
      <c r="P309" s="37" t="str">
        <f aca="false">IF(ISBLANK(L309),"",
 IF(D309="ALI",IF(N309="L",7, IF(N309="A",10,15)),
 IF(D309="AIE",IF(N309="L",5, IF(N309="A",7,10)),
 IF(D309="SE",IF(N309="L",4, IF(N309="A",5,7 )),
 IF(OR(D309="EE",D309="CE"),IF(N309="L",3,IF(N309="A",4,6)))))))</f>
        <v/>
      </c>
      <c r="Q309" s="38"/>
      <c r="R309" s="39"/>
      <c r="S309" s="1" t="n">
        <f aca="false">IF(AND($P309="",$J309&lt;&gt;""),$J309,0)</f>
        <v>0</v>
      </c>
      <c r="T309" s="1" t="n">
        <f aca="false">IF(OR($P309="",$J309=""),0,$J309)</f>
        <v>0</v>
      </c>
      <c r="U309" s="1" t="n">
        <f aca="false">IF(OR($P309="",$J309=""),0,$P309)</f>
        <v>0</v>
      </c>
      <c r="V309" s="1" t="n">
        <f aca="false">IF(AND($J309="",$P309&lt;&gt;""),$P309,0)</f>
        <v>0</v>
      </c>
    </row>
    <row r="310" customFormat="false" ht="14.25" hidden="false" customHeight="true" outlineLevel="0" collapsed="false">
      <c r="B310" s="26" t="n">
        <v>17</v>
      </c>
      <c r="C310" s="40"/>
      <c r="D310" s="35"/>
      <c r="E310" s="35"/>
      <c r="F310" s="35"/>
      <c r="G310" s="35" t="str">
        <f aca="false">CONCATENATE(D310,H310)</f>
        <v/>
      </c>
      <c r="H310" s="36" t="str">
        <f aca="false">IF(ISBLANK(F310),"",
IF(D310="EE",IF(F310&gt;=3,IF(E310&gt;=5,"H","A"),
IF(F310&gt;=2,IF(E310&gt;=16,"H",IF(E310&lt;=4,"L","A")),
IF(E310&lt;=15,"L","A"))),
IF(OR(D310="SE",D310="CE"),IF(F310&gt;=4,IF(E310&gt;=6,"H","A"),
IF(F310&gt;=2,IF(E310&gt;=20,"H",IF(E310&lt;=5,"L","A")),
IF(E310&lt;=19,"L","A"))),
IF(OR(D310="ALI",D310="AIE"),IF(F310&gt;=6,IF(E310&gt;=20,"H","A"),
IF(F310&gt;=2,IF(E310&gt;=51,"H",IF(E310&lt;=19,"L","A")),
IF(E310&lt;=50,"L","A")))))))</f>
        <v/>
      </c>
      <c r="I310" s="36" t="str">
        <f aca="false">IF(H310="L","Baixa",IF(H310="A","Média",IF(H310="","","Alta")))</f>
        <v/>
      </c>
      <c r="J310" s="37" t="str">
        <f aca="false">IF(ISBLANK(F310),"",
 IF(D310="ALI",IF(H310="L",7, IF(H310="A",10,15)),
 IF(D310="AIE",IF(H310="L",5, IF(H310="A",7,10)),
 IF(D310="SE",IF(H310="L",4, IF(H310="A",5,7 )),
 IF(OR(D310="EE",D310="CE"),IF(H310="L",3,IF(H310="A",4,6)))))))</f>
        <v/>
      </c>
      <c r="K310" s="38"/>
      <c r="L310" s="35"/>
      <c r="M310" s="35" t="str">
        <f aca="false">CONCATENATE(D310,N310)</f>
        <v/>
      </c>
      <c r="N310" s="36" t="str">
        <f aca="false">IF(ISBLANK(L310),"",
IF(D310="EE",IF(L310&gt;=3,IF(K310&gt;=5,"H","A"),
IF(L310&gt;=2,IF(K310&gt;=16,"H",IF(K310&lt;=4,"L","A")),
IF(K310&lt;=15,"L","A"))),
IF(OR(D310="SE",D310="CE"),IF(L310&gt;=4,IF(K310&gt;=6,"H","A"),
IF(L310&gt;=2,IF(K310&gt;=20,"H",IF(K310&lt;=5,"L","A")),
IF(K310&lt;=19,"L","A"))),
IF(OR(D310="ALI",D310="AIE"),IF(L310&gt;=6,IF(K310&gt;=20,"H","A"),
IF(L310&gt;=2,IF(K310&gt;=51,"H",IF(K310&lt;=19,"L","A")),
IF(K310&lt;=50,"L","A")))))))</f>
        <v/>
      </c>
      <c r="O310" s="36" t="str">
        <f aca="false">IF(N310="L","Baixa",IF(N310="A","Média",IF(N310="","","Alta")))</f>
        <v/>
      </c>
      <c r="P310" s="37" t="str">
        <f aca="false">IF(ISBLANK(L310),"",
 IF(D310="ALI",IF(N310="L",7, IF(N310="A",10,15)),
 IF(D310="AIE",IF(N310="L",5, IF(N310="A",7,10)),
 IF(D310="SE",IF(N310="L",4, IF(N310="A",5,7 )),
 IF(OR(D310="EE",D310="CE"),IF(N310="L",3,IF(N310="A",4,6)))))))</f>
        <v/>
      </c>
      <c r="Q310" s="38"/>
      <c r="R310" s="39"/>
      <c r="S310" s="1" t="n">
        <f aca="false">IF(AND($P310="",$J310&lt;&gt;""),$J310,0)</f>
        <v>0</v>
      </c>
      <c r="T310" s="1" t="n">
        <f aca="false">IF(OR($P310="",$J310=""),0,$J310)</f>
        <v>0</v>
      </c>
      <c r="U310" s="1" t="n">
        <f aca="false">IF(OR($P310="",$J310=""),0,$P310)</f>
        <v>0</v>
      </c>
      <c r="V310" s="1" t="n">
        <f aca="false">IF(AND($J310="",$P310&lt;&gt;""),$P310,0)</f>
        <v>0</v>
      </c>
    </row>
    <row r="311" customFormat="false" ht="14.25" hidden="false" customHeight="true" outlineLevel="0" collapsed="false">
      <c r="B311" s="26" t="n">
        <v>18</v>
      </c>
      <c r="C311" s="40"/>
      <c r="D311" s="35"/>
      <c r="E311" s="35"/>
      <c r="F311" s="35"/>
      <c r="G311" s="35" t="str">
        <f aca="false">CONCATENATE(D311,H311)</f>
        <v/>
      </c>
      <c r="H311" s="36" t="str">
        <f aca="false">IF(ISBLANK(F311),"",
IF(D311="EE",IF(F311&gt;=3,IF(E311&gt;=5,"H","A"),
IF(F311&gt;=2,IF(E311&gt;=16,"H",IF(E311&lt;=4,"L","A")),
IF(E311&lt;=15,"L","A"))),
IF(OR(D311="SE",D311="CE"),IF(F311&gt;=4,IF(E311&gt;=6,"H","A"),
IF(F311&gt;=2,IF(E311&gt;=20,"H",IF(E311&lt;=5,"L","A")),
IF(E311&lt;=19,"L","A"))),
IF(OR(D311="ALI",D311="AIE"),IF(F311&gt;=6,IF(E311&gt;=20,"H","A"),
IF(F311&gt;=2,IF(E311&gt;=51,"H",IF(E311&lt;=19,"L","A")),
IF(E311&lt;=50,"L","A")))))))</f>
        <v/>
      </c>
      <c r="I311" s="36" t="str">
        <f aca="false">IF(H311="L","Baixa",IF(H311="A","Média",IF(H311="","","Alta")))</f>
        <v/>
      </c>
      <c r="J311" s="37" t="str">
        <f aca="false">IF(ISBLANK(F311),"",
 IF(D311="ALI",IF(H311="L",7, IF(H311="A",10,15)),
 IF(D311="AIE",IF(H311="L",5, IF(H311="A",7,10)),
 IF(D311="SE",IF(H311="L",4, IF(H311="A",5,7 )),
 IF(OR(D311="EE",D311="CE"),IF(H311="L",3,IF(H311="A",4,6)))))))</f>
        <v/>
      </c>
      <c r="K311" s="38"/>
      <c r="L311" s="35"/>
      <c r="M311" s="35" t="str">
        <f aca="false">CONCATENATE(D311,N311)</f>
        <v/>
      </c>
      <c r="N311" s="36" t="str">
        <f aca="false">IF(ISBLANK(L311),"",
IF(D311="EE",IF(L311&gt;=3,IF(K311&gt;=5,"H","A"),
IF(L311&gt;=2,IF(K311&gt;=16,"H",IF(K311&lt;=4,"L","A")),
IF(K311&lt;=15,"L","A"))),
IF(OR(D311="SE",D311="CE"),IF(L311&gt;=4,IF(K311&gt;=6,"H","A"),
IF(L311&gt;=2,IF(K311&gt;=20,"H",IF(K311&lt;=5,"L","A")),
IF(K311&lt;=19,"L","A"))),
IF(OR(D311="ALI",D311="AIE"),IF(L311&gt;=6,IF(K311&gt;=20,"H","A"),
IF(L311&gt;=2,IF(K311&gt;=51,"H",IF(K311&lt;=19,"L","A")),
IF(K311&lt;=50,"L","A")))))))</f>
        <v/>
      </c>
      <c r="O311" s="36" t="str">
        <f aca="false">IF(N311="L","Baixa",IF(N311="A","Média",IF(N311="","","Alta")))</f>
        <v/>
      </c>
      <c r="P311" s="37" t="str">
        <f aca="false">IF(ISBLANK(L311),"",
 IF(D311="ALI",IF(N311="L",7, IF(N311="A",10,15)),
 IF(D311="AIE",IF(N311="L",5, IF(N311="A",7,10)),
 IF(D311="SE",IF(N311="L",4, IF(N311="A",5,7 )),
 IF(OR(D311="EE",D311="CE"),IF(N311="L",3,IF(N311="A",4,6)))))))</f>
        <v/>
      </c>
      <c r="Q311" s="38"/>
      <c r="R311" s="39"/>
      <c r="S311" s="1" t="n">
        <f aca="false">IF(AND($P311="",$J311&lt;&gt;""),$J311,0)</f>
        <v>0</v>
      </c>
      <c r="T311" s="1" t="n">
        <f aca="false">IF(OR($P311="",$J311=""),0,$J311)</f>
        <v>0</v>
      </c>
      <c r="U311" s="1" t="n">
        <f aca="false">IF(OR($P311="",$J311=""),0,$P311)</f>
        <v>0</v>
      </c>
      <c r="V311" s="1" t="n">
        <f aca="false">IF(AND($J311="",$P311&lt;&gt;""),$P311,0)</f>
        <v>0</v>
      </c>
    </row>
    <row r="312" customFormat="false" ht="14.25" hidden="false" customHeight="true" outlineLevel="0" collapsed="false">
      <c r="B312" s="26" t="n">
        <v>19</v>
      </c>
      <c r="C312" s="40"/>
      <c r="D312" s="35"/>
      <c r="E312" s="35"/>
      <c r="F312" s="35"/>
      <c r="G312" s="35" t="str">
        <f aca="false">CONCATENATE(D312,H312)</f>
        <v/>
      </c>
      <c r="H312" s="36" t="str">
        <f aca="false">IF(ISBLANK(F312),"",
IF(D312="EE",IF(F312&gt;=3,IF(E312&gt;=5,"H","A"),
IF(F312&gt;=2,IF(E312&gt;=16,"H",IF(E312&lt;=4,"L","A")),
IF(E312&lt;=15,"L","A"))),
IF(OR(D312="SE",D312="CE"),IF(F312&gt;=4,IF(E312&gt;=6,"H","A"),
IF(F312&gt;=2,IF(E312&gt;=20,"H",IF(E312&lt;=5,"L","A")),
IF(E312&lt;=19,"L","A"))),
IF(OR(D312="ALI",D312="AIE"),IF(F312&gt;=6,IF(E312&gt;=20,"H","A"),
IF(F312&gt;=2,IF(E312&gt;=51,"H",IF(E312&lt;=19,"L","A")),
IF(E312&lt;=50,"L","A")))))))</f>
        <v/>
      </c>
      <c r="I312" s="36" t="str">
        <f aca="false">IF(H312="L","Baixa",IF(H312="A","Média",IF(H312="","","Alta")))</f>
        <v/>
      </c>
      <c r="J312" s="37" t="str">
        <f aca="false">IF(ISBLANK(F312),"",
 IF(D312="ALI",IF(H312="L",7, IF(H312="A",10,15)),
 IF(D312="AIE",IF(H312="L",5, IF(H312="A",7,10)),
 IF(D312="SE",IF(H312="L",4, IF(H312="A",5,7 )),
 IF(OR(D312="EE",D312="CE"),IF(H312="L",3,IF(H312="A",4,6)))))))</f>
        <v/>
      </c>
      <c r="K312" s="38"/>
      <c r="L312" s="35"/>
      <c r="M312" s="35" t="str">
        <f aca="false">CONCATENATE(D312,N312)</f>
        <v/>
      </c>
      <c r="N312" s="36" t="str">
        <f aca="false">IF(ISBLANK(L312),"",
IF(D312="EE",IF(L312&gt;=3,IF(K312&gt;=5,"H","A"),
IF(L312&gt;=2,IF(K312&gt;=16,"H",IF(K312&lt;=4,"L","A")),
IF(K312&lt;=15,"L","A"))),
IF(OR(D312="SE",D312="CE"),IF(L312&gt;=4,IF(K312&gt;=6,"H","A"),
IF(L312&gt;=2,IF(K312&gt;=20,"H",IF(K312&lt;=5,"L","A")),
IF(K312&lt;=19,"L","A"))),
IF(OR(D312="ALI",D312="AIE"),IF(L312&gt;=6,IF(K312&gt;=20,"H","A"),
IF(L312&gt;=2,IF(K312&gt;=51,"H",IF(K312&lt;=19,"L","A")),
IF(K312&lt;=50,"L","A")))))))</f>
        <v/>
      </c>
      <c r="O312" s="36" t="str">
        <f aca="false">IF(N312="L","Baixa",IF(N312="A","Média",IF(N312="","","Alta")))</f>
        <v/>
      </c>
      <c r="P312" s="37" t="str">
        <f aca="false">IF(ISBLANK(L312),"",
 IF(D312="ALI",IF(N312="L",7, IF(N312="A",10,15)),
 IF(D312="AIE",IF(N312="L",5, IF(N312="A",7,10)),
 IF(D312="SE",IF(N312="L",4, IF(N312="A",5,7 )),
 IF(OR(D312="EE",D312="CE"),IF(N312="L",3,IF(N312="A",4,6)))))))</f>
        <v/>
      </c>
      <c r="Q312" s="38"/>
      <c r="R312" s="39"/>
      <c r="S312" s="1" t="n">
        <f aca="false">IF(AND($P312="",$J312&lt;&gt;""),$J312,0)</f>
        <v>0</v>
      </c>
      <c r="T312" s="1" t="n">
        <f aca="false">IF(OR($P312="",$J312=""),0,$J312)</f>
        <v>0</v>
      </c>
      <c r="U312" s="1" t="n">
        <f aca="false">IF(OR($P312="",$J312=""),0,$P312)</f>
        <v>0</v>
      </c>
      <c r="V312" s="1" t="n">
        <f aca="false">IF(AND($J312="",$P312&lt;&gt;""),$P312,0)</f>
        <v>0</v>
      </c>
    </row>
    <row r="313" customFormat="false" ht="14.25" hidden="false" customHeight="true" outlineLevel="0" collapsed="false">
      <c r="B313" s="26" t="n">
        <v>20</v>
      </c>
      <c r="C313" s="40"/>
      <c r="D313" s="35"/>
      <c r="E313" s="35"/>
      <c r="F313" s="35"/>
      <c r="G313" s="35" t="str">
        <f aca="false">CONCATENATE(D313,H313)</f>
        <v/>
      </c>
      <c r="H313" s="36" t="str">
        <f aca="false">IF(ISBLANK(F313),"",
IF(D313="EE",IF(F313&gt;=3,IF(E313&gt;=5,"H","A"),
IF(F313&gt;=2,IF(E313&gt;=16,"H",IF(E313&lt;=4,"L","A")),
IF(E313&lt;=15,"L","A"))),
IF(OR(D313="SE",D313="CE"),IF(F313&gt;=4,IF(E313&gt;=6,"H","A"),
IF(F313&gt;=2,IF(E313&gt;=20,"H",IF(E313&lt;=5,"L","A")),
IF(E313&lt;=19,"L","A"))),
IF(OR(D313="ALI",D313="AIE"),IF(F313&gt;=6,IF(E313&gt;=20,"H","A"),
IF(F313&gt;=2,IF(E313&gt;=51,"H",IF(E313&lt;=19,"L","A")),
IF(E313&lt;=50,"L","A")))))))</f>
        <v/>
      </c>
      <c r="I313" s="36" t="str">
        <f aca="false">IF(H313="L","Baixa",IF(H313="A","Média",IF(H313="","","Alta")))</f>
        <v/>
      </c>
      <c r="J313" s="37" t="str">
        <f aca="false">IF(ISBLANK(F313),"",
 IF(D313="ALI",IF(H313="L",7, IF(H313="A",10,15)),
 IF(D313="AIE",IF(H313="L",5, IF(H313="A",7,10)),
 IF(D313="SE",IF(H313="L",4, IF(H313="A",5,7 )),
 IF(OR(D313="EE",D313="CE"),IF(H313="L",3,IF(H313="A",4,6)))))))</f>
        <v/>
      </c>
      <c r="K313" s="38"/>
      <c r="L313" s="35"/>
      <c r="M313" s="35" t="str">
        <f aca="false">CONCATENATE(D313,N313)</f>
        <v/>
      </c>
      <c r="N313" s="36" t="str">
        <f aca="false">IF(ISBLANK(L313),"",
IF(D313="EE",IF(L313&gt;=3,IF(K313&gt;=5,"H","A"),
IF(L313&gt;=2,IF(K313&gt;=16,"H",IF(K313&lt;=4,"L","A")),
IF(K313&lt;=15,"L","A"))),
IF(OR(D313="SE",D313="CE"),IF(L313&gt;=4,IF(K313&gt;=6,"H","A"),
IF(L313&gt;=2,IF(K313&gt;=20,"H",IF(K313&lt;=5,"L","A")),
IF(K313&lt;=19,"L","A"))),
IF(OR(D313="ALI",D313="AIE"),IF(L313&gt;=6,IF(K313&gt;=20,"H","A"),
IF(L313&gt;=2,IF(K313&gt;=51,"H",IF(K313&lt;=19,"L","A")),
IF(K313&lt;=50,"L","A")))))))</f>
        <v/>
      </c>
      <c r="O313" s="36" t="str">
        <f aca="false">IF(N313="L","Baixa",IF(N313="A","Média",IF(N313="","","Alta")))</f>
        <v/>
      </c>
      <c r="P313" s="37" t="str">
        <f aca="false">IF(ISBLANK(L313),"",
 IF(D313="ALI",IF(N313="L",7, IF(N313="A",10,15)),
 IF(D313="AIE",IF(N313="L",5, IF(N313="A",7,10)),
 IF(D313="SE",IF(N313="L",4, IF(N313="A",5,7 )),
 IF(OR(D313="EE",D313="CE"),IF(N313="L",3,IF(N313="A",4,6)))))))</f>
        <v/>
      </c>
      <c r="Q313" s="38"/>
      <c r="R313" s="39"/>
      <c r="S313" s="1" t="n">
        <f aca="false">IF(AND($P313="",$J313&lt;&gt;""),$J313,0)</f>
        <v>0</v>
      </c>
      <c r="T313" s="1" t="n">
        <f aca="false">IF(OR($P313="",$J313=""),0,$J313)</f>
        <v>0</v>
      </c>
      <c r="U313" s="1" t="n">
        <f aca="false">IF(OR($P313="",$J313=""),0,$P313)</f>
        <v>0</v>
      </c>
      <c r="V313" s="1" t="n">
        <f aca="false">IF(AND($J313="",$P313&lt;&gt;""),$P313,0)</f>
        <v>0</v>
      </c>
    </row>
    <row r="314" customFormat="false" ht="14.25" hidden="false" customHeight="true" outlineLevel="0" collapsed="false">
      <c r="B314" s="26" t="n">
        <v>21</v>
      </c>
      <c r="C314" s="40"/>
      <c r="D314" s="35"/>
      <c r="E314" s="35"/>
      <c r="F314" s="35"/>
      <c r="G314" s="35" t="str">
        <f aca="false">CONCATENATE(D314,H314)</f>
        <v/>
      </c>
      <c r="H314" s="36" t="str">
        <f aca="false">IF(ISBLANK(F314),"",
IF(D314="EE",IF(F314&gt;=3,IF(E314&gt;=5,"H","A"),
IF(F314&gt;=2,IF(E314&gt;=16,"H",IF(E314&lt;=4,"L","A")),
IF(E314&lt;=15,"L","A"))),
IF(OR(D314="SE",D314="CE"),IF(F314&gt;=4,IF(E314&gt;=6,"H","A"),
IF(F314&gt;=2,IF(E314&gt;=20,"H",IF(E314&lt;=5,"L","A")),
IF(E314&lt;=19,"L","A"))),
IF(OR(D314="ALI",D314="AIE"),IF(F314&gt;=6,IF(E314&gt;=20,"H","A"),
IF(F314&gt;=2,IF(E314&gt;=51,"H",IF(E314&lt;=19,"L","A")),
IF(E314&lt;=50,"L","A")))))))</f>
        <v/>
      </c>
      <c r="I314" s="36" t="str">
        <f aca="false">IF(H314="L","Baixa",IF(H314="A","Média",IF(H314="","","Alta")))</f>
        <v/>
      </c>
      <c r="J314" s="37" t="str">
        <f aca="false">IF(ISBLANK(F314),"",
 IF(D314="ALI",IF(H314="L",7, IF(H314="A",10,15)),
 IF(D314="AIE",IF(H314="L",5, IF(H314="A",7,10)),
 IF(D314="SE",IF(H314="L",4, IF(H314="A",5,7 )),
 IF(OR(D314="EE",D314="CE"),IF(H314="L",3,IF(H314="A",4,6)))))))</f>
        <v/>
      </c>
      <c r="K314" s="38"/>
      <c r="L314" s="35"/>
      <c r="M314" s="35" t="str">
        <f aca="false">CONCATENATE(D314,N314)</f>
        <v/>
      </c>
      <c r="N314" s="36" t="str">
        <f aca="false">IF(ISBLANK(L314),"",
IF(D314="EE",IF(L314&gt;=3,IF(K314&gt;=5,"H","A"),
IF(L314&gt;=2,IF(K314&gt;=16,"H",IF(K314&lt;=4,"L","A")),
IF(K314&lt;=15,"L","A"))),
IF(OR(D314="SE",D314="CE"),IF(L314&gt;=4,IF(K314&gt;=6,"H","A"),
IF(L314&gt;=2,IF(K314&gt;=20,"H",IF(K314&lt;=5,"L","A")),
IF(K314&lt;=19,"L","A"))),
IF(OR(D314="ALI",D314="AIE"),IF(L314&gt;=6,IF(K314&gt;=20,"H","A"),
IF(L314&gt;=2,IF(K314&gt;=51,"H",IF(K314&lt;=19,"L","A")),
IF(K314&lt;=50,"L","A")))))))</f>
        <v/>
      </c>
      <c r="O314" s="36" t="str">
        <f aca="false">IF(N314="L","Baixa",IF(N314="A","Média",IF(N314="","","Alta")))</f>
        <v/>
      </c>
      <c r="P314" s="37" t="str">
        <f aca="false">IF(ISBLANK(L314),"",
 IF(D314="ALI",IF(N314="L",7, IF(N314="A",10,15)),
 IF(D314="AIE",IF(N314="L",5, IF(N314="A",7,10)),
 IF(D314="SE",IF(N314="L",4, IF(N314="A",5,7 )),
 IF(OR(D314="EE",D314="CE"),IF(N314="L",3,IF(N314="A",4,6)))))))</f>
        <v/>
      </c>
      <c r="Q314" s="38"/>
      <c r="R314" s="39"/>
      <c r="S314" s="1" t="n">
        <f aca="false">IF(AND($P314="",$J314&lt;&gt;""),$J314,0)</f>
        <v>0</v>
      </c>
      <c r="T314" s="1" t="n">
        <f aca="false">IF(OR($P314="",$J314=""),0,$J314)</f>
        <v>0</v>
      </c>
      <c r="U314" s="1" t="n">
        <f aca="false">IF(OR($P314="",$J314=""),0,$P314)</f>
        <v>0</v>
      </c>
      <c r="V314" s="1" t="n">
        <f aca="false">IF(AND($J314="",$P314&lt;&gt;""),$P314,0)</f>
        <v>0</v>
      </c>
    </row>
    <row r="315" customFormat="false" ht="14.25" hidden="false" customHeight="true" outlineLevel="0" collapsed="false">
      <c r="B315" s="26" t="n">
        <v>22</v>
      </c>
      <c r="C315" s="40"/>
      <c r="D315" s="35"/>
      <c r="E315" s="35"/>
      <c r="F315" s="35"/>
      <c r="G315" s="35" t="str">
        <f aca="false">CONCATENATE(D315,H315)</f>
        <v/>
      </c>
      <c r="H315" s="36" t="str">
        <f aca="false">IF(ISBLANK(F315),"",
IF(D315="EE",IF(F315&gt;=3,IF(E315&gt;=5,"H","A"),
IF(F315&gt;=2,IF(E315&gt;=16,"H",IF(E315&lt;=4,"L","A")),
IF(E315&lt;=15,"L","A"))),
IF(OR(D315="SE",D315="CE"),IF(F315&gt;=4,IF(E315&gt;=6,"H","A"),
IF(F315&gt;=2,IF(E315&gt;=20,"H",IF(E315&lt;=5,"L","A")),
IF(E315&lt;=19,"L","A"))),
IF(OR(D315="ALI",D315="AIE"),IF(F315&gt;=6,IF(E315&gt;=20,"H","A"),
IF(F315&gt;=2,IF(E315&gt;=51,"H",IF(E315&lt;=19,"L","A")),
IF(E315&lt;=50,"L","A")))))))</f>
        <v/>
      </c>
      <c r="I315" s="36" t="str">
        <f aca="false">IF(H315="L","Baixa",IF(H315="A","Média",IF(H315="","","Alta")))</f>
        <v/>
      </c>
      <c r="J315" s="37" t="str">
        <f aca="false">IF(ISBLANK(F315),"",
 IF(D315="ALI",IF(H315="L",7, IF(H315="A",10,15)),
 IF(D315="AIE",IF(H315="L",5, IF(H315="A",7,10)),
 IF(D315="SE",IF(H315="L",4, IF(H315="A",5,7 )),
 IF(OR(D315="EE",D315="CE"),IF(H315="L",3,IF(H315="A",4,6)))))))</f>
        <v/>
      </c>
      <c r="K315" s="38"/>
      <c r="L315" s="35"/>
      <c r="M315" s="35" t="str">
        <f aca="false">CONCATENATE(D315,N315)</f>
        <v/>
      </c>
      <c r="N315" s="36" t="str">
        <f aca="false">IF(ISBLANK(L315),"",
IF(D315="EE",IF(L315&gt;=3,IF(K315&gt;=5,"H","A"),
IF(L315&gt;=2,IF(K315&gt;=16,"H",IF(K315&lt;=4,"L","A")),
IF(K315&lt;=15,"L","A"))),
IF(OR(D315="SE",D315="CE"),IF(L315&gt;=4,IF(K315&gt;=6,"H","A"),
IF(L315&gt;=2,IF(K315&gt;=20,"H",IF(K315&lt;=5,"L","A")),
IF(K315&lt;=19,"L","A"))),
IF(OR(D315="ALI",D315="AIE"),IF(L315&gt;=6,IF(K315&gt;=20,"H","A"),
IF(L315&gt;=2,IF(K315&gt;=51,"H",IF(K315&lt;=19,"L","A")),
IF(K315&lt;=50,"L","A")))))))</f>
        <v/>
      </c>
      <c r="O315" s="36" t="str">
        <f aca="false">IF(N315="L","Baixa",IF(N315="A","Média",IF(N315="","","Alta")))</f>
        <v/>
      </c>
      <c r="P315" s="37" t="str">
        <f aca="false">IF(ISBLANK(L315),"",
 IF(D315="ALI",IF(N315="L",7, IF(N315="A",10,15)),
 IF(D315="AIE",IF(N315="L",5, IF(N315="A",7,10)),
 IF(D315="SE",IF(N315="L",4, IF(N315="A",5,7 )),
 IF(OR(D315="EE",D315="CE"),IF(N315="L",3,IF(N315="A",4,6)))))))</f>
        <v/>
      </c>
      <c r="Q315" s="38"/>
      <c r="R315" s="39"/>
      <c r="S315" s="1" t="n">
        <f aca="false">IF(AND($P315="",$J315&lt;&gt;""),$J315,0)</f>
        <v>0</v>
      </c>
      <c r="T315" s="1" t="n">
        <f aca="false">IF(OR($P315="",$J315=""),0,$J315)</f>
        <v>0</v>
      </c>
      <c r="U315" s="1" t="n">
        <f aca="false">IF(OR($P315="",$J315=""),0,$P315)</f>
        <v>0</v>
      </c>
      <c r="V315" s="1" t="n">
        <f aca="false">IF(AND($J315="",$P315&lt;&gt;""),$P315,0)</f>
        <v>0</v>
      </c>
    </row>
    <row r="316" customFormat="false" ht="14.25" hidden="false" customHeight="true" outlineLevel="0" collapsed="false">
      <c r="B316" s="26" t="n">
        <v>23</v>
      </c>
      <c r="C316" s="40"/>
      <c r="D316" s="35"/>
      <c r="E316" s="35"/>
      <c r="F316" s="35"/>
      <c r="G316" s="35" t="str">
        <f aca="false">CONCATENATE(D316,H316)</f>
        <v/>
      </c>
      <c r="H316" s="36" t="str">
        <f aca="false">IF(ISBLANK(F316),"",
IF(D316="EE",IF(F316&gt;=3,IF(E316&gt;=5,"H","A"),
IF(F316&gt;=2,IF(E316&gt;=16,"H",IF(E316&lt;=4,"L","A")),
IF(E316&lt;=15,"L","A"))),
IF(OR(D316="SE",D316="CE"),IF(F316&gt;=4,IF(E316&gt;=6,"H","A"),
IF(F316&gt;=2,IF(E316&gt;=20,"H",IF(E316&lt;=5,"L","A")),
IF(E316&lt;=19,"L","A"))),
IF(OR(D316="ALI",D316="AIE"),IF(F316&gt;=6,IF(E316&gt;=20,"H","A"),
IF(F316&gt;=2,IF(E316&gt;=51,"H",IF(E316&lt;=19,"L","A")),
IF(E316&lt;=50,"L","A")))))))</f>
        <v/>
      </c>
      <c r="I316" s="36" t="str">
        <f aca="false">IF(H316="L","Baixa",IF(H316="A","Média",IF(H316="","","Alta")))</f>
        <v/>
      </c>
      <c r="J316" s="37" t="str">
        <f aca="false">IF(ISBLANK(F316),"",
 IF(D316="ALI",IF(H316="L",7, IF(H316="A",10,15)),
 IF(D316="AIE",IF(H316="L",5, IF(H316="A",7,10)),
 IF(D316="SE",IF(H316="L",4, IF(H316="A",5,7 )),
 IF(OR(D316="EE",D316="CE"),IF(H316="L",3,IF(H316="A",4,6)))))))</f>
        <v/>
      </c>
      <c r="K316" s="38"/>
      <c r="L316" s="35"/>
      <c r="M316" s="35" t="str">
        <f aca="false">CONCATENATE(D316,N316)</f>
        <v/>
      </c>
      <c r="N316" s="36" t="str">
        <f aca="false">IF(ISBLANK(L316),"",
IF(D316="EE",IF(L316&gt;=3,IF(K316&gt;=5,"H","A"),
IF(L316&gt;=2,IF(K316&gt;=16,"H",IF(K316&lt;=4,"L","A")),
IF(K316&lt;=15,"L","A"))),
IF(OR(D316="SE",D316="CE"),IF(L316&gt;=4,IF(K316&gt;=6,"H","A"),
IF(L316&gt;=2,IF(K316&gt;=20,"H",IF(K316&lt;=5,"L","A")),
IF(K316&lt;=19,"L","A"))),
IF(OR(D316="ALI",D316="AIE"),IF(L316&gt;=6,IF(K316&gt;=20,"H","A"),
IF(L316&gt;=2,IF(K316&gt;=51,"H",IF(K316&lt;=19,"L","A")),
IF(K316&lt;=50,"L","A")))))))</f>
        <v/>
      </c>
      <c r="O316" s="36" t="str">
        <f aca="false">IF(N316="L","Baixa",IF(N316="A","Média",IF(N316="","","Alta")))</f>
        <v/>
      </c>
      <c r="P316" s="37" t="str">
        <f aca="false">IF(ISBLANK(L316),"",
 IF(D316="ALI",IF(N316="L",7, IF(N316="A",10,15)),
 IF(D316="AIE",IF(N316="L",5, IF(N316="A",7,10)),
 IF(D316="SE",IF(N316="L",4, IF(N316="A",5,7 )),
 IF(OR(D316="EE",D316="CE"),IF(N316="L",3,IF(N316="A",4,6)))))))</f>
        <v/>
      </c>
      <c r="Q316" s="38"/>
      <c r="R316" s="39"/>
      <c r="S316" s="1" t="n">
        <f aca="false">IF(AND($P316="",$J316&lt;&gt;""),$J316,0)</f>
        <v>0</v>
      </c>
      <c r="T316" s="1" t="n">
        <f aca="false">IF(OR($P316="",$J316=""),0,$J316)</f>
        <v>0</v>
      </c>
      <c r="U316" s="1" t="n">
        <f aca="false">IF(OR($P316="",$J316=""),0,$P316)</f>
        <v>0</v>
      </c>
      <c r="V316" s="1" t="n">
        <f aca="false">IF(AND($J316="",$P316&lt;&gt;""),$P316,0)</f>
        <v>0</v>
      </c>
    </row>
    <row r="317" customFormat="false" ht="14.25" hidden="false" customHeight="true" outlineLevel="0" collapsed="false">
      <c r="B317" s="26" t="n">
        <v>24</v>
      </c>
      <c r="C317" s="40"/>
      <c r="D317" s="35"/>
      <c r="E317" s="35"/>
      <c r="F317" s="35"/>
      <c r="G317" s="35" t="str">
        <f aca="false">CONCATENATE(D317,H317)</f>
        <v/>
      </c>
      <c r="H317" s="36" t="str">
        <f aca="false">IF(ISBLANK(F317),"",
IF(D317="EE",IF(F317&gt;=3,IF(E317&gt;=5,"H","A"),
IF(F317&gt;=2,IF(E317&gt;=16,"H",IF(E317&lt;=4,"L","A")),
IF(E317&lt;=15,"L","A"))),
IF(OR(D317="SE",D317="CE"),IF(F317&gt;=4,IF(E317&gt;=6,"H","A"),
IF(F317&gt;=2,IF(E317&gt;=20,"H",IF(E317&lt;=5,"L","A")),
IF(E317&lt;=19,"L","A"))),
IF(OR(D317="ALI",D317="AIE"),IF(F317&gt;=6,IF(E317&gt;=20,"H","A"),
IF(F317&gt;=2,IF(E317&gt;=51,"H",IF(E317&lt;=19,"L","A")),
IF(E317&lt;=50,"L","A")))))))</f>
        <v/>
      </c>
      <c r="I317" s="36" t="str">
        <f aca="false">IF(H317="L","Baixa",IF(H317="A","Média",IF(H317="","","Alta")))</f>
        <v/>
      </c>
      <c r="J317" s="37" t="str">
        <f aca="false">IF(ISBLANK(F317),"",
 IF(D317="ALI",IF(H317="L",7, IF(H317="A",10,15)),
 IF(D317="AIE",IF(H317="L",5, IF(H317="A",7,10)),
 IF(D317="SE",IF(H317="L",4, IF(H317="A",5,7 )),
 IF(OR(D317="EE",D317="CE"),IF(H317="L",3,IF(H317="A",4,6)))))))</f>
        <v/>
      </c>
      <c r="K317" s="38"/>
      <c r="L317" s="35"/>
      <c r="M317" s="35" t="str">
        <f aca="false">CONCATENATE(D317,N317)</f>
        <v/>
      </c>
      <c r="N317" s="36" t="str">
        <f aca="false">IF(ISBLANK(L317),"",
IF(D317="EE",IF(L317&gt;=3,IF(K317&gt;=5,"H","A"),
IF(L317&gt;=2,IF(K317&gt;=16,"H",IF(K317&lt;=4,"L","A")),
IF(K317&lt;=15,"L","A"))),
IF(OR(D317="SE",D317="CE"),IF(L317&gt;=4,IF(K317&gt;=6,"H","A"),
IF(L317&gt;=2,IF(K317&gt;=20,"H",IF(K317&lt;=5,"L","A")),
IF(K317&lt;=19,"L","A"))),
IF(OR(D317="ALI",D317="AIE"),IF(L317&gt;=6,IF(K317&gt;=20,"H","A"),
IF(L317&gt;=2,IF(K317&gt;=51,"H",IF(K317&lt;=19,"L","A")),
IF(K317&lt;=50,"L","A")))))))</f>
        <v/>
      </c>
      <c r="O317" s="36" t="str">
        <f aca="false">IF(N317="L","Baixa",IF(N317="A","Média",IF(N317="","","Alta")))</f>
        <v/>
      </c>
      <c r="P317" s="37" t="str">
        <f aca="false">IF(ISBLANK(L317),"",
 IF(D317="ALI",IF(N317="L",7, IF(N317="A",10,15)),
 IF(D317="AIE",IF(N317="L",5, IF(N317="A",7,10)),
 IF(D317="SE",IF(N317="L",4, IF(N317="A",5,7 )),
 IF(OR(D317="EE",D317="CE"),IF(N317="L",3,IF(N317="A",4,6)))))))</f>
        <v/>
      </c>
      <c r="Q317" s="38"/>
      <c r="R317" s="39"/>
      <c r="S317" s="1" t="n">
        <f aca="false">IF(AND($P317="",$J317&lt;&gt;""),$J317,0)</f>
        <v>0</v>
      </c>
      <c r="T317" s="1" t="n">
        <f aca="false">IF(OR($P317="",$J317=""),0,$J317)</f>
        <v>0</v>
      </c>
      <c r="U317" s="1" t="n">
        <f aca="false">IF(OR($P317="",$J317=""),0,$P317)</f>
        <v>0</v>
      </c>
      <c r="V317" s="1" t="n">
        <f aca="false">IF(AND($J317="",$P317&lt;&gt;""),$P317,0)</f>
        <v>0</v>
      </c>
    </row>
    <row r="318" customFormat="false" ht="14.25" hidden="false" customHeight="true" outlineLevel="0" collapsed="false">
      <c r="B318" s="26" t="n">
        <v>25</v>
      </c>
      <c r="C318" s="40"/>
      <c r="D318" s="35"/>
      <c r="E318" s="35"/>
      <c r="F318" s="35"/>
      <c r="G318" s="35" t="str">
        <f aca="false">CONCATENATE(D318,H318)</f>
        <v/>
      </c>
      <c r="H318" s="36" t="str">
        <f aca="false">IF(ISBLANK(F318),"",
IF(D318="EE",IF(F318&gt;=3,IF(E318&gt;=5,"H","A"),
IF(F318&gt;=2,IF(E318&gt;=16,"H",IF(E318&lt;=4,"L","A")),
IF(E318&lt;=15,"L","A"))),
IF(OR(D318="SE",D318="CE"),IF(F318&gt;=4,IF(E318&gt;=6,"H","A"),
IF(F318&gt;=2,IF(E318&gt;=20,"H",IF(E318&lt;=5,"L","A")),
IF(E318&lt;=19,"L","A"))),
IF(OR(D318="ALI",D318="AIE"),IF(F318&gt;=6,IF(E318&gt;=20,"H","A"),
IF(F318&gt;=2,IF(E318&gt;=51,"H",IF(E318&lt;=19,"L","A")),
IF(E318&lt;=50,"L","A")))))))</f>
        <v/>
      </c>
      <c r="I318" s="36" t="str">
        <f aca="false">IF(H318="L","Baixa",IF(H318="A","Média",IF(H318="","","Alta")))</f>
        <v/>
      </c>
      <c r="J318" s="37" t="str">
        <f aca="false">IF(ISBLANK(F318),"",
 IF(D318="ALI",IF(H318="L",7, IF(H318="A",10,15)),
 IF(D318="AIE",IF(H318="L",5, IF(H318="A",7,10)),
 IF(D318="SE",IF(H318="L",4, IF(H318="A",5,7 )),
 IF(OR(D318="EE",D318="CE"),IF(H318="L",3,IF(H318="A",4,6)))))))</f>
        <v/>
      </c>
      <c r="K318" s="38"/>
      <c r="L318" s="35"/>
      <c r="M318" s="35" t="str">
        <f aca="false">CONCATENATE(D318,N318)</f>
        <v/>
      </c>
      <c r="N318" s="36" t="str">
        <f aca="false">IF(ISBLANK(L318),"",
IF(D318="EE",IF(L318&gt;=3,IF(K318&gt;=5,"H","A"),
IF(L318&gt;=2,IF(K318&gt;=16,"H",IF(K318&lt;=4,"L","A")),
IF(K318&lt;=15,"L","A"))),
IF(OR(D318="SE",D318="CE"),IF(L318&gt;=4,IF(K318&gt;=6,"H","A"),
IF(L318&gt;=2,IF(K318&gt;=20,"H",IF(K318&lt;=5,"L","A")),
IF(K318&lt;=19,"L","A"))),
IF(OR(D318="ALI",D318="AIE"),IF(L318&gt;=6,IF(K318&gt;=20,"H","A"),
IF(L318&gt;=2,IF(K318&gt;=51,"H",IF(K318&lt;=19,"L","A")),
IF(K318&lt;=50,"L","A")))))))</f>
        <v/>
      </c>
      <c r="O318" s="36" t="str">
        <f aca="false">IF(N318="L","Baixa",IF(N318="A","Média",IF(N318="","","Alta")))</f>
        <v/>
      </c>
      <c r="P318" s="37" t="str">
        <f aca="false">IF(ISBLANK(L318),"",
 IF(D318="ALI",IF(N318="L",7, IF(N318="A",10,15)),
 IF(D318="AIE",IF(N318="L",5, IF(N318="A",7,10)),
 IF(D318="SE",IF(N318="L",4, IF(N318="A",5,7 )),
 IF(OR(D318="EE",D318="CE"),IF(N318="L",3,IF(N318="A",4,6)))))))</f>
        <v/>
      </c>
      <c r="Q318" s="38"/>
      <c r="R318" s="39"/>
      <c r="S318" s="1" t="n">
        <f aca="false">IF(AND($P318="",$J318&lt;&gt;""),$J318,0)</f>
        <v>0</v>
      </c>
      <c r="T318" s="1" t="n">
        <f aca="false">IF(OR($P318="",$J318=""),0,$J318)</f>
        <v>0</v>
      </c>
      <c r="U318" s="1" t="n">
        <f aca="false">IF(OR($P318="",$J318=""),0,$P318)</f>
        <v>0</v>
      </c>
      <c r="V318" s="1" t="n">
        <f aca="false">IF(AND($J318="",$P318&lt;&gt;""),$P318,0)</f>
        <v>0</v>
      </c>
    </row>
    <row r="319" customFormat="false" ht="14.25" hidden="false" customHeight="true" outlineLevel="0" collapsed="false">
      <c r="B319" s="26" t="n">
        <v>26</v>
      </c>
      <c r="C319" s="40"/>
      <c r="D319" s="35"/>
      <c r="E319" s="35"/>
      <c r="F319" s="35"/>
      <c r="G319" s="35" t="str">
        <f aca="false">CONCATENATE(D319,H319)</f>
        <v/>
      </c>
      <c r="H319" s="36" t="str">
        <f aca="false">IF(ISBLANK(F319),"",
IF(D319="EE",IF(F319&gt;=3,IF(E319&gt;=5,"H","A"),
IF(F319&gt;=2,IF(E319&gt;=16,"H",IF(E319&lt;=4,"L","A")),
IF(E319&lt;=15,"L","A"))),
IF(OR(D319="SE",D319="CE"),IF(F319&gt;=4,IF(E319&gt;=6,"H","A"),
IF(F319&gt;=2,IF(E319&gt;=20,"H",IF(E319&lt;=5,"L","A")),
IF(E319&lt;=19,"L","A"))),
IF(OR(D319="ALI",D319="AIE"),IF(F319&gt;=6,IF(E319&gt;=20,"H","A"),
IF(F319&gt;=2,IF(E319&gt;=51,"H",IF(E319&lt;=19,"L","A")),
IF(E319&lt;=50,"L","A")))))))</f>
        <v/>
      </c>
      <c r="I319" s="36" t="str">
        <f aca="false">IF(H319="L","Baixa",IF(H319="A","Média",IF(H319="","","Alta")))</f>
        <v/>
      </c>
      <c r="J319" s="37" t="str">
        <f aca="false">IF(ISBLANK(F319),"",
 IF(D319="ALI",IF(H319="L",7, IF(H319="A",10,15)),
 IF(D319="AIE",IF(H319="L",5, IF(H319="A",7,10)),
 IF(D319="SE",IF(H319="L",4, IF(H319="A",5,7 )),
 IF(OR(D319="EE",D319="CE"),IF(H319="L",3,IF(H319="A",4,6)))))))</f>
        <v/>
      </c>
      <c r="K319" s="38"/>
      <c r="L319" s="35"/>
      <c r="M319" s="35" t="str">
        <f aca="false">CONCATENATE(D319,N319)</f>
        <v/>
      </c>
      <c r="N319" s="36" t="str">
        <f aca="false">IF(ISBLANK(L319),"",
IF(D319="EE",IF(L319&gt;=3,IF(K319&gt;=5,"H","A"),
IF(L319&gt;=2,IF(K319&gt;=16,"H",IF(K319&lt;=4,"L","A")),
IF(K319&lt;=15,"L","A"))),
IF(OR(D319="SE",D319="CE"),IF(L319&gt;=4,IF(K319&gt;=6,"H","A"),
IF(L319&gt;=2,IF(K319&gt;=20,"H",IF(K319&lt;=5,"L","A")),
IF(K319&lt;=19,"L","A"))),
IF(OR(D319="ALI",D319="AIE"),IF(L319&gt;=6,IF(K319&gt;=20,"H","A"),
IF(L319&gt;=2,IF(K319&gt;=51,"H",IF(K319&lt;=19,"L","A")),
IF(K319&lt;=50,"L","A")))))))</f>
        <v/>
      </c>
      <c r="O319" s="36" t="str">
        <f aca="false">IF(N319="L","Baixa",IF(N319="A","Média",IF(N319="","","Alta")))</f>
        <v/>
      </c>
      <c r="P319" s="37" t="str">
        <f aca="false">IF(ISBLANK(L319),"",
 IF(D319="ALI",IF(N319="L",7, IF(N319="A",10,15)),
 IF(D319="AIE",IF(N319="L",5, IF(N319="A",7,10)),
 IF(D319="SE",IF(N319="L",4, IF(N319="A",5,7 )),
 IF(OR(D319="EE",D319="CE"),IF(N319="L",3,IF(N319="A",4,6)))))))</f>
        <v/>
      </c>
      <c r="Q319" s="38"/>
      <c r="R319" s="39"/>
      <c r="S319" s="1" t="n">
        <f aca="false">IF(AND($P319="",$J319&lt;&gt;""),$J319,0)</f>
        <v>0</v>
      </c>
      <c r="T319" s="1" t="n">
        <f aca="false">IF(OR($P319="",$J319=""),0,$J319)</f>
        <v>0</v>
      </c>
      <c r="U319" s="1" t="n">
        <f aca="false">IF(OR($P319="",$J319=""),0,$P319)</f>
        <v>0</v>
      </c>
      <c r="V319" s="1" t="n">
        <f aca="false">IF(AND($J319="",$P319&lt;&gt;""),$P319,0)</f>
        <v>0</v>
      </c>
    </row>
    <row r="320" customFormat="false" ht="14.25" hidden="false" customHeight="true" outlineLevel="0" collapsed="false">
      <c r="B320" s="26" t="n">
        <v>27</v>
      </c>
      <c r="C320" s="40"/>
      <c r="D320" s="35"/>
      <c r="E320" s="35"/>
      <c r="F320" s="35"/>
      <c r="G320" s="35" t="str">
        <f aca="false">CONCATENATE(D320,H320)</f>
        <v/>
      </c>
      <c r="H320" s="36" t="str">
        <f aca="false">IF(ISBLANK(F320),"",
IF(D320="EE",IF(F320&gt;=3,IF(E320&gt;=5,"H","A"),
IF(F320&gt;=2,IF(E320&gt;=16,"H",IF(E320&lt;=4,"L","A")),
IF(E320&lt;=15,"L","A"))),
IF(OR(D320="SE",D320="CE"),IF(F320&gt;=4,IF(E320&gt;=6,"H","A"),
IF(F320&gt;=2,IF(E320&gt;=20,"H",IF(E320&lt;=5,"L","A")),
IF(E320&lt;=19,"L","A"))),
IF(OR(D320="ALI",D320="AIE"),IF(F320&gt;=6,IF(E320&gt;=20,"H","A"),
IF(F320&gt;=2,IF(E320&gt;=51,"H",IF(E320&lt;=19,"L","A")),
IF(E320&lt;=50,"L","A")))))))</f>
        <v/>
      </c>
      <c r="I320" s="36" t="str">
        <f aca="false">IF(H320="L","Baixa",IF(H320="A","Média",IF(H320="","","Alta")))</f>
        <v/>
      </c>
      <c r="J320" s="37" t="str">
        <f aca="false">IF(ISBLANK(F320),"",
 IF(D320="ALI",IF(H320="L",7, IF(H320="A",10,15)),
 IF(D320="AIE",IF(H320="L",5, IF(H320="A",7,10)),
 IF(D320="SE",IF(H320="L",4, IF(H320="A",5,7 )),
 IF(OR(D320="EE",D320="CE"),IF(H320="L",3,IF(H320="A",4,6)))))))</f>
        <v/>
      </c>
      <c r="K320" s="38"/>
      <c r="L320" s="35"/>
      <c r="M320" s="35" t="str">
        <f aca="false">CONCATENATE(D320,N320)</f>
        <v/>
      </c>
      <c r="N320" s="36" t="str">
        <f aca="false">IF(ISBLANK(L320),"",
IF(D320="EE",IF(L320&gt;=3,IF(K320&gt;=5,"H","A"),
IF(L320&gt;=2,IF(K320&gt;=16,"H",IF(K320&lt;=4,"L","A")),
IF(K320&lt;=15,"L","A"))),
IF(OR(D320="SE",D320="CE"),IF(L320&gt;=4,IF(K320&gt;=6,"H","A"),
IF(L320&gt;=2,IF(K320&gt;=20,"H",IF(K320&lt;=5,"L","A")),
IF(K320&lt;=19,"L","A"))),
IF(OR(D320="ALI",D320="AIE"),IF(L320&gt;=6,IF(K320&gt;=20,"H","A"),
IF(L320&gt;=2,IF(K320&gt;=51,"H",IF(K320&lt;=19,"L","A")),
IF(K320&lt;=50,"L","A")))))))</f>
        <v/>
      </c>
      <c r="O320" s="36" t="str">
        <f aca="false">IF(N320="L","Baixa",IF(N320="A","Média",IF(N320="","","Alta")))</f>
        <v/>
      </c>
      <c r="P320" s="37" t="str">
        <f aca="false">IF(ISBLANK(L320),"",
 IF(D320="ALI",IF(N320="L",7, IF(N320="A",10,15)),
 IF(D320="AIE",IF(N320="L",5, IF(N320="A",7,10)),
 IF(D320="SE",IF(N320="L",4, IF(N320="A",5,7 )),
 IF(OR(D320="EE",D320="CE"),IF(N320="L",3,IF(N320="A",4,6)))))))</f>
        <v/>
      </c>
      <c r="Q320" s="38"/>
      <c r="R320" s="39"/>
      <c r="S320" s="1" t="n">
        <f aca="false">IF(AND($P320="",$J320&lt;&gt;""),$J320,0)</f>
        <v>0</v>
      </c>
      <c r="T320" s="1" t="n">
        <f aca="false">IF(OR($P320="",$J320=""),0,$J320)</f>
        <v>0</v>
      </c>
      <c r="U320" s="1" t="n">
        <f aca="false">IF(OR($P320="",$J320=""),0,$P320)</f>
        <v>0</v>
      </c>
      <c r="V320" s="1" t="n">
        <f aca="false">IF(AND($J320="",$P320&lt;&gt;""),$P320,0)</f>
        <v>0</v>
      </c>
    </row>
    <row r="321" customFormat="false" ht="14.25" hidden="false" customHeight="true" outlineLevel="0" collapsed="false">
      <c r="B321" s="26" t="n">
        <v>28</v>
      </c>
      <c r="C321" s="40"/>
      <c r="D321" s="35"/>
      <c r="E321" s="35"/>
      <c r="F321" s="35"/>
      <c r="G321" s="35" t="str">
        <f aca="false">CONCATENATE(D321,H321)</f>
        <v/>
      </c>
      <c r="H321" s="36" t="str">
        <f aca="false">IF(ISBLANK(F321),"",
IF(D321="EE",IF(F321&gt;=3,IF(E321&gt;=5,"H","A"),
IF(F321&gt;=2,IF(E321&gt;=16,"H",IF(E321&lt;=4,"L","A")),
IF(E321&lt;=15,"L","A"))),
IF(OR(D321="SE",D321="CE"),IF(F321&gt;=4,IF(E321&gt;=6,"H","A"),
IF(F321&gt;=2,IF(E321&gt;=20,"H",IF(E321&lt;=5,"L","A")),
IF(E321&lt;=19,"L","A"))),
IF(OR(D321="ALI",D321="AIE"),IF(F321&gt;=6,IF(E321&gt;=20,"H","A"),
IF(F321&gt;=2,IF(E321&gt;=51,"H",IF(E321&lt;=19,"L","A")),
IF(E321&lt;=50,"L","A")))))))</f>
        <v/>
      </c>
      <c r="I321" s="36" t="str">
        <f aca="false">IF(H321="L","Baixa",IF(H321="A","Média",IF(H321="","","Alta")))</f>
        <v/>
      </c>
      <c r="J321" s="37" t="str">
        <f aca="false">IF(ISBLANK(F321),"",
 IF(D321="ALI",IF(H321="L",7, IF(H321="A",10,15)),
 IF(D321="AIE",IF(H321="L",5, IF(H321="A",7,10)),
 IF(D321="SE",IF(H321="L",4, IF(H321="A",5,7 )),
 IF(OR(D321="EE",D321="CE"),IF(H321="L",3,IF(H321="A",4,6)))))))</f>
        <v/>
      </c>
      <c r="K321" s="38"/>
      <c r="L321" s="35"/>
      <c r="M321" s="35" t="str">
        <f aca="false">CONCATENATE(D321,N321)</f>
        <v/>
      </c>
      <c r="N321" s="36" t="str">
        <f aca="false">IF(ISBLANK(L321),"",
IF(D321="EE",IF(L321&gt;=3,IF(K321&gt;=5,"H","A"),
IF(L321&gt;=2,IF(K321&gt;=16,"H",IF(K321&lt;=4,"L","A")),
IF(K321&lt;=15,"L","A"))),
IF(OR(D321="SE",D321="CE"),IF(L321&gt;=4,IF(K321&gt;=6,"H","A"),
IF(L321&gt;=2,IF(K321&gt;=20,"H",IF(K321&lt;=5,"L","A")),
IF(K321&lt;=19,"L","A"))),
IF(OR(D321="ALI",D321="AIE"),IF(L321&gt;=6,IF(K321&gt;=20,"H","A"),
IF(L321&gt;=2,IF(K321&gt;=51,"H",IF(K321&lt;=19,"L","A")),
IF(K321&lt;=50,"L","A")))))))</f>
        <v/>
      </c>
      <c r="O321" s="36" t="str">
        <f aca="false">IF(N321="L","Baixa",IF(N321="A","Média",IF(N321="","","Alta")))</f>
        <v/>
      </c>
      <c r="P321" s="37" t="str">
        <f aca="false">IF(ISBLANK(L321),"",
 IF(D321="ALI",IF(N321="L",7, IF(N321="A",10,15)),
 IF(D321="AIE",IF(N321="L",5, IF(N321="A",7,10)),
 IF(D321="SE",IF(N321="L",4, IF(N321="A",5,7 )),
 IF(OR(D321="EE",D321="CE"),IF(N321="L",3,IF(N321="A",4,6)))))))</f>
        <v/>
      </c>
      <c r="Q321" s="38"/>
      <c r="R321" s="39"/>
      <c r="S321" s="1" t="n">
        <f aca="false">IF(AND($P321="",$J321&lt;&gt;""),$J321,0)</f>
        <v>0</v>
      </c>
      <c r="T321" s="1" t="n">
        <f aca="false">IF(OR($P321="",$J321=""),0,$J321)</f>
        <v>0</v>
      </c>
      <c r="U321" s="1" t="n">
        <f aca="false">IF(OR($P321="",$J321=""),0,$P321)</f>
        <v>0</v>
      </c>
      <c r="V321" s="1" t="n">
        <f aca="false">IF(AND($J321="",$P321&lt;&gt;""),$P321,0)</f>
        <v>0</v>
      </c>
    </row>
    <row r="322" customFormat="false" ht="14.25" hidden="false" customHeight="true" outlineLevel="0" collapsed="false">
      <c r="B322" s="26" t="n">
        <v>29</v>
      </c>
      <c r="C322" s="40"/>
      <c r="D322" s="35"/>
      <c r="E322" s="35"/>
      <c r="F322" s="35"/>
      <c r="G322" s="35" t="str">
        <f aca="false">CONCATENATE(D322,H322)</f>
        <v/>
      </c>
      <c r="H322" s="36" t="str">
        <f aca="false">IF(ISBLANK(F322),"",
IF(D322="EE",IF(F322&gt;=3,IF(E322&gt;=5,"H","A"),
IF(F322&gt;=2,IF(E322&gt;=16,"H",IF(E322&lt;=4,"L","A")),
IF(E322&lt;=15,"L","A"))),
IF(OR(D322="SE",D322="CE"),IF(F322&gt;=4,IF(E322&gt;=6,"H","A"),
IF(F322&gt;=2,IF(E322&gt;=20,"H",IF(E322&lt;=5,"L","A")),
IF(E322&lt;=19,"L","A"))),
IF(OR(D322="ALI",D322="AIE"),IF(F322&gt;=6,IF(E322&gt;=20,"H","A"),
IF(F322&gt;=2,IF(E322&gt;=51,"H",IF(E322&lt;=19,"L","A")),
IF(E322&lt;=50,"L","A")))))))</f>
        <v/>
      </c>
      <c r="I322" s="36" t="str">
        <f aca="false">IF(H322="L","Baixa",IF(H322="A","Média",IF(H322="","","Alta")))</f>
        <v/>
      </c>
      <c r="J322" s="37" t="str">
        <f aca="false">IF(ISBLANK(F322),"",
 IF(D322="ALI",IF(H322="L",7, IF(H322="A",10,15)),
 IF(D322="AIE",IF(H322="L",5, IF(H322="A",7,10)),
 IF(D322="SE",IF(H322="L",4, IF(H322="A",5,7 )),
 IF(OR(D322="EE",D322="CE"),IF(H322="L",3,IF(H322="A",4,6)))))))</f>
        <v/>
      </c>
      <c r="K322" s="38"/>
      <c r="L322" s="35"/>
      <c r="M322" s="35" t="str">
        <f aca="false">CONCATENATE(D322,N322)</f>
        <v/>
      </c>
      <c r="N322" s="36" t="str">
        <f aca="false">IF(ISBLANK(L322),"",
IF(D322="EE",IF(L322&gt;=3,IF(K322&gt;=5,"H","A"),
IF(L322&gt;=2,IF(K322&gt;=16,"H",IF(K322&lt;=4,"L","A")),
IF(K322&lt;=15,"L","A"))),
IF(OR(D322="SE",D322="CE"),IF(L322&gt;=4,IF(K322&gt;=6,"H","A"),
IF(L322&gt;=2,IF(K322&gt;=20,"H",IF(K322&lt;=5,"L","A")),
IF(K322&lt;=19,"L","A"))),
IF(OR(D322="ALI",D322="AIE"),IF(L322&gt;=6,IF(K322&gt;=20,"H","A"),
IF(L322&gt;=2,IF(K322&gt;=51,"H",IF(K322&lt;=19,"L","A")),
IF(K322&lt;=50,"L","A")))))))</f>
        <v/>
      </c>
      <c r="O322" s="36" t="str">
        <f aca="false">IF(N322="L","Baixa",IF(N322="A","Média",IF(N322="","","Alta")))</f>
        <v/>
      </c>
      <c r="P322" s="37" t="str">
        <f aca="false">IF(ISBLANK(L322),"",
 IF(D322="ALI",IF(N322="L",7, IF(N322="A",10,15)),
 IF(D322="AIE",IF(N322="L",5, IF(N322="A",7,10)),
 IF(D322="SE",IF(N322="L",4, IF(N322="A",5,7 )),
 IF(OR(D322="EE",D322="CE"),IF(N322="L",3,IF(N322="A",4,6)))))))</f>
        <v/>
      </c>
      <c r="Q322" s="38"/>
      <c r="R322" s="39"/>
      <c r="S322" s="1" t="n">
        <f aca="false">IF(AND($P322="",$J322&lt;&gt;""),$J322,0)</f>
        <v>0</v>
      </c>
      <c r="T322" s="1" t="n">
        <f aca="false">IF(OR($P322="",$J322=""),0,$J322)</f>
        <v>0</v>
      </c>
      <c r="U322" s="1" t="n">
        <f aca="false">IF(OR($P322="",$J322=""),0,$P322)</f>
        <v>0</v>
      </c>
      <c r="V322" s="1" t="n">
        <f aca="false">IF(AND($J322="",$P322&lt;&gt;""),$P322,0)</f>
        <v>0</v>
      </c>
    </row>
    <row r="323" customFormat="false" ht="14.25" hidden="false" customHeight="true" outlineLevel="0" collapsed="false">
      <c r="B323" s="41" t="n">
        <v>30</v>
      </c>
      <c r="C323" s="42"/>
      <c r="D323" s="43"/>
      <c r="E323" s="43"/>
      <c r="F323" s="43"/>
      <c r="G323" s="43" t="str">
        <f aca="false">CONCATENATE(D323,H323)</f>
        <v/>
      </c>
      <c r="H323" s="44" t="str">
        <f aca="false">IF(ISBLANK(F323),"",
IF(D323="EE",IF(F323&gt;=3,IF(E323&gt;=5,"H","A"),
IF(F323&gt;=2,IF(E323&gt;=16,"H",IF(E323&lt;=4,"L","A")),
IF(E323&lt;=15,"L","A"))),
IF(OR(D323="SE",D323="CE"),IF(F323&gt;=4,IF(E323&gt;=6,"H","A"),
IF(F323&gt;=2,IF(E323&gt;=20,"H",IF(E323&lt;=5,"L","A")),
IF(E323&lt;=19,"L","A"))),
IF(OR(D323="ALI",D323="AIE"),IF(F323&gt;=6,IF(E323&gt;=20,"H","A"),
IF(F323&gt;=2,IF(E323&gt;=51,"H",IF(E323&lt;=19,"L","A")),
IF(E323&lt;=50,"L","A")))))))</f>
        <v/>
      </c>
      <c r="I323" s="44" t="str">
        <f aca="false">IF(H323="L","Baixa",IF(H323="A","Média",IF(H323="","","Alta")))</f>
        <v/>
      </c>
      <c r="J323" s="45" t="str">
        <f aca="false">IF(ISBLANK(F323),"",
 IF(D323="ALI",IF(H323="L",7, IF(H323="A",10,15)),
 IF(D323="AIE",IF(H323="L",5, IF(H323="A",7,10)),
 IF(D323="SE",IF(H323="L",4, IF(H323="A",5,7 )),
 IF(OR(D323="EE",D323="CE"),IF(H323="L",3,IF(H323="A",4,6)))))))</f>
        <v/>
      </c>
      <c r="K323" s="46"/>
      <c r="L323" s="43"/>
      <c r="M323" s="43" t="str">
        <f aca="false">CONCATENATE(D323,N323)</f>
        <v/>
      </c>
      <c r="N323" s="44" t="str">
        <f aca="false">IF(ISBLANK(L323),"",
IF(D323="EE",IF(L323&gt;=3,IF(K323&gt;=5,"H","A"),
IF(L323&gt;=2,IF(K323&gt;=16,"H",IF(K323&lt;=4,"L","A")),
IF(K323&lt;=15,"L","A"))),
IF(OR(D323="SE",D323="CE"),IF(L323&gt;=4,IF(K323&gt;=6,"H","A"),
IF(L323&gt;=2,IF(K323&gt;=20,"H",IF(K323&lt;=5,"L","A")),
IF(K323&lt;=19,"L","A"))),
IF(OR(D323="ALI",D323="AIE"),IF(L323&gt;=6,IF(K323&gt;=20,"H","A"),
IF(L323&gt;=2,IF(K323&gt;=51,"H",IF(K323&lt;=19,"L","A")),
IF(K323&lt;=50,"L","A")))))))</f>
        <v/>
      </c>
      <c r="O323" s="44" t="str">
        <f aca="false">IF(N323="L","Baixa",IF(N323="A","Média",IF(N323="","","Alta")))</f>
        <v/>
      </c>
      <c r="P323" s="45" t="str">
        <f aca="false">IF(ISBLANK(L323),"",
 IF(D323="ALI",IF(N323="L",7, IF(N323="A",10,15)),
 IF(D323="AIE",IF(N323="L",5, IF(N323="A",7,10)),
 IF(D323="SE",IF(N323="L",4, IF(N323="A",5,7 )),
 IF(OR(D323="EE",D323="CE"),IF(N323="L",3,IF(N323="A",4,6)))))))</f>
        <v/>
      </c>
      <c r="Q323" s="46"/>
      <c r="R323" s="47"/>
      <c r="S323" s="1" t="n">
        <f aca="false">IF(AND($P323="",$J323&lt;&gt;""),$J323,0)</f>
        <v>0</v>
      </c>
      <c r="T323" s="1" t="n">
        <f aca="false">IF(OR($P323="",$J323=""),0,$J323)</f>
        <v>0</v>
      </c>
      <c r="U323" s="1" t="n">
        <f aca="false">IF(OR($P323="",$J323=""),0,$P323)</f>
        <v>0</v>
      </c>
      <c r="V323" s="1" t="n">
        <f aca="false">IF(AND($J323="",$P323&lt;&gt;""),$P323,0)</f>
        <v>0</v>
      </c>
    </row>
    <row r="324" s="48" customFormat="true" ht="19.5" hidden="false" customHeight="true" outlineLevel="0" collapsed="false"/>
  </sheetData>
  <mergeCells count="75">
    <mergeCell ref="A1:R1"/>
    <mergeCell ref="B2:C2"/>
    <mergeCell ref="E2:F2"/>
    <mergeCell ref="I2:P2"/>
    <mergeCell ref="B3:C3"/>
    <mergeCell ref="K3:L3"/>
    <mergeCell ref="B4:B5"/>
    <mergeCell ref="C4:C5"/>
    <mergeCell ref="D4:D5"/>
    <mergeCell ref="E4:J4"/>
    <mergeCell ref="K4:P4"/>
    <mergeCell ref="A37:R37"/>
    <mergeCell ref="E38:F38"/>
    <mergeCell ref="K39:L39"/>
    <mergeCell ref="B40:B41"/>
    <mergeCell ref="C40:C41"/>
    <mergeCell ref="D40:D41"/>
    <mergeCell ref="E40:J40"/>
    <mergeCell ref="K40:P40"/>
    <mergeCell ref="A73:R73"/>
    <mergeCell ref="E74:F74"/>
    <mergeCell ref="K75:L75"/>
    <mergeCell ref="B76:B77"/>
    <mergeCell ref="C76:C77"/>
    <mergeCell ref="D76:D77"/>
    <mergeCell ref="E76:J76"/>
    <mergeCell ref="K76:P76"/>
    <mergeCell ref="A109:R109"/>
    <mergeCell ref="E110:F110"/>
    <mergeCell ref="K111:L111"/>
    <mergeCell ref="B112:B113"/>
    <mergeCell ref="C112:C113"/>
    <mergeCell ref="D112:D113"/>
    <mergeCell ref="E112:J112"/>
    <mergeCell ref="K112:P112"/>
    <mergeCell ref="A145:R145"/>
    <mergeCell ref="E146:F146"/>
    <mergeCell ref="K147:L147"/>
    <mergeCell ref="B148:B149"/>
    <mergeCell ref="C148:C149"/>
    <mergeCell ref="D148:D149"/>
    <mergeCell ref="E148:J148"/>
    <mergeCell ref="K148:P148"/>
    <mergeCell ref="A181:R181"/>
    <mergeCell ref="E182:F182"/>
    <mergeCell ref="K183:L183"/>
    <mergeCell ref="B184:B185"/>
    <mergeCell ref="C184:C185"/>
    <mergeCell ref="D184:D185"/>
    <mergeCell ref="E184:J184"/>
    <mergeCell ref="K184:P184"/>
    <mergeCell ref="A217:R217"/>
    <mergeCell ref="E218:F218"/>
    <mergeCell ref="K219:L219"/>
    <mergeCell ref="B220:B221"/>
    <mergeCell ref="C220:C221"/>
    <mergeCell ref="D220:D221"/>
    <mergeCell ref="E220:J220"/>
    <mergeCell ref="K220:P220"/>
    <mergeCell ref="A253:R253"/>
    <mergeCell ref="E254:F254"/>
    <mergeCell ref="K255:L255"/>
    <mergeCell ref="B256:B257"/>
    <mergeCell ref="C256:C257"/>
    <mergeCell ref="D256:D257"/>
    <mergeCell ref="E256:J256"/>
    <mergeCell ref="K256:P256"/>
    <mergeCell ref="A289:R289"/>
    <mergeCell ref="E290:F290"/>
    <mergeCell ref="K291:L291"/>
    <mergeCell ref="B292:B293"/>
    <mergeCell ref="C292:C293"/>
    <mergeCell ref="D292:D293"/>
    <mergeCell ref="E292:J292"/>
    <mergeCell ref="K292:P292"/>
  </mergeCells>
  <printOptions headings="false" gridLines="false" gridLinesSet="true" horizontalCentered="false" verticalCentered="false"/>
  <pageMargins left="0.433333333333333" right="0.472222222222222" top="0.472222222222222" bottom="0.197222222222222" header="0.196527777777778" footer="0.236111111111111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&amp;L&amp;"Arial Black,Regular"&amp;12FATTO&amp;"Arial,Regular" &amp;"Times New Roman,Regular"&amp;10Consultoria e Sistemas&amp;R&amp;"Tahoma,Regular"www.fattoCS.com.br</oddHeader>
    <oddFooter>&amp;L&amp;"Tahoma,Regular"&amp;8    Copyright © 1999-2002 FATTO Consultoria e Sistemas ltda. Todos os direitos reservados&amp;R  &amp;F - &amp;A         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1" activeCellId="0" sqref="J31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2.85"/>
    <col collapsed="false" customWidth="false" hidden="false" outlineLevel="0" max="3" min="3" style="1" width="9.13"/>
    <col collapsed="false" customWidth="true" hidden="false" outlineLevel="0" max="4" min="4" style="1" width="4.43"/>
    <col collapsed="false" customWidth="true" hidden="false" outlineLevel="0" max="5" min="5" style="1" width="2.14"/>
    <col collapsed="false" customWidth="false" hidden="false" outlineLevel="0" max="6" min="6" style="1" width="9.13"/>
    <col collapsed="false" customWidth="true" hidden="false" outlineLevel="0" max="7" min="7" style="1" width="8.29"/>
    <col collapsed="false" customWidth="true" hidden="false" outlineLevel="0" max="8" min="8" style="1" width="13.29"/>
    <col collapsed="false" customWidth="true" hidden="false" outlineLevel="0" max="9" min="9" style="1" width="2.71"/>
    <col collapsed="false" customWidth="true" hidden="false" outlineLevel="0" max="10" min="10" style="1" width="9.85"/>
    <col collapsed="false" customWidth="true" hidden="false" outlineLevel="0" max="11" min="11" style="1" width="9.29"/>
    <col collapsed="false" customWidth="true" hidden="false" outlineLevel="0" max="12" min="12" style="1" width="11.14"/>
    <col collapsed="false" customWidth="false" hidden="false" outlineLevel="0" max="1024" min="13" style="1" width="9.13"/>
  </cols>
  <sheetData>
    <row r="1" customFormat="false" ht="12.75" hidden="false" customHeight="false" outlineLevel="0" collapsed="false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48"/>
    </row>
    <row r="2" customFormat="false" ht="12.75" hidden="false" customHeight="false" outlineLevel="0" collapsed="false">
      <c r="A2" s="48"/>
      <c r="B2" s="53" t="s">
        <v>35</v>
      </c>
      <c r="C2" s="53"/>
      <c r="D2" s="53"/>
      <c r="E2" s="53"/>
      <c r="F2" s="53"/>
      <c r="G2" s="53"/>
      <c r="H2" s="53"/>
      <c r="I2" s="53"/>
      <c r="J2" s="53"/>
      <c r="K2" s="53"/>
      <c r="L2" s="48"/>
    </row>
    <row r="3" customFormat="false" ht="6" hidden="false" customHeight="true" outlineLevel="0" collapsed="false"/>
    <row r="4" customFormat="false" ht="25.5" hidden="false" customHeight="true" outlineLevel="0" collapsed="false">
      <c r="B4" s="54" t="s">
        <v>36</v>
      </c>
      <c r="C4" s="54"/>
      <c r="D4" s="55" t="s">
        <v>37</v>
      </c>
      <c r="E4" s="55"/>
      <c r="F4" s="55"/>
      <c r="G4" s="55"/>
      <c r="H4" s="56" t="s">
        <v>38</v>
      </c>
      <c r="I4" s="57" t="s">
        <v>39</v>
      </c>
      <c r="J4" s="57"/>
      <c r="K4" s="57"/>
    </row>
    <row r="5" customFormat="false" ht="12.75" hidden="false" customHeight="false" outlineLevel="0" collapsed="false">
      <c r="B5" s="58"/>
      <c r="C5" s="59"/>
      <c r="D5" s="59"/>
      <c r="E5" s="59"/>
      <c r="F5" s="59"/>
      <c r="G5" s="59"/>
      <c r="H5" s="59"/>
      <c r="I5" s="59"/>
      <c r="J5" s="59"/>
      <c r="K5" s="60"/>
    </row>
    <row r="6" customFormat="false" ht="12.75" hidden="false" customHeight="false" outlineLevel="0" collapsed="false">
      <c r="B6" s="61"/>
      <c r="C6" s="48" t="s">
        <v>27</v>
      </c>
      <c r="D6" s="62" t="n">
        <f aca="false">COUNTIF(CF,"EEL")</f>
        <v>4</v>
      </c>
      <c r="E6" s="48"/>
      <c r="F6" s="48" t="s">
        <v>40</v>
      </c>
      <c r="G6" s="48" t="s">
        <v>41</v>
      </c>
      <c r="H6" s="62" t="n">
        <f aca="false">D6*3</f>
        <v>12</v>
      </c>
      <c r="I6" s="48"/>
      <c r="J6" s="48"/>
      <c r="K6" s="63"/>
    </row>
    <row r="7" customFormat="false" ht="12.75" hidden="false" customHeight="false" outlineLevel="0" collapsed="false">
      <c r="B7" s="61"/>
      <c r="C7" s="48"/>
      <c r="D7" s="62" t="n">
        <f aca="false">COUNTIF(CF,"EEA")</f>
        <v>0</v>
      </c>
      <c r="E7" s="48"/>
      <c r="F7" s="48" t="s">
        <v>42</v>
      </c>
      <c r="G7" s="48" t="s">
        <v>43</v>
      </c>
      <c r="H7" s="62" t="n">
        <f aca="false">D7*4</f>
        <v>0</v>
      </c>
      <c r="I7" s="48"/>
      <c r="J7" s="48"/>
      <c r="K7" s="63"/>
    </row>
    <row r="8" customFormat="false" ht="12.75" hidden="false" customHeight="false" outlineLevel="0" collapsed="false">
      <c r="B8" s="61"/>
      <c r="C8" s="48"/>
      <c r="D8" s="62" t="n">
        <f aca="false">COUNTIF(CF,"EEH")</f>
        <v>1</v>
      </c>
      <c r="E8" s="48"/>
      <c r="F8" s="48" t="s">
        <v>44</v>
      </c>
      <c r="G8" s="48" t="s">
        <v>45</v>
      </c>
      <c r="H8" s="62" t="n">
        <f aca="false">D8*6</f>
        <v>6</v>
      </c>
      <c r="I8" s="48"/>
      <c r="J8" s="62" t="n">
        <f aca="false">SUM(H6:H8)</f>
        <v>18</v>
      </c>
      <c r="K8" s="64" t="n">
        <f aca="false">IF($J$31&lt;&gt;0,J8/$J$31,"")</f>
        <v>0.36</v>
      </c>
    </row>
    <row r="9" customFormat="false" ht="12.75" hidden="false" customHeight="false" outlineLevel="0" collapsed="false">
      <c r="B9" s="65"/>
      <c r="C9" s="62"/>
      <c r="D9" s="66"/>
      <c r="E9" s="62"/>
      <c r="F9" s="62"/>
      <c r="G9" s="62"/>
      <c r="H9" s="66"/>
      <c r="I9" s="62"/>
      <c r="J9" s="62"/>
      <c r="K9" s="67"/>
    </row>
    <row r="10" customFormat="false" ht="12.75" hidden="false" customHeight="false" outlineLevel="0" collapsed="false">
      <c r="B10" s="58"/>
      <c r="C10" s="59"/>
      <c r="D10" s="48"/>
      <c r="E10" s="59"/>
      <c r="F10" s="59"/>
      <c r="G10" s="59"/>
      <c r="H10" s="48"/>
      <c r="I10" s="59"/>
      <c r="J10" s="59"/>
      <c r="K10" s="60"/>
    </row>
    <row r="11" customFormat="false" ht="12.75" hidden="false" customHeight="false" outlineLevel="0" collapsed="false">
      <c r="B11" s="61"/>
      <c r="C11" s="48" t="s">
        <v>46</v>
      </c>
      <c r="D11" s="62" t="n">
        <f aca="false">COUNTIF(CF,"SEL")</f>
        <v>0</v>
      </c>
      <c r="E11" s="48"/>
      <c r="F11" s="48" t="s">
        <v>40</v>
      </c>
      <c r="G11" s="48" t="s">
        <v>43</v>
      </c>
      <c r="H11" s="62" t="n">
        <f aca="false">D11*4</f>
        <v>0</v>
      </c>
      <c r="I11" s="48"/>
      <c r="J11" s="48"/>
      <c r="K11" s="63"/>
    </row>
    <row r="12" customFormat="false" ht="12.75" hidden="false" customHeight="false" outlineLevel="0" collapsed="false">
      <c r="B12" s="61"/>
      <c r="C12" s="48"/>
      <c r="D12" s="62" t="n">
        <f aca="false">COUNTIF(CF,"SEA")</f>
        <v>0</v>
      </c>
      <c r="E12" s="48"/>
      <c r="F12" s="48" t="s">
        <v>42</v>
      </c>
      <c r="G12" s="48" t="s">
        <v>47</v>
      </c>
      <c r="H12" s="62" t="n">
        <f aca="false">D12*5</f>
        <v>0</v>
      </c>
      <c r="I12" s="48"/>
      <c r="J12" s="48"/>
      <c r="K12" s="63"/>
    </row>
    <row r="13" customFormat="false" ht="12.75" hidden="false" customHeight="false" outlineLevel="0" collapsed="false">
      <c r="B13" s="61"/>
      <c r="C13" s="48"/>
      <c r="D13" s="62" t="n">
        <f aca="false">COUNTIF(CF,"SEH")</f>
        <v>0</v>
      </c>
      <c r="E13" s="48"/>
      <c r="F13" s="48" t="s">
        <v>44</v>
      </c>
      <c r="G13" s="48" t="s">
        <v>48</v>
      </c>
      <c r="H13" s="62" t="n">
        <f aca="false">D13*7</f>
        <v>0</v>
      </c>
      <c r="I13" s="48"/>
      <c r="J13" s="62" t="n">
        <f aca="false">SUM(H11:H13)</f>
        <v>0</v>
      </c>
      <c r="K13" s="64" t="n">
        <f aca="false">IF($J$31&lt;&gt;0,J13/$J$31,"")</f>
        <v>0</v>
      </c>
    </row>
    <row r="14" customFormat="false" ht="12.75" hidden="false" customHeight="false" outlineLevel="0" collapsed="false">
      <c r="B14" s="65"/>
      <c r="C14" s="62"/>
      <c r="D14" s="66"/>
      <c r="E14" s="62"/>
      <c r="F14" s="62"/>
      <c r="G14" s="62"/>
      <c r="H14" s="66"/>
      <c r="I14" s="62"/>
      <c r="J14" s="62"/>
      <c r="K14" s="67"/>
    </row>
    <row r="15" customFormat="false" ht="12.75" hidden="false" customHeight="false" outlineLevel="0" collapsed="false">
      <c r="B15" s="58"/>
      <c r="C15" s="59"/>
      <c r="D15" s="48"/>
      <c r="E15" s="59"/>
      <c r="F15" s="59"/>
      <c r="G15" s="59"/>
      <c r="H15" s="48"/>
      <c r="I15" s="59"/>
      <c r="J15" s="59"/>
      <c r="K15" s="60"/>
    </row>
    <row r="16" customFormat="false" ht="12.75" hidden="false" customHeight="false" outlineLevel="0" collapsed="false">
      <c r="B16" s="61"/>
      <c r="C16" s="48" t="s">
        <v>33</v>
      </c>
      <c r="D16" s="62" t="n">
        <f aca="false">COUNTIF(CF,"CEL")</f>
        <v>0</v>
      </c>
      <c r="E16" s="48"/>
      <c r="F16" s="48" t="s">
        <v>40</v>
      </c>
      <c r="G16" s="48" t="s">
        <v>41</v>
      </c>
      <c r="H16" s="62" t="n">
        <f aca="false">D16*3</f>
        <v>0</v>
      </c>
      <c r="I16" s="48"/>
      <c r="J16" s="48"/>
      <c r="K16" s="63"/>
    </row>
    <row r="17" customFormat="false" ht="12.75" hidden="false" customHeight="false" outlineLevel="0" collapsed="false">
      <c r="B17" s="61"/>
      <c r="C17" s="48"/>
      <c r="D17" s="62" t="n">
        <f aca="false">COUNTIF(CF,"CEA")</f>
        <v>1</v>
      </c>
      <c r="E17" s="48"/>
      <c r="F17" s="48" t="s">
        <v>42</v>
      </c>
      <c r="G17" s="48" t="s">
        <v>43</v>
      </c>
      <c r="H17" s="62" t="n">
        <f aca="false">D17*4</f>
        <v>4</v>
      </c>
      <c r="I17" s="48"/>
      <c r="J17" s="48"/>
      <c r="K17" s="63"/>
    </row>
    <row r="18" customFormat="false" ht="12.75" hidden="false" customHeight="false" outlineLevel="0" collapsed="false">
      <c r="B18" s="61"/>
      <c r="C18" s="48"/>
      <c r="D18" s="62" t="n">
        <f aca="false">COUNTIF(CF,"CEH")</f>
        <v>0</v>
      </c>
      <c r="E18" s="48"/>
      <c r="F18" s="48" t="s">
        <v>44</v>
      </c>
      <c r="G18" s="48" t="s">
        <v>45</v>
      </c>
      <c r="H18" s="62" t="n">
        <f aca="false">D18*6</f>
        <v>0</v>
      </c>
      <c r="I18" s="48"/>
      <c r="J18" s="62" t="n">
        <f aca="false">SUM(H16:H18)</f>
        <v>4</v>
      </c>
      <c r="K18" s="64" t="n">
        <f aca="false">IF($J$31&lt;&gt;0,J18/$J$31,"")</f>
        <v>0.08</v>
      </c>
    </row>
    <row r="19" customFormat="false" ht="12.75" hidden="false" customHeight="false" outlineLevel="0" collapsed="false">
      <c r="B19" s="65"/>
      <c r="C19" s="62"/>
      <c r="D19" s="66"/>
      <c r="E19" s="62"/>
      <c r="F19" s="62"/>
      <c r="G19" s="62"/>
      <c r="H19" s="66"/>
      <c r="I19" s="62"/>
      <c r="J19" s="62"/>
      <c r="K19" s="67"/>
    </row>
    <row r="20" customFormat="false" ht="12.75" hidden="false" customHeight="false" outlineLevel="0" collapsed="false">
      <c r="B20" s="58"/>
      <c r="C20" s="59"/>
      <c r="D20" s="48"/>
      <c r="E20" s="59"/>
      <c r="F20" s="59"/>
      <c r="G20" s="59"/>
      <c r="H20" s="48"/>
      <c r="I20" s="59"/>
      <c r="J20" s="59"/>
      <c r="K20" s="60"/>
    </row>
    <row r="21" customFormat="false" ht="12.75" hidden="false" customHeight="false" outlineLevel="0" collapsed="false">
      <c r="B21" s="61"/>
      <c r="C21" s="48" t="s">
        <v>22</v>
      </c>
      <c r="D21" s="62" t="n">
        <f aca="false">COUNTIF(CF,"ALIL")</f>
        <v>4</v>
      </c>
      <c r="E21" s="48"/>
      <c r="F21" s="48" t="s">
        <v>40</v>
      </c>
      <c r="G21" s="48" t="s">
        <v>48</v>
      </c>
      <c r="H21" s="62" t="n">
        <f aca="false">D21*7</f>
        <v>28</v>
      </c>
      <c r="I21" s="48"/>
      <c r="J21" s="48"/>
      <c r="K21" s="63"/>
    </row>
    <row r="22" customFormat="false" ht="12.75" hidden="false" customHeight="false" outlineLevel="0" collapsed="false">
      <c r="B22" s="61"/>
      <c r="C22" s="48"/>
      <c r="D22" s="62" t="n">
        <f aca="false">COUNTIF(CF,"ALIA")</f>
        <v>0</v>
      </c>
      <c r="E22" s="48"/>
      <c r="F22" s="48" t="s">
        <v>42</v>
      </c>
      <c r="G22" s="48" t="s">
        <v>49</v>
      </c>
      <c r="H22" s="62" t="n">
        <f aca="false">D22*10</f>
        <v>0</v>
      </c>
      <c r="I22" s="48"/>
      <c r="J22" s="48"/>
      <c r="K22" s="63"/>
    </row>
    <row r="23" customFormat="false" ht="12.75" hidden="false" customHeight="false" outlineLevel="0" collapsed="false">
      <c r="B23" s="61"/>
      <c r="C23" s="48"/>
      <c r="D23" s="62" t="n">
        <f aca="false">COUNTIF(CF,"ALIH")</f>
        <v>0</v>
      </c>
      <c r="E23" s="48"/>
      <c r="F23" s="48" t="s">
        <v>44</v>
      </c>
      <c r="G23" s="48" t="s">
        <v>50</v>
      </c>
      <c r="H23" s="62" t="n">
        <f aca="false">D23*15</f>
        <v>0</v>
      </c>
      <c r="I23" s="48"/>
      <c r="J23" s="62" t="n">
        <f aca="false">SUM(H21:H23)</f>
        <v>28</v>
      </c>
      <c r="K23" s="64" t="n">
        <f aca="false">IF($J$31&lt;&gt;0,J23/$J$31,"")</f>
        <v>0.56</v>
      </c>
    </row>
    <row r="24" customFormat="false" ht="12.75" hidden="false" customHeight="false" outlineLevel="0" collapsed="false">
      <c r="B24" s="65"/>
      <c r="C24" s="62"/>
      <c r="D24" s="66"/>
      <c r="E24" s="62"/>
      <c r="F24" s="62"/>
      <c r="G24" s="62"/>
      <c r="H24" s="66"/>
      <c r="I24" s="62"/>
      <c r="J24" s="62"/>
      <c r="K24" s="67"/>
    </row>
    <row r="25" customFormat="false" ht="12.75" hidden="false" customHeight="false" outlineLevel="0" collapsed="false">
      <c r="B25" s="58"/>
      <c r="C25" s="59"/>
      <c r="D25" s="48"/>
      <c r="E25" s="59"/>
      <c r="F25" s="59"/>
      <c r="G25" s="59"/>
      <c r="H25" s="48"/>
      <c r="I25" s="59"/>
      <c r="J25" s="59"/>
      <c r="K25" s="60"/>
    </row>
    <row r="26" customFormat="false" ht="12.75" hidden="false" customHeight="false" outlineLevel="0" collapsed="false">
      <c r="B26" s="61"/>
      <c r="C26" s="48" t="s">
        <v>51</v>
      </c>
      <c r="D26" s="62" t="n">
        <f aca="false">COUNTIF(CF,"AIEL")</f>
        <v>0</v>
      </c>
      <c r="E26" s="48"/>
      <c r="F26" s="48" t="s">
        <v>40</v>
      </c>
      <c r="G26" s="48" t="s">
        <v>47</v>
      </c>
      <c r="H26" s="62" t="n">
        <f aca="false">D26*5</f>
        <v>0</v>
      </c>
      <c r="I26" s="48"/>
      <c r="J26" s="48"/>
      <c r="K26" s="63"/>
    </row>
    <row r="27" customFormat="false" ht="12.75" hidden="false" customHeight="false" outlineLevel="0" collapsed="false">
      <c r="B27" s="61"/>
      <c r="C27" s="48"/>
      <c r="D27" s="62" t="n">
        <f aca="false">COUNTIF(CF,"AIEA")</f>
        <v>0</v>
      </c>
      <c r="E27" s="48"/>
      <c r="F27" s="48" t="s">
        <v>42</v>
      </c>
      <c r="G27" s="48" t="s">
        <v>48</v>
      </c>
      <c r="H27" s="62" t="n">
        <f aca="false">D27*7</f>
        <v>0</v>
      </c>
      <c r="I27" s="48"/>
      <c r="J27" s="48"/>
      <c r="K27" s="63"/>
    </row>
    <row r="28" customFormat="false" ht="12.75" hidden="false" customHeight="false" outlineLevel="0" collapsed="false">
      <c r="B28" s="61"/>
      <c r="C28" s="48"/>
      <c r="D28" s="62" t="n">
        <f aca="false">COUNTIF(CF,"AIEH")</f>
        <v>0</v>
      </c>
      <c r="E28" s="48"/>
      <c r="F28" s="48" t="s">
        <v>44</v>
      </c>
      <c r="G28" s="48" t="s">
        <v>49</v>
      </c>
      <c r="H28" s="62" t="n">
        <f aca="false">D28*10</f>
        <v>0</v>
      </c>
      <c r="I28" s="48"/>
      <c r="J28" s="62" t="n">
        <f aca="false">SUM(H26:H28)</f>
        <v>0</v>
      </c>
      <c r="K28" s="64" t="n">
        <f aca="false">IF($J$31&lt;&gt;0,J28/$J$31,"")</f>
        <v>0</v>
      </c>
    </row>
    <row r="29" customFormat="false" ht="12.75" hidden="false" customHeight="false" outlineLevel="0" collapsed="false">
      <c r="B29" s="65"/>
      <c r="C29" s="62"/>
      <c r="D29" s="62"/>
      <c r="E29" s="62"/>
      <c r="F29" s="62"/>
      <c r="G29" s="62"/>
      <c r="H29" s="62"/>
      <c r="I29" s="62"/>
      <c r="J29" s="62"/>
      <c r="K29" s="67"/>
    </row>
    <row r="30" customFormat="false" ht="7.5" hidden="false" customHeight="true" outlineLevel="0" collapsed="false">
      <c r="B30" s="58"/>
      <c r="C30" s="59"/>
      <c r="D30" s="59"/>
      <c r="E30" s="59"/>
      <c r="F30" s="59"/>
      <c r="G30" s="59"/>
      <c r="H30" s="59"/>
      <c r="I30" s="59"/>
      <c r="J30" s="59"/>
      <c r="K30" s="60"/>
    </row>
    <row r="31" customFormat="false" ht="12.75" hidden="false" customHeight="false" outlineLevel="0" collapsed="false">
      <c r="B31" s="61"/>
      <c r="C31" s="68" t="s">
        <v>52</v>
      </c>
      <c r="D31" s="48"/>
      <c r="E31" s="48"/>
      <c r="F31" s="48"/>
      <c r="G31" s="48"/>
      <c r="H31" s="48"/>
      <c r="I31" s="48"/>
      <c r="J31" s="69" t="n">
        <f aca="false">SUM(J4:J28)</f>
        <v>50</v>
      </c>
      <c r="K31" s="63"/>
    </row>
    <row r="32" customFormat="false" ht="12.75" hidden="false" customHeight="false" outlineLevel="0" collapsed="false">
      <c r="B32" s="61"/>
      <c r="C32" s="48" t="s">
        <v>53</v>
      </c>
      <c r="D32" s="48"/>
      <c r="E32" s="48"/>
      <c r="F32" s="48"/>
      <c r="G32" s="48"/>
      <c r="H32" s="48"/>
      <c r="I32" s="48"/>
      <c r="J32" s="62" t="n">
        <f aca="false">(D6+D7+D8)*4+(D11+D12+D13)*5+(D16+D17+D18)*4+(D21+D22+D23)*7+(D26+D27+D28)*5</f>
        <v>52</v>
      </c>
      <c r="K32" s="63"/>
    </row>
    <row r="33" customFormat="false" ht="12.75" hidden="false" customHeight="false" outlineLevel="0" collapsed="false">
      <c r="B33" s="61"/>
      <c r="C33" s="48" t="s">
        <v>54</v>
      </c>
      <c r="D33" s="48"/>
      <c r="E33" s="48"/>
      <c r="F33" s="48"/>
      <c r="G33" s="48"/>
      <c r="H33" s="48"/>
      <c r="I33" s="48"/>
      <c r="J33" s="62" t="n">
        <f aca="false">(D21+D22+D23)*35+(D26+D27+D28)*15</f>
        <v>140</v>
      </c>
      <c r="K33" s="63"/>
    </row>
    <row r="34" customFormat="false" ht="6" hidden="false" customHeight="true" outlineLevel="0" collapsed="false">
      <c r="B34" s="65"/>
      <c r="C34" s="62"/>
      <c r="D34" s="62"/>
      <c r="E34" s="62"/>
      <c r="F34" s="62"/>
      <c r="G34" s="62"/>
      <c r="H34" s="62"/>
      <c r="I34" s="62"/>
      <c r="J34" s="62"/>
      <c r="K34" s="67"/>
    </row>
    <row r="35" customFormat="false" ht="6" hidden="false" customHeight="true" outlineLevel="0" collapsed="false">
      <c r="B35" s="48"/>
      <c r="C35" s="48"/>
      <c r="D35" s="48"/>
      <c r="E35" s="48"/>
      <c r="F35" s="48"/>
      <c r="G35" s="48"/>
      <c r="H35" s="48"/>
      <c r="I35" s="48"/>
      <c r="J35" s="48"/>
      <c r="K35" s="48"/>
    </row>
    <row r="36" customFormat="false" ht="6" hidden="false" customHeight="true" outlineLevel="0" collapsed="false">
      <c r="B36" s="48"/>
      <c r="C36" s="48"/>
      <c r="D36" s="48"/>
      <c r="E36" s="48"/>
      <c r="F36" s="48"/>
      <c r="G36" s="48"/>
      <c r="H36" s="48"/>
      <c r="I36" s="48"/>
      <c r="J36" s="48"/>
      <c r="K36" s="48"/>
    </row>
    <row r="37" customFormat="false" ht="15" hidden="false" customHeight="true" outlineLevel="0" collapsed="false">
      <c r="B37" s="48"/>
      <c r="C37" s="48"/>
      <c r="D37" s="48"/>
      <c r="E37" s="48"/>
      <c r="F37" s="48"/>
      <c r="G37" s="48"/>
      <c r="H37" s="48"/>
      <c r="I37" s="48"/>
      <c r="J37" s="48"/>
      <c r="K37" s="48"/>
    </row>
    <row r="38" customFormat="false" ht="12.75" hidden="false" customHeight="false" outlineLevel="0" collapsed="false">
      <c r="B38" s="53" t="s">
        <v>55</v>
      </c>
      <c r="C38" s="53"/>
      <c r="D38" s="53"/>
      <c r="E38" s="53"/>
      <c r="F38" s="53"/>
      <c r="G38" s="53"/>
      <c r="H38" s="53"/>
      <c r="I38" s="53"/>
      <c r="J38" s="53"/>
      <c r="K38" s="53"/>
    </row>
    <row r="39" customFormat="false" ht="12.75" hidden="false" customHeight="false" outlineLevel="0" collapsed="false">
      <c r="B39" s="53"/>
      <c r="C39" s="53"/>
      <c r="D39" s="53"/>
      <c r="E39" s="53"/>
      <c r="F39" s="53"/>
      <c r="G39" s="53"/>
      <c r="H39" s="53"/>
      <c r="I39" s="53"/>
      <c r="J39" s="53"/>
      <c r="K39" s="53"/>
    </row>
    <row r="40" customFormat="false" ht="12.75" hidden="false" customHeight="false" outlineLevel="0" collapsed="false">
      <c r="B40" s="48"/>
      <c r="C40" s="70" t="s">
        <v>56</v>
      </c>
      <c r="D40" s="48" t="s">
        <v>57</v>
      </c>
      <c r="E40" s="48"/>
      <c r="G40" s="48"/>
      <c r="H40" s="48"/>
      <c r="I40" s="48"/>
      <c r="J40" s="62" t="e">
        <f aca="false">UFPB</f>
        <v>#REF!</v>
      </c>
    </row>
    <row r="41" customFormat="false" ht="12.75" hidden="false" customHeight="false" outlineLevel="0" collapsed="false">
      <c r="B41" s="48"/>
      <c r="C41" s="70" t="s">
        <v>58</v>
      </c>
      <c r="D41" s="48" t="s">
        <v>59</v>
      </c>
      <c r="E41" s="48"/>
      <c r="G41" s="48"/>
      <c r="H41" s="48"/>
      <c r="I41" s="48"/>
      <c r="J41" s="62" t="n">
        <f aca="false">SUM(Identificação!S:S)</f>
        <v>100</v>
      </c>
    </row>
    <row r="42" customFormat="false" ht="12.75" hidden="false" customHeight="false" outlineLevel="0" collapsed="false">
      <c r="B42" s="48"/>
      <c r="C42" s="70" t="s">
        <v>60</v>
      </c>
      <c r="D42" s="48" t="s">
        <v>61</v>
      </c>
      <c r="E42" s="48"/>
      <c r="G42" s="48"/>
      <c r="H42" s="48"/>
      <c r="I42" s="48"/>
      <c r="J42" s="66" t="n">
        <f aca="false">SUM(Identificação!T:T)</f>
        <v>0</v>
      </c>
    </row>
    <row r="43" customFormat="false" ht="12.75" hidden="false" customHeight="false" outlineLevel="0" collapsed="false">
      <c r="B43" s="48"/>
      <c r="C43" s="70" t="s">
        <v>62</v>
      </c>
      <c r="D43" s="48" t="s">
        <v>63</v>
      </c>
      <c r="E43" s="48"/>
      <c r="G43" s="48"/>
      <c r="H43" s="48"/>
      <c r="I43" s="48"/>
      <c r="J43" s="66" t="n">
        <f aca="false">SUM(Identificação!U:U)</f>
        <v>0</v>
      </c>
    </row>
    <row r="44" customFormat="false" ht="12.75" hidden="false" customHeight="false" outlineLevel="0" collapsed="false">
      <c r="B44" s="48"/>
      <c r="C44" s="70" t="s">
        <v>64</v>
      </c>
      <c r="D44" s="48" t="s">
        <v>65</v>
      </c>
      <c r="E44" s="48"/>
      <c r="G44" s="48"/>
      <c r="H44" s="48"/>
      <c r="I44" s="48"/>
      <c r="J44" s="66" t="n">
        <f aca="false">SUM(Identificação!V:V)</f>
        <v>0</v>
      </c>
    </row>
    <row r="45" customFormat="false" ht="12.75" hidden="false" customHeight="false" outlineLevel="0" collapsed="false">
      <c r="B45" s="48"/>
      <c r="C45" s="70"/>
      <c r="D45" s="48"/>
      <c r="E45" s="48"/>
      <c r="G45" s="48"/>
      <c r="H45" s="48"/>
      <c r="I45" s="48"/>
      <c r="J45" s="48"/>
    </row>
    <row r="46" customFormat="false" ht="12.75" hidden="false" customHeight="false" outlineLevel="0" collapsed="false">
      <c r="C46" s="70" t="s">
        <v>66</v>
      </c>
      <c r="D46" s="1" t="s">
        <v>67</v>
      </c>
      <c r="J46" s="71" t="e">
        <f aca="false">VAF</f>
        <v>#REF!</v>
      </c>
    </row>
    <row r="47" customFormat="false" ht="12.75" hidden="false" customHeight="false" outlineLevel="0" collapsed="false">
      <c r="C47" s="70" t="s">
        <v>68</v>
      </c>
      <c r="D47" s="1" t="s">
        <v>69</v>
      </c>
      <c r="J47" s="72" t="e">
        <f aca="false">VAFA</f>
        <v>#REF!</v>
      </c>
    </row>
    <row r="48" customFormat="false" ht="12.75" hidden="false" customHeight="false" outlineLevel="0" collapsed="false">
      <c r="C48" s="70" t="s">
        <v>70</v>
      </c>
      <c r="D48" s="1" t="s">
        <v>71</v>
      </c>
      <c r="J48" s="72" t="e">
        <f aca="false">VAFB</f>
        <v>#REF!</v>
      </c>
    </row>
  </sheetData>
  <mergeCells count="5">
    <mergeCell ref="B2:K2"/>
    <mergeCell ref="B4:C4"/>
    <mergeCell ref="D4:G4"/>
    <mergeCell ref="I4:K4"/>
    <mergeCell ref="B38:K38"/>
  </mergeCells>
  <printOptions headings="false" gridLines="false" gridLinesSet="true" horizontalCentered="false" verticalCentered="false"/>
  <pageMargins left="0.7875" right="0.7875" top="1.31041666666667" bottom="0.984722222222222" header="0.492361111111111" footer="0.49236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 Black,Regular"&amp;12FATTO
&amp;"t,Regular"&amp;10Consultoria e Sistemas&amp;R&amp;"Tahoma,Regular"www.fattoCS.com.br</oddHeader>
    <oddFooter>&amp;L&amp;"Tahoma,Regular"&amp;8    Copyright © 1999-2002 FATTO Consultoria e Sistemas ltda. Todos os direitos reservados&amp;R&amp;"Tahoma,Regular"&amp;8&amp;F - &amp;A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LibreOffice/7.3.2.2$Linux_X86_64 LibreOffice_project/454130fadb9a820d3728b86ccb63c8f359d70528</Application>
  <AppVersion>15.0000</AppVersion>
  <Company>FATTO Consultoria e Sistemas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2001-07-23T10:50:56Z</dcterms:created>
  <dc:creator>Lucas Dartora</dc:creator>
  <dc:description/>
  <dc:language>pt-BR</dc:language>
  <cp:lastModifiedBy/>
  <cp:lastPrinted>2007-03-08T18:11:08Z</cp:lastPrinted>
  <dcterms:modified xsi:type="dcterms:W3CDTF">2022-05-09T20:20:37Z</dcterms:modified>
  <cp:revision>2</cp:revision>
  <dc:subject/>
  <dc:title>Modelo de Contagem de Pontos de Função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