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480" windowWidth="14040" windowHeight="11175" activeTab="3"/>
  </bookViews>
  <sheets>
    <sheet name="538" sheetId="1" r:id="rId1"/>
    <sheet name="Main" sheetId="2" r:id="rId2"/>
    <sheet name="Data" sheetId="3" r:id="rId3"/>
    <sheet name="Bet" sheetId="4" r:id="rId4"/>
  </sheets>
  <definedNames>
    <definedName name="_xlnm._FilterDatabase" localSheetId="0">'538'!$B$2:$F$2</definedName>
    <definedName name="_xlnm.Print_Area" localSheetId="0">#REF!</definedName>
    <definedName name="_xlnm.Print_Area" localSheetId="2">#REF!</definedName>
    <definedName name="_xlnm.Print_Area" localSheetId="1">#REF!</definedName>
    <definedName name="_xlnm.Sheet_Title" localSheetId="0">"538"</definedName>
    <definedName name="_xlnm.Sheet_Title" localSheetId="2">"Data"</definedName>
    <definedName name="_xlnm.Sheet_Title" localSheetId="1">"Main"</definedName>
  </definedNames>
  <calcPr calcId="144525" iterate="1"/>
  <webPublishing css="0" allowPng="1" codePage="1252"/>
</workbook>
</file>

<file path=xl/calcChain.xml><?xml version="1.0" encoding="utf-8"?>
<calcChain xmlns="http://schemas.openxmlformats.org/spreadsheetml/2006/main">
  <c r="E5" i="4" l="1"/>
  <c r="D5" i="4"/>
  <c r="E4" i="4"/>
  <c r="V49" i="3" l="1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T49" i="3" l="1"/>
  <c r="S49" i="3"/>
  <c r="Q49" i="3"/>
  <c r="P49" i="3"/>
  <c r="O49" i="3"/>
  <c r="N49" i="3"/>
  <c r="M49" i="3"/>
  <c r="I49" i="3"/>
  <c r="H49" i="3"/>
  <c r="G49" i="3"/>
  <c r="F49" i="3"/>
  <c r="E49" i="3"/>
  <c r="D49" i="3"/>
  <c r="C49" i="3"/>
  <c r="B49" i="3"/>
  <c r="A49" i="3"/>
  <c r="T48" i="3"/>
  <c r="S48" i="3"/>
  <c r="R48" i="3"/>
  <c r="Q48" i="3"/>
  <c r="P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T47" i="3"/>
  <c r="S47" i="3"/>
  <c r="Q47" i="3"/>
  <c r="P47" i="3"/>
  <c r="O47" i="3"/>
  <c r="N47" i="3"/>
  <c r="I47" i="3"/>
  <c r="H47" i="3"/>
  <c r="G47" i="3"/>
  <c r="F47" i="3"/>
  <c r="E47" i="3"/>
  <c r="D47" i="3"/>
  <c r="C47" i="3"/>
  <c r="B47" i="3"/>
  <c r="A47" i="3"/>
  <c r="U46" i="3"/>
  <c r="T46" i="3"/>
  <c r="S46" i="3"/>
  <c r="Q46" i="3"/>
  <c r="P46" i="3"/>
  <c r="I46" i="3"/>
  <c r="H46" i="3"/>
  <c r="G46" i="3"/>
  <c r="F46" i="3"/>
  <c r="E46" i="3"/>
  <c r="D46" i="3"/>
  <c r="C46" i="3"/>
  <c r="B46" i="3"/>
  <c r="A46" i="3"/>
  <c r="T45" i="3"/>
  <c r="S45" i="3"/>
  <c r="R45" i="3"/>
  <c r="Q45" i="3"/>
  <c r="P45" i="3"/>
  <c r="O45" i="3"/>
  <c r="J45" i="3"/>
  <c r="I45" i="3"/>
  <c r="H45" i="3"/>
  <c r="G45" i="3"/>
  <c r="F45" i="3"/>
  <c r="E45" i="3"/>
  <c r="D45" i="3"/>
  <c r="C45" i="3"/>
  <c r="B45" i="3"/>
  <c r="A45" i="3"/>
  <c r="T44" i="3"/>
  <c r="S44" i="3"/>
  <c r="Q44" i="3"/>
  <c r="P44" i="3"/>
  <c r="L44" i="3"/>
  <c r="K44" i="3"/>
  <c r="I44" i="3"/>
  <c r="H44" i="3"/>
  <c r="G44" i="3"/>
  <c r="F44" i="3"/>
  <c r="E44" i="3"/>
  <c r="D44" i="3"/>
  <c r="C44" i="3"/>
  <c r="B44" i="3"/>
  <c r="A44" i="3"/>
  <c r="T43" i="3"/>
  <c r="S43" i="3"/>
  <c r="Q43" i="3"/>
  <c r="P43" i="3"/>
  <c r="O43" i="3"/>
  <c r="J43" i="3"/>
  <c r="I43" i="3"/>
  <c r="H43" i="3"/>
  <c r="G43" i="3"/>
  <c r="F43" i="3"/>
  <c r="E43" i="3"/>
  <c r="D43" i="3"/>
  <c r="C43" i="3"/>
  <c r="B43" i="3"/>
  <c r="A43" i="3"/>
  <c r="T42" i="3"/>
  <c r="S42" i="3"/>
  <c r="Q42" i="3"/>
  <c r="P42" i="3"/>
  <c r="N42" i="3"/>
  <c r="M42" i="3"/>
  <c r="L42" i="3"/>
  <c r="K42" i="3"/>
  <c r="I42" i="3"/>
  <c r="H42" i="3"/>
  <c r="G42" i="3"/>
  <c r="F42" i="3"/>
  <c r="E42" i="3"/>
  <c r="D42" i="3"/>
  <c r="C42" i="3"/>
  <c r="B42" i="3"/>
  <c r="A42" i="3"/>
  <c r="T41" i="3"/>
  <c r="S41" i="3"/>
  <c r="Q41" i="3"/>
  <c r="P41" i="3"/>
  <c r="O41" i="3"/>
  <c r="I41" i="3"/>
  <c r="H41" i="3"/>
  <c r="G41" i="3"/>
  <c r="F41" i="3"/>
  <c r="E41" i="3"/>
  <c r="D41" i="3"/>
  <c r="C41" i="3"/>
  <c r="B41" i="3"/>
  <c r="A41" i="3"/>
  <c r="T40" i="3"/>
  <c r="S40" i="3"/>
  <c r="Q40" i="3"/>
  <c r="P40" i="3"/>
  <c r="O40" i="3"/>
  <c r="N40" i="3"/>
  <c r="M40" i="3"/>
  <c r="L40" i="3"/>
  <c r="I40" i="3"/>
  <c r="H40" i="3"/>
  <c r="G40" i="3"/>
  <c r="F40" i="3"/>
  <c r="E40" i="3"/>
  <c r="D40" i="3"/>
  <c r="C40" i="3"/>
  <c r="B40" i="3"/>
  <c r="A40" i="3"/>
  <c r="T39" i="3"/>
  <c r="S39" i="3"/>
  <c r="R39" i="3"/>
  <c r="Q39" i="3"/>
  <c r="P39" i="3"/>
  <c r="I39" i="3"/>
  <c r="H39" i="3"/>
  <c r="G39" i="3"/>
  <c r="F39" i="3"/>
  <c r="E39" i="3"/>
  <c r="D39" i="3"/>
  <c r="C39" i="3"/>
  <c r="B39" i="3"/>
  <c r="A39" i="3"/>
  <c r="U38" i="3"/>
  <c r="T38" i="3"/>
  <c r="S38" i="3"/>
  <c r="Q38" i="3"/>
  <c r="P38" i="3"/>
  <c r="O38" i="3"/>
  <c r="N38" i="3"/>
  <c r="M38" i="3"/>
  <c r="I38" i="3"/>
  <c r="H38" i="3"/>
  <c r="G38" i="3"/>
  <c r="F38" i="3"/>
  <c r="E38" i="3"/>
  <c r="D38" i="3"/>
  <c r="C38" i="3"/>
  <c r="B38" i="3"/>
  <c r="A38" i="3"/>
  <c r="T37" i="3"/>
  <c r="S37" i="3"/>
  <c r="R37" i="3"/>
  <c r="Q37" i="3"/>
  <c r="P37" i="3"/>
  <c r="K37" i="3"/>
  <c r="J37" i="3"/>
  <c r="I37" i="3"/>
  <c r="H37" i="3"/>
  <c r="G37" i="3"/>
  <c r="F37" i="3"/>
  <c r="E37" i="3"/>
  <c r="D37" i="3"/>
  <c r="C37" i="3"/>
  <c r="B37" i="3"/>
  <c r="A37" i="3"/>
  <c r="T36" i="3"/>
  <c r="S36" i="3"/>
  <c r="Q36" i="3"/>
  <c r="P36" i="3"/>
  <c r="I36" i="3"/>
  <c r="H36" i="3"/>
  <c r="G36" i="3"/>
  <c r="F36" i="3"/>
  <c r="E36" i="3"/>
  <c r="D36" i="3"/>
  <c r="C36" i="3"/>
  <c r="B36" i="3"/>
  <c r="A36" i="3"/>
  <c r="T35" i="3"/>
  <c r="S35" i="3"/>
  <c r="R35" i="3"/>
  <c r="Q35" i="3"/>
  <c r="P35" i="3"/>
  <c r="L35" i="3"/>
  <c r="K35" i="3"/>
  <c r="J35" i="3"/>
  <c r="I35" i="3"/>
  <c r="H35" i="3"/>
  <c r="G35" i="3"/>
  <c r="F35" i="3"/>
  <c r="E35" i="3"/>
  <c r="D35" i="3"/>
  <c r="C35" i="3"/>
  <c r="B35" i="3"/>
  <c r="A35" i="3"/>
  <c r="T34" i="3"/>
  <c r="S34" i="3"/>
  <c r="Q34" i="3"/>
  <c r="P34" i="3"/>
  <c r="N34" i="3"/>
  <c r="M34" i="3"/>
  <c r="I34" i="3"/>
  <c r="H34" i="3"/>
  <c r="G34" i="3"/>
  <c r="F34" i="3"/>
  <c r="E34" i="3"/>
  <c r="D34" i="3"/>
  <c r="C34" i="3"/>
  <c r="B34" i="3"/>
  <c r="A34" i="3"/>
  <c r="T33" i="3"/>
  <c r="S33" i="3"/>
  <c r="Q33" i="3"/>
  <c r="P33" i="3"/>
  <c r="L33" i="3"/>
  <c r="K33" i="3"/>
  <c r="J33" i="3"/>
  <c r="I33" i="3"/>
  <c r="H33" i="3"/>
  <c r="G33" i="3"/>
  <c r="F33" i="3"/>
  <c r="E33" i="3"/>
  <c r="D33" i="3"/>
  <c r="C33" i="3"/>
  <c r="B33" i="3"/>
  <c r="A33" i="3"/>
  <c r="T32" i="3"/>
  <c r="S32" i="3"/>
  <c r="Q32" i="3"/>
  <c r="P32" i="3"/>
  <c r="O32" i="3"/>
  <c r="N32" i="3"/>
  <c r="I32" i="3"/>
  <c r="H32" i="3"/>
  <c r="G32" i="3"/>
  <c r="F32" i="3"/>
  <c r="E32" i="3"/>
  <c r="D32" i="3"/>
  <c r="C32" i="3"/>
  <c r="B32" i="3"/>
  <c r="A32" i="3"/>
  <c r="T31" i="3"/>
  <c r="S31" i="3"/>
  <c r="R31" i="3"/>
  <c r="Q31" i="3"/>
  <c r="P31" i="3"/>
  <c r="I31" i="3"/>
  <c r="H31" i="3"/>
  <c r="G31" i="3"/>
  <c r="F31" i="3"/>
  <c r="E31" i="3"/>
  <c r="D31" i="3"/>
  <c r="C31" i="3"/>
  <c r="B31" i="3"/>
  <c r="A31" i="3"/>
  <c r="T30" i="3"/>
  <c r="S30" i="3"/>
  <c r="R30" i="3"/>
  <c r="Q30" i="3"/>
  <c r="P30" i="3"/>
  <c r="O30" i="3"/>
  <c r="J30" i="3"/>
  <c r="I30" i="3"/>
  <c r="H30" i="3"/>
  <c r="G30" i="3"/>
  <c r="F30" i="3"/>
  <c r="E30" i="3"/>
  <c r="D30" i="3"/>
  <c r="C30" i="3"/>
  <c r="B30" i="3"/>
  <c r="A30" i="3"/>
  <c r="T29" i="3"/>
  <c r="S29" i="3"/>
  <c r="Q29" i="3"/>
  <c r="P29" i="3"/>
  <c r="K29" i="3"/>
  <c r="I29" i="3"/>
  <c r="H29" i="3"/>
  <c r="G29" i="3"/>
  <c r="F29" i="3"/>
  <c r="E29" i="3"/>
  <c r="D29" i="3"/>
  <c r="C29" i="3"/>
  <c r="B29" i="3"/>
  <c r="A29" i="3"/>
  <c r="T28" i="3"/>
  <c r="S28" i="3"/>
  <c r="Q28" i="3"/>
  <c r="P28" i="3"/>
  <c r="O28" i="3"/>
  <c r="J28" i="3"/>
  <c r="I28" i="3"/>
  <c r="H28" i="3"/>
  <c r="G28" i="3"/>
  <c r="F28" i="3"/>
  <c r="E28" i="3"/>
  <c r="D28" i="3"/>
  <c r="C28" i="3"/>
  <c r="B28" i="3"/>
  <c r="A28" i="3"/>
  <c r="T27" i="3"/>
  <c r="S27" i="3"/>
  <c r="Q27" i="3"/>
  <c r="P27" i="3"/>
  <c r="M27" i="3"/>
  <c r="L27" i="3"/>
  <c r="K27" i="3"/>
  <c r="I27" i="3"/>
  <c r="H27" i="3"/>
  <c r="G27" i="3"/>
  <c r="F27" i="3"/>
  <c r="E27" i="3"/>
  <c r="D27" i="3"/>
  <c r="C27" i="3"/>
  <c r="B27" i="3"/>
  <c r="A27" i="3"/>
  <c r="T26" i="3"/>
  <c r="S26" i="3"/>
  <c r="Q26" i="3"/>
  <c r="P26" i="3"/>
  <c r="I26" i="3"/>
  <c r="H26" i="3"/>
  <c r="G26" i="3"/>
  <c r="F26" i="3"/>
  <c r="E26" i="3"/>
  <c r="D26" i="3"/>
  <c r="C26" i="3"/>
  <c r="B26" i="3"/>
  <c r="A26" i="3"/>
  <c r="T25" i="3"/>
  <c r="S25" i="3"/>
  <c r="Q25" i="3"/>
  <c r="P25" i="3"/>
  <c r="N25" i="3"/>
  <c r="M25" i="3"/>
  <c r="L25" i="3"/>
  <c r="K25" i="3"/>
  <c r="I25" i="3"/>
  <c r="H25" i="3"/>
  <c r="G25" i="3"/>
  <c r="F25" i="3"/>
  <c r="E25" i="3"/>
  <c r="D25" i="3"/>
  <c r="C25" i="3"/>
  <c r="B25" i="3"/>
  <c r="A25" i="3"/>
  <c r="T24" i="3"/>
  <c r="S24" i="3"/>
  <c r="R24" i="3"/>
  <c r="Q24" i="3"/>
  <c r="P24" i="3"/>
  <c r="I24" i="3"/>
  <c r="H24" i="3"/>
  <c r="G24" i="3"/>
  <c r="F24" i="3"/>
  <c r="E24" i="3"/>
  <c r="D24" i="3"/>
  <c r="C24" i="3"/>
  <c r="B24" i="3"/>
  <c r="A24" i="3"/>
  <c r="T23" i="3"/>
  <c r="S23" i="3"/>
  <c r="Q23" i="3"/>
  <c r="P23" i="3"/>
  <c r="O23" i="3"/>
  <c r="N23" i="3"/>
  <c r="M23" i="3"/>
  <c r="L23" i="3"/>
  <c r="I23" i="3"/>
  <c r="H23" i="3"/>
  <c r="G23" i="3"/>
  <c r="F23" i="3"/>
  <c r="E23" i="3"/>
  <c r="D23" i="3"/>
  <c r="C23" i="3"/>
  <c r="B23" i="3"/>
  <c r="A23" i="3"/>
  <c r="T22" i="3"/>
  <c r="S22" i="3"/>
  <c r="R22" i="3"/>
  <c r="Q22" i="3"/>
  <c r="P22" i="3"/>
  <c r="J22" i="3"/>
  <c r="I22" i="3"/>
  <c r="H22" i="3"/>
  <c r="G22" i="3"/>
  <c r="F22" i="3"/>
  <c r="E22" i="3"/>
  <c r="D22" i="3"/>
  <c r="C22" i="3"/>
  <c r="B22" i="3"/>
  <c r="A22" i="3"/>
  <c r="T21" i="3"/>
  <c r="S21" i="3"/>
  <c r="Q21" i="3"/>
  <c r="P21" i="3"/>
  <c r="O21" i="3"/>
  <c r="N21" i="3"/>
  <c r="M21" i="3"/>
  <c r="I21" i="3"/>
  <c r="H21" i="3"/>
  <c r="G21" i="3"/>
  <c r="F21" i="3"/>
  <c r="E21" i="3"/>
  <c r="D21" i="3"/>
  <c r="C21" i="3"/>
  <c r="B21" i="3"/>
  <c r="A21" i="3"/>
  <c r="T20" i="3"/>
  <c r="S20" i="3"/>
  <c r="R20" i="3"/>
  <c r="Q20" i="3"/>
  <c r="P20" i="3"/>
  <c r="L20" i="3"/>
  <c r="K20" i="3"/>
  <c r="J20" i="3"/>
  <c r="I20" i="3"/>
  <c r="H20" i="3"/>
  <c r="G20" i="3"/>
  <c r="F20" i="3"/>
  <c r="E20" i="3"/>
  <c r="D20" i="3"/>
  <c r="C20" i="3"/>
  <c r="B20" i="3"/>
  <c r="A20" i="3"/>
  <c r="T19" i="3"/>
  <c r="S19" i="3"/>
  <c r="Q19" i="3"/>
  <c r="P19" i="3"/>
  <c r="J19" i="3"/>
  <c r="I19" i="3"/>
  <c r="H19" i="3"/>
  <c r="G19" i="3"/>
  <c r="F19" i="3"/>
  <c r="E19" i="3"/>
  <c r="D19" i="3"/>
  <c r="C19" i="3"/>
  <c r="B19" i="3"/>
  <c r="A19" i="3"/>
  <c r="T18" i="3"/>
  <c r="S18" i="3"/>
  <c r="Q18" i="3"/>
  <c r="P18" i="3"/>
  <c r="K18" i="3"/>
  <c r="I18" i="3"/>
  <c r="H18" i="3"/>
  <c r="G18" i="3"/>
  <c r="F18" i="3"/>
  <c r="E18" i="3"/>
  <c r="D18" i="3"/>
  <c r="C18" i="3"/>
  <c r="B18" i="3"/>
  <c r="A18" i="3"/>
  <c r="T17" i="3"/>
  <c r="S17" i="3"/>
  <c r="Q17" i="3"/>
  <c r="P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Q16" i="3"/>
  <c r="P16" i="3"/>
  <c r="M16" i="3"/>
  <c r="I16" i="3"/>
  <c r="H16" i="3"/>
  <c r="G16" i="3"/>
  <c r="F16" i="3"/>
  <c r="E16" i="3"/>
  <c r="D16" i="3"/>
  <c r="C16" i="3"/>
  <c r="B16" i="3"/>
  <c r="A16" i="3"/>
  <c r="T15" i="3"/>
  <c r="S15" i="3"/>
  <c r="Q15" i="3"/>
  <c r="P15" i="3"/>
  <c r="N15" i="3"/>
  <c r="M15" i="3"/>
  <c r="L15" i="3"/>
  <c r="K15" i="3"/>
  <c r="I15" i="3"/>
  <c r="H15" i="3"/>
  <c r="G15" i="3"/>
  <c r="F15" i="3"/>
  <c r="E15" i="3"/>
  <c r="D15" i="3"/>
  <c r="C15" i="3"/>
  <c r="B15" i="3"/>
  <c r="A15" i="3"/>
  <c r="T14" i="3"/>
  <c r="S14" i="3"/>
  <c r="Q14" i="3"/>
  <c r="P14" i="3"/>
  <c r="O14" i="3"/>
  <c r="I14" i="3"/>
  <c r="H14" i="3"/>
  <c r="G14" i="3"/>
  <c r="F14" i="3"/>
  <c r="E14" i="3"/>
  <c r="D14" i="3"/>
  <c r="C14" i="3"/>
  <c r="B14" i="3"/>
  <c r="A14" i="3"/>
  <c r="T13" i="3"/>
  <c r="S13" i="3"/>
  <c r="Q13" i="3"/>
  <c r="P13" i="3"/>
  <c r="I13" i="3"/>
  <c r="H13" i="3"/>
  <c r="G13" i="3"/>
  <c r="F13" i="3"/>
  <c r="E13" i="3"/>
  <c r="D13" i="3"/>
  <c r="C13" i="3"/>
  <c r="B13" i="3"/>
  <c r="A13" i="3"/>
  <c r="T12" i="3"/>
  <c r="S12" i="3"/>
  <c r="Q12" i="3"/>
  <c r="P12" i="3"/>
  <c r="I12" i="3"/>
  <c r="H12" i="3"/>
  <c r="G12" i="3"/>
  <c r="F12" i="3"/>
  <c r="E12" i="3"/>
  <c r="D12" i="3"/>
  <c r="C12" i="3"/>
  <c r="B12" i="3"/>
  <c r="A12" i="3"/>
  <c r="T11" i="3"/>
  <c r="S11" i="3"/>
  <c r="Q11" i="3"/>
  <c r="P11" i="3"/>
  <c r="J11" i="3"/>
  <c r="I11" i="3"/>
  <c r="H11" i="3"/>
  <c r="G11" i="3"/>
  <c r="F11" i="3"/>
  <c r="E11" i="3"/>
  <c r="D11" i="3"/>
  <c r="C11" i="3"/>
  <c r="B11" i="3"/>
  <c r="A11" i="3"/>
  <c r="T10" i="3"/>
  <c r="S10" i="3"/>
  <c r="Q10" i="3"/>
  <c r="P10" i="3"/>
  <c r="K10" i="3"/>
  <c r="I10" i="3"/>
  <c r="H10" i="3"/>
  <c r="G10" i="3"/>
  <c r="F10" i="3"/>
  <c r="E10" i="3"/>
  <c r="D10" i="3"/>
  <c r="C10" i="3"/>
  <c r="B10" i="3"/>
  <c r="A10" i="3"/>
  <c r="T9" i="3"/>
  <c r="S9" i="3"/>
  <c r="Q9" i="3"/>
  <c r="P9" i="3"/>
  <c r="I9" i="3"/>
  <c r="H9" i="3"/>
  <c r="G9" i="3"/>
  <c r="F9" i="3"/>
  <c r="E9" i="3"/>
  <c r="D9" i="3"/>
  <c r="C9" i="3"/>
  <c r="B9" i="3"/>
  <c r="A9" i="3"/>
  <c r="T8" i="3"/>
  <c r="S8" i="3"/>
  <c r="Q8" i="3"/>
  <c r="P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I7" i="3"/>
  <c r="H7" i="3"/>
  <c r="G7" i="3"/>
  <c r="F7" i="3"/>
  <c r="E7" i="3"/>
  <c r="D7" i="3"/>
  <c r="C7" i="3"/>
  <c r="B7" i="3"/>
  <c r="A7" i="3"/>
  <c r="T6" i="3"/>
  <c r="S6" i="3"/>
  <c r="Q6" i="3"/>
  <c r="P6" i="3"/>
  <c r="O6" i="3"/>
  <c r="I6" i="3"/>
  <c r="H6" i="3"/>
  <c r="G6" i="3"/>
  <c r="F6" i="3"/>
  <c r="E6" i="3"/>
  <c r="D6" i="3"/>
  <c r="C6" i="3"/>
  <c r="B6" i="3"/>
  <c r="A6" i="3"/>
  <c r="T5" i="3"/>
  <c r="S5" i="3"/>
  <c r="Q5" i="3"/>
  <c r="I5" i="3"/>
  <c r="H5" i="3"/>
  <c r="G5" i="3"/>
  <c r="F5" i="3"/>
  <c r="E5" i="3"/>
  <c r="D5" i="3"/>
  <c r="C5" i="3"/>
  <c r="B5" i="3"/>
  <c r="A5" i="3"/>
  <c r="U4" i="3"/>
  <c r="T4" i="3"/>
  <c r="S4" i="3"/>
  <c r="Q4" i="3"/>
  <c r="P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J3" i="3"/>
  <c r="I3" i="3"/>
  <c r="H3" i="3"/>
  <c r="G3" i="3"/>
  <c r="F3" i="3"/>
  <c r="E3" i="3"/>
  <c r="D3" i="3"/>
  <c r="C3" i="3"/>
  <c r="B3" i="3"/>
  <c r="A3" i="3"/>
  <c r="U2" i="3"/>
  <c r="T2" i="3"/>
  <c r="S2" i="3"/>
  <c r="Q2" i="3"/>
  <c r="P2" i="3"/>
  <c r="I2" i="3"/>
  <c r="H2" i="3"/>
  <c r="G2" i="3"/>
  <c r="F2" i="3"/>
  <c r="E2" i="3"/>
  <c r="D2" i="3"/>
  <c r="C2" i="3"/>
  <c r="B2" i="3"/>
  <c r="A2" i="3"/>
  <c r="W67" i="2"/>
  <c r="T67" i="2"/>
  <c r="Q67" i="2"/>
  <c r="P67" i="2"/>
  <c r="O67" i="2"/>
  <c r="N67" i="2"/>
  <c r="M67" i="2"/>
  <c r="L67" i="2"/>
  <c r="W66" i="2"/>
  <c r="T66" i="2"/>
  <c r="Q66" i="2"/>
  <c r="P66" i="2"/>
  <c r="O66" i="2"/>
  <c r="N66" i="2"/>
  <c r="M66" i="2"/>
  <c r="L66" i="2"/>
  <c r="W65" i="2"/>
  <c r="T65" i="2"/>
  <c r="Q65" i="2"/>
  <c r="P65" i="2"/>
  <c r="O65" i="2"/>
  <c r="N65" i="2"/>
  <c r="M65" i="2"/>
  <c r="L65" i="2"/>
  <c r="W64" i="2"/>
  <c r="T64" i="2"/>
  <c r="Q64" i="2"/>
  <c r="P64" i="2"/>
  <c r="O64" i="2"/>
  <c r="N64" i="2"/>
  <c r="M64" i="2"/>
  <c r="L64" i="2"/>
  <c r="W63" i="2"/>
  <c r="T63" i="2"/>
  <c r="Q63" i="2"/>
  <c r="P63" i="2"/>
  <c r="O63" i="2"/>
  <c r="N63" i="2"/>
  <c r="M63" i="2"/>
  <c r="L63" i="2"/>
  <c r="W62" i="2"/>
  <c r="T62" i="2"/>
  <c r="Q62" i="2"/>
  <c r="P62" i="2"/>
  <c r="O62" i="2"/>
  <c r="N62" i="2"/>
  <c r="M62" i="2"/>
  <c r="L62" i="2"/>
  <c r="W61" i="2"/>
  <c r="T61" i="2"/>
  <c r="Q61" i="2"/>
  <c r="P61" i="2"/>
  <c r="O61" i="2"/>
  <c r="N61" i="2"/>
  <c r="M61" i="2"/>
  <c r="L61" i="2"/>
  <c r="W60" i="2"/>
  <c r="T60" i="2"/>
  <c r="Q60" i="2"/>
  <c r="P60" i="2"/>
  <c r="O60" i="2"/>
  <c r="N60" i="2"/>
  <c r="M60" i="2"/>
  <c r="L60" i="2"/>
  <c r="W59" i="2"/>
  <c r="T59" i="2"/>
  <c r="Q59" i="2"/>
  <c r="P59" i="2"/>
  <c r="O59" i="2"/>
  <c r="N59" i="2"/>
  <c r="M59" i="2"/>
  <c r="L59" i="2"/>
  <c r="W58" i="2"/>
  <c r="T58" i="2"/>
  <c r="Q58" i="2"/>
  <c r="P58" i="2"/>
  <c r="O58" i="2"/>
  <c r="N58" i="2"/>
  <c r="M58" i="2"/>
  <c r="L58" i="2"/>
  <c r="W57" i="2"/>
  <c r="T57" i="2"/>
  <c r="Q57" i="2"/>
  <c r="P57" i="2"/>
  <c r="O57" i="2"/>
  <c r="N57" i="2"/>
  <c r="M57" i="2"/>
  <c r="L57" i="2"/>
  <c r="W56" i="2"/>
  <c r="T56" i="2"/>
  <c r="Q56" i="2"/>
  <c r="P56" i="2"/>
  <c r="O56" i="2"/>
  <c r="N56" i="2"/>
  <c r="M56" i="2"/>
  <c r="L56" i="2"/>
  <c r="W55" i="2"/>
  <c r="T55" i="2"/>
  <c r="Q55" i="2"/>
  <c r="P55" i="2"/>
  <c r="O55" i="2"/>
  <c r="N55" i="2"/>
  <c r="M55" i="2"/>
  <c r="L55" i="2"/>
  <c r="W54" i="2"/>
  <c r="T54" i="2"/>
  <c r="Q54" i="2"/>
  <c r="P54" i="2"/>
  <c r="O54" i="2"/>
  <c r="N54" i="2"/>
  <c r="M54" i="2"/>
  <c r="L54" i="2"/>
  <c r="W53" i="2"/>
  <c r="T53" i="2"/>
  <c r="Q53" i="2"/>
  <c r="P53" i="2"/>
  <c r="O53" i="2"/>
  <c r="N53" i="2"/>
  <c r="M53" i="2"/>
  <c r="L53" i="2"/>
  <c r="W52" i="2"/>
  <c r="T52" i="2"/>
  <c r="Q52" i="2"/>
  <c r="P52" i="2"/>
  <c r="O52" i="2"/>
  <c r="N52" i="2"/>
  <c r="M52" i="2"/>
  <c r="L52" i="2"/>
  <c r="AB51" i="2"/>
  <c r="W51" i="2"/>
  <c r="U49" i="3" s="1"/>
  <c r="T51" i="2"/>
  <c r="R49" i="3" s="1"/>
  <c r="Q51" i="2"/>
  <c r="P51" i="2"/>
  <c r="O51" i="2"/>
  <c r="N51" i="2"/>
  <c r="L49" i="3" s="1"/>
  <c r="M51" i="2"/>
  <c r="K49" i="3" s="1"/>
  <c r="L51" i="2"/>
  <c r="J49" i="3" s="1"/>
  <c r="AB50" i="2"/>
  <c r="W50" i="2"/>
  <c r="U48" i="3" s="1"/>
  <c r="T50" i="2"/>
  <c r="Q50" i="2"/>
  <c r="O48" i="3" s="1"/>
  <c r="P50" i="2"/>
  <c r="N48" i="3" s="1"/>
  <c r="O50" i="2"/>
  <c r="N50" i="2"/>
  <c r="M50" i="2"/>
  <c r="L50" i="2"/>
  <c r="AB49" i="2"/>
  <c r="W49" i="2"/>
  <c r="U47" i="3" s="1"/>
  <c r="T49" i="2"/>
  <c r="R47" i="3" s="1"/>
  <c r="Q49" i="2"/>
  <c r="P49" i="2"/>
  <c r="O49" i="2"/>
  <c r="M47" i="3" s="1"/>
  <c r="N49" i="2"/>
  <c r="L47" i="3" s="1"/>
  <c r="M49" i="2"/>
  <c r="K47" i="3" s="1"/>
  <c r="L49" i="2"/>
  <c r="J47" i="3" s="1"/>
  <c r="AB48" i="2"/>
  <c r="W48" i="2"/>
  <c r="T48" i="2"/>
  <c r="R46" i="3" s="1"/>
  <c r="Q48" i="2"/>
  <c r="O46" i="3" s="1"/>
  <c r="P48" i="2"/>
  <c r="N46" i="3" s="1"/>
  <c r="O48" i="2"/>
  <c r="M46" i="3" s="1"/>
  <c r="N48" i="2"/>
  <c r="L46" i="3" s="1"/>
  <c r="M48" i="2"/>
  <c r="K46" i="3" s="1"/>
  <c r="L48" i="2"/>
  <c r="J46" i="3" s="1"/>
  <c r="AB47" i="2"/>
  <c r="W47" i="2"/>
  <c r="U45" i="3" s="1"/>
  <c r="T47" i="2"/>
  <c r="Q47" i="2"/>
  <c r="P47" i="2"/>
  <c r="N45" i="3" s="1"/>
  <c r="O47" i="2"/>
  <c r="M45" i="3" s="1"/>
  <c r="N47" i="2"/>
  <c r="L45" i="3" s="1"/>
  <c r="M47" i="2"/>
  <c r="K45" i="3" s="1"/>
  <c r="L47" i="2"/>
  <c r="AB46" i="2"/>
  <c r="W46" i="2"/>
  <c r="U44" i="3" s="1"/>
  <c r="T46" i="2"/>
  <c r="R44" i="3" s="1"/>
  <c r="Q46" i="2"/>
  <c r="O44" i="3" s="1"/>
  <c r="P46" i="2"/>
  <c r="N44" i="3" s="1"/>
  <c r="O46" i="2"/>
  <c r="M44" i="3" s="1"/>
  <c r="N46" i="2"/>
  <c r="M46" i="2"/>
  <c r="L46" i="2"/>
  <c r="J44" i="3" s="1"/>
  <c r="AB45" i="2"/>
  <c r="W45" i="2"/>
  <c r="U43" i="3" s="1"/>
  <c r="T45" i="2"/>
  <c r="R43" i="3" s="1"/>
  <c r="Q45" i="2"/>
  <c r="P45" i="2"/>
  <c r="N43" i="3" s="1"/>
  <c r="O45" i="2"/>
  <c r="M43" i="3" s="1"/>
  <c r="N45" i="2"/>
  <c r="L43" i="3" s="1"/>
  <c r="M45" i="2"/>
  <c r="K43" i="3" s="1"/>
  <c r="L45" i="2"/>
  <c r="AB44" i="2"/>
  <c r="W44" i="2"/>
  <c r="U42" i="3" s="1"/>
  <c r="T44" i="2"/>
  <c r="R42" i="3" s="1"/>
  <c r="Q44" i="2"/>
  <c r="O42" i="3" s="1"/>
  <c r="P44" i="2"/>
  <c r="O44" i="2"/>
  <c r="N44" i="2"/>
  <c r="M44" i="2"/>
  <c r="L44" i="2"/>
  <c r="J42" i="3" s="1"/>
  <c r="AB43" i="2"/>
  <c r="W43" i="2"/>
  <c r="U41" i="3" s="1"/>
  <c r="T43" i="2"/>
  <c r="R41" i="3" s="1"/>
  <c r="Q43" i="2"/>
  <c r="P43" i="2"/>
  <c r="N41" i="3" s="1"/>
  <c r="O43" i="2"/>
  <c r="M41" i="3" s="1"/>
  <c r="N43" i="2"/>
  <c r="L41" i="3" s="1"/>
  <c r="M43" i="2"/>
  <c r="K41" i="3" s="1"/>
  <c r="L43" i="2"/>
  <c r="J41" i="3" s="1"/>
  <c r="AB42" i="2"/>
  <c r="W42" i="2"/>
  <c r="U40" i="3" s="1"/>
  <c r="T42" i="2"/>
  <c r="R40" i="3" s="1"/>
  <c r="Q42" i="2"/>
  <c r="P42" i="2"/>
  <c r="O42" i="2"/>
  <c r="N42" i="2"/>
  <c r="M42" i="2"/>
  <c r="K40" i="3" s="1"/>
  <c r="L42" i="2"/>
  <c r="J40" i="3" s="1"/>
  <c r="AB41" i="2"/>
  <c r="W41" i="2"/>
  <c r="U39" i="3" s="1"/>
  <c r="T41" i="2"/>
  <c r="Q41" i="2"/>
  <c r="O39" i="3" s="1"/>
  <c r="P41" i="2"/>
  <c r="N39" i="3" s="1"/>
  <c r="O41" i="2"/>
  <c r="M39" i="3" s="1"/>
  <c r="N41" i="2"/>
  <c r="L39" i="3" s="1"/>
  <c r="M41" i="2"/>
  <c r="K39" i="3" s="1"/>
  <c r="L41" i="2"/>
  <c r="J39" i="3" s="1"/>
  <c r="AB40" i="2"/>
  <c r="W40" i="2"/>
  <c r="T40" i="2"/>
  <c r="R38" i="3" s="1"/>
  <c r="Q40" i="2"/>
  <c r="P40" i="2"/>
  <c r="O40" i="2"/>
  <c r="N40" i="2"/>
  <c r="L38" i="3" s="1"/>
  <c r="M40" i="2"/>
  <c r="K38" i="3" s="1"/>
  <c r="L40" i="2"/>
  <c r="J38" i="3" s="1"/>
  <c r="AB39" i="2"/>
  <c r="W39" i="2"/>
  <c r="U37" i="3" s="1"/>
  <c r="T39" i="2"/>
  <c r="Q39" i="2"/>
  <c r="O37" i="3" s="1"/>
  <c r="P39" i="2"/>
  <c r="N37" i="3" s="1"/>
  <c r="O39" i="2"/>
  <c r="M37" i="3" s="1"/>
  <c r="N39" i="2"/>
  <c r="L37" i="3" s="1"/>
  <c r="M39" i="2"/>
  <c r="L39" i="2"/>
  <c r="AB38" i="2"/>
  <c r="W38" i="2"/>
  <c r="U36" i="3" s="1"/>
  <c r="T38" i="2"/>
  <c r="R36" i="3" s="1"/>
  <c r="Q38" i="2"/>
  <c r="O36" i="3" s="1"/>
  <c r="P38" i="2"/>
  <c r="N36" i="3" s="1"/>
  <c r="O38" i="2"/>
  <c r="M36" i="3" s="1"/>
  <c r="N38" i="2"/>
  <c r="L36" i="3" s="1"/>
  <c r="M38" i="2"/>
  <c r="K36" i="3" s="1"/>
  <c r="L38" i="2"/>
  <c r="J36" i="3" s="1"/>
  <c r="AB37" i="2"/>
  <c r="W37" i="2"/>
  <c r="U35" i="3" s="1"/>
  <c r="T37" i="2"/>
  <c r="Q37" i="2"/>
  <c r="O35" i="3" s="1"/>
  <c r="P37" i="2"/>
  <c r="N35" i="3" s="1"/>
  <c r="O37" i="2"/>
  <c r="M35" i="3" s="1"/>
  <c r="N37" i="2"/>
  <c r="M37" i="2"/>
  <c r="L37" i="2"/>
  <c r="AB36" i="2"/>
  <c r="W36" i="2"/>
  <c r="U34" i="3" s="1"/>
  <c r="T36" i="2"/>
  <c r="R34" i="3" s="1"/>
  <c r="Q36" i="2"/>
  <c r="O34" i="3" s="1"/>
  <c r="P36" i="2"/>
  <c r="O36" i="2"/>
  <c r="N36" i="2"/>
  <c r="L34" i="3" s="1"/>
  <c r="M36" i="2"/>
  <c r="K34" i="3" s="1"/>
  <c r="L36" i="2"/>
  <c r="J34" i="3" s="1"/>
  <c r="AB35" i="2"/>
  <c r="W35" i="2"/>
  <c r="U33" i="3" s="1"/>
  <c r="T35" i="2"/>
  <c r="R33" i="3" s="1"/>
  <c r="Q35" i="2"/>
  <c r="O33" i="3" s="1"/>
  <c r="P35" i="2"/>
  <c r="N33" i="3" s="1"/>
  <c r="O35" i="2"/>
  <c r="M33" i="3" s="1"/>
  <c r="N35" i="2"/>
  <c r="M35" i="2"/>
  <c r="L35" i="2"/>
  <c r="AB34" i="2"/>
  <c r="W34" i="2"/>
  <c r="U32" i="3" s="1"/>
  <c r="T34" i="2"/>
  <c r="R32" i="3" s="1"/>
  <c r="Q34" i="2"/>
  <c r="P34" i="2"/>
  <c r="O34" i="2"/>
  <c r="M32" i="3" s="1"/>
  <c r="N34" i="2"/>
  <c r="L32" i="3" s="1"/>
  <c r="M34" i="2"/>
  <c r="K32" i="3" s="1"/>
  <c r="L34" i="2"/>
  <c r="J32" i="3" s="1"/>
  <c r="AB33" i="2"/>
  <c r="W33" i="2"/>
  <c r="U31" i="3" s="1"/>
  <c r="T33" i="2"/>
  <c r="Q33" i="2"/>
  <c r="O31" i="3" s="1"/>
  <c r="P33" i="2"/>
  <c r="N31" i="3" s="1"/>
  <c r="O33" i="2"/>
  <c r="M31" i="3" s="1"/>
  <c r="N33" i="2"/>
  <c r="L31" i="3" s="1"/>
  <c r="M33" i="2"/>
  <c r="K31" i="3" s="1"/>
  <c r="L33" i="2"/>
  <c r="J31" i="3" s="1"/>
  <c r="AB32" i="2"/>
  <c r="W32" i="2"/>
  <c r="U30" i="3" s="1"/>
  <c r="T32" i="2"/>
  <c r="Q32" i="2"/>
  <c r="P32" i="2"/>
  <c r="N30" i="3" s="1"/>
  <c r="O32" i="2"/>
  <c r="M30" i="3" s="1"/>
  <c r="N32" i="2"/>
  <c r="L30" i="3" s="1"/>
  <c r="M32" i="2"/>
  <c r="K30" i="3" s="1"/>
  <c r="L32" i="2"/>
  <c r="AB31" i="2"/>
  <c r="W31" i="2"/>
  <c r="U29" i="3" s="1"/>
  <c r="T31" i="2"/>
  <c r="R29" i="3" s="1"/>
  <c r="Q31" i="2"/>
  <c r="O29" i="3" s="1"/>
  <c r="P31" i="2"/>
  <c r="N29" i="3" s="1"/>
  <c r="O31" i="2"/>
  <c r="M29" i="3" s="1"/>
  <c r="N31" i="2"/>
  <c r="L29" i="3" s="1"/>
  <c r="M31" i="2"/>
  <c r="L31" i="2"/>
  <c r="J29" i="3" s="1"/>
  <c r="AB30" i="2"/>
  <c r="W30" i="2"/>
  <c r="U28" i="3" s="1"/>
  <c r="T30" i="2"/>
  <c r="R28" i="3" s="1"/>
  <c r="Q30" i="2"/>
  <c r="P30" i="2"/>
  <c r="N28" i="3" s="1"/>
  <c r="O30" i="2"/>
  <c r="M28" i="3" s="1"/>
  <c r="N30" i="2"/>
  <c r="L28" i="3" s="1"/>
  <c r="M30" i="2"/>
  <c r="K28" i="3" s="1"/>
  <c r="L30" i="2"/>
  <c r="AB29" i="2"/>
  <c r="W29" i="2"/>
  <c r="U27" i="3" s="1"/>
  <c r="T29" i="2"/>
  <c r="R27" i="3" s="1"/>
  <c r="Q29" i="2"/>
  <c r="O27" i="3" s="1"/>
  <c r="P29" i="2"/>
  <c r="N27" i="3" s="1"/>
  <c r="O29" i="2"/>
  <c r="N29" i="2"/>
  <c r="M29" i="2"/>
  <c r="L29" i="2"/>
  <c r="J27" i="3" s="1"/>
  <c r="AB28" i="2"/>
  <c r="W28" i="2"/>
  <c r="U26" i="3" s="1"/>
  <c r="T28" i="2"/>
  <c r="R26" i="3" s="1"/>
  <c r="Q28" i="2"/>
  <c r="O26" i="3" s="1"/>
  <c r="P28" i="2"/>
  <c r="N26" i="3" s="1"/>
  <c r="O28" i="2"/>
  <c r="M26" i="3" s="1"/>
  <c r="N28" i="2"/>
  <c r="L26" i="3" s="1"/>
  <c r="M28" i="2"/>
  <c r="K26" i="3" s="1"/>
  <c r="L28" i="2"/>
  <c r="J26" i="3" s="1"/>
  <c r="AB27" i="2"/>
  <c r="W27" i="2"/>
  <c r="U25" i="3" s="1"/>
  <c r="T27" i="2"/>
  <c r="R25" i="3" s="1"/>
  <c r="Q27" i="2"/>
  <c r="O25" i="3" s="1"/>
  <c r="P27" i="2"/>
  <c r="O27" i="2"/>
  <c r="N27" i="2"/>
  <c r="M27" i="2"/>
  <c r="L27" i="2"/>
  <c r="J25" i="3" s="1"/>
  <c r="AB26" i="2"/>
  <c r="W26" i="2"/>
  <c r="U24" i="3" s="1"/>
  <c r="T26" i="2"/>
  <c r="Q26" i="2"/>
  <c r="O24" i="3" s="1"/>
  <c r="P26" i="2"/>
  <c r="N24" i="3" s="1"/>
  <c r="O26" i="2"/>
  <c r="M24" i="3" s="1"/>
  <c r="N26" i="2"/>
  <c r="L24" i="3" s="1"/>
  <c r="M26" i="2"/>
  <c r="K24" i="3" s="1"/>
  <c r="L26" i="2"/>
  <c r="J24" i="3" s="1"/>
  <c r="AB25" i="2"/>
  <c r="W25" i="2"/>
  <c r="U23" i="3" s="1"/>
  <c r="T25" i="2"/>
  <c r="R23" i="3" s="1"/>
  <c r="Q25" i="2"/>
  <c r="P25" i="2"/>
  <c r="O25" i="2"/>
  <c r="N25" i="2"/>
  <c r="M25" i="2"/>
  <c r="K23" i="3" s="1"/>
  <c r="L25" i="2"/>
  <c r="J23" i="3" s="1"/>
  <c r="AB24" i="2"/>
  <c r="W24" i="2"/>
  <c r="U22" i="3" s="1"/>
  <c r="T24" i="2"/>
  <c r="Q24" i="2"/>
  <c r="O22" i="3" s="1"/>
  <c r="P24" i="2"/>
  <c r="N22" i="3" s="1"/>
  <c r="O24" i="2"/>
  <c r="M22" i="3" s="1"/>
  <c r="N24" i="2"/>
  <c r="L22" i="3" s="1"/>
  <c r="M24" i="2"/>
  <c r="K22" i="3" s="1"/>
  <c r="L24" i="2"/>
  <c r="AB23" i="2"/>
  <c r="W23" i="2"/>
  <c r="U21" i="3" s="1"/>
  <c r="T23" i="2"/>
  <c r="R21" i="3" s="1"/>
  <c r="Q23" i="2"/>
  <c r="P23" i="2"/>
  <c r="O23" i="2"/>
  <c r="N23" i="2"/>
  <c r="L21" i="3" s="1"/>
  <c r="M23" i="2"/>
  <c r="K21" i="3" s="1"/>
  <c r="L23" i="2"/>
  <c r="J21" i="3" s="1"/>
  <c r="AB22" i="2"/>
  <c r="W22" i="2"/>
  <c r="U20" i="3" s="1"/>
  <c r="T22" i="2"/>
  <c r="Q22" i="2"/>
  <c r="O20" i="3" s="1"/>
  <c r="P22" i="2"/>
  <c r="N20" i="3" s="1"/>
  <c r="O22" i="2"/>
  <c r="M20" i="3" s="1"/>
  <c r="N22" i="2"/>
  <c r="M22" i="2"/>
  <c r="L22" i="2"/>
  <c r="AB21" i="2"/>
  <c r="W21" i="2"/>
  <c r="U19" i="3" s="1"/>
  <c r="T21" i="2"/>
  <c r="R19" i="3" s="1"/>
  <c r="Q21" i="2"/>
  <c r="O19" i="3" s="1"/>
  <c r="P21" i="2"/>
  <c r="N19" i="3" s="1"/>
  <c r="O21" i="2"/>
  <c r="M19" i="3" s="1"/>
  <c r="N21" i="2"/>
  <c r="L19" i="3" s="1"/>
  <c r="M21" i="2"/>
  <c r="K19" i="3" s="1"/>
  <c r="L21" i="2"/>
  <c r="AB20" i="2"/>
  <c r="W20" i="2"/>
  <c r="U18" i="3" s="1"/>
  <c r="T20" i="2"/>
  <c r="R18" i="3" s="1"/>
  <c r="Q20" i="2"/>
  <c r="O18" i="3" s="1"/>
  <c r="P20" i="2"/>
  <c r="N18" i="3" s="1"/>
  <c r="O20" i="2"/>
  <c r="M18" i="3" s="1"/>
  <c r="N20" i="2"/>
  <c r="L18" i="3" s="1"/>
  <c r="M20" i="2"/>
  <c r="L20" i="2"/>
  <c r="J18" i="3" s="1"/>
  <c r="AB19" i="2"/>
  <c r="W19" i="2"/>
  <c r="U17" i="3" s="1"/>
  <c r="T19" i="2"/>
  <c r="R17" i="3" s="1"/>
  <c r="Q19" i="2"/>
  <c r="O17" i="3" s="1"/>
  <c r="P19" i="2"/>
  <c r="N17" i="3" s="1"/>
  <c r="O19" i="2"/>
  <c r="M17" i="3" s="1"/>
  <c r="N19" i="2"/>
  <c r="M19" i="2"/>
  <c r="L19" i="2"/>
  <c r="AB18" i="2"/>
  <c r="W18" i="2"/>
  <c r="U16" i="3" s="1"/>
  <c r="T18" i="2"/>
  <c r="R16" i="3" s="1"/>
  <c r="Q18" i="2"/>
  <c r="O16" i="3" s="1"/>
  <c r="P18" i="2"/>
  <c r="N16" i="3" s="1"/>
  <c r="O18" i="2"/>
  <c r="N18" i="2"/>
  <c r="L16" i="3" s="1"/>
  <c r="M18" i="2"/>
  <c r="K16" i="3" s="1"/>
  <c r="L18" i="2"/>
  <c r="J16" i="3" s="1"/>
  <c r="AB17" i="2"/>
  <c r="U15" i="3"/>
  <c r="T17" i="2"/>
  <c r="R15" i="3" s="1"/>
  <c r="Q17" i="2"/>
  <c r="O15" i="3" s="1"/>
  <c r="P17" i="2"/>
  <c r="O17" i="2"/>
  <c r="N17" i="2"/>
  <c r="M17" i="2"/>
  <c r="L17" i="2"/>
  <c r="J15" i="3" s="1"/>
  <c r="AB16" i="2"/>
  <c r="U14" i="3"/>
  <c r="T16" i="2"/>
  <c r="R14" i="3" s="1"/>
  <c r="Q16" i="2"/>
  <c r="P16" i="2"/>
  <c r="N14" i="3" s="1"/>
  <c r="O16" i="2"/>
  <c r="M14" i="3" s="1"/>
  <c r="N16" i="2"/>
  <c r="L14" i="3" s="1"/>
  <c r="M16" i="2"/>
  <c r="K14" i="3" s="1"/>
  <c r="L16" i="2"/>
  <c r="J14" i="3" s="1"/>
  <c r="AB15" i="2"/>
  <c r="U13" i="3"/>
  <c r="T15" i="2"/>
  <c r="R13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AB14" i="2"/>
  <c r="U12" i="3"/>
  <c r="T14" i="2"/>
  <c r="R12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AB13" i="2"/>
  <c r="U11" i="3"/>
  <c r="T13" i="2"/>
  <c r="R11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AB12" i="2"/>
  <c r="U10" i="3"/>
  <c r="T12" i="2"/>
  <c r="R10" i="3" s="1"/>
  <c r="Q12" i="2"/>
  <c r="O10" i="3" s="1"/>
  <c r="P12" i="2"/>
  <c r="N10" i="3" s="1"/>
  <c r="O12" i="2"/>
  <c r="M10" i="3" s="1"/>
  <c r="N12" i="2"/>
  <c r="L10" i="3" s="1"/>
  <c r="M12" i="2"/>
  <c r="L12" i="2"/>
  <c r="J10" i="3" s="1"/>
  <c r="AB11" i="2"/>
  <c r="U9" i="3"/>
  <c r="T11" i="2"/>
  <c r="R9" i="3" s="1"/>
  <c r="Q11" i="2"/>
  <c r="O9" i="3" s="1"/>
  <c r="P11" i="2"/>
  <c r="N9" i="3" s="1"/>
  <c r="O11" i="2"/>
  <c r="M9" i="3" s="1"/>
  <c r="N11" i="2"/>
  <c r="L9" i="3" s="1"/>
  <c r="M11" i="2"/>
  <c r="K9" i="3" s="1"/>
  <c r="L11" i="2"/>
  <c r="J9" i="3" s="1"/>
  <c r="AB10" i="2"/>
  <c r="U8" i="3"/>
  <c r="T10" i="2"/>
  <c r="R8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AB9" i="2"/>
  <c r="U7" i="3"/>
  <c r="T9" i="2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AB8" i="2"/>
  <c r="U6" i="3"/>
  <c r="T8" i="2"/>
  <c r="R6" i="3" s="1"/>
  <c r="Q8" i="2"/>
  <c r="P8" i="2"/>
  <c r="N6" i="3" s="1"/>
  <c r="O8" i="2"/>
  <c r="M6" i="3" s="1"/>
  <c r="N8" i="2"/>
  <c r="L6" i="3" s="1"/>
  <c r="M8" i="2"/>
  <c r="K6" i="3" s="1"/>
  <c r="L8" i="2"/>
  <c r="J6" i="3" s="1"/>
  <c r="AB7" i="2"/>
  <c r="U5" i="3"/>
  <c r="T7" i="2"/>
  <c r="R5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AB6" i="2"/>
  <c r="T6" i="2"/>
  <c r="R4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AB5" i="2"/>
  <c r="U3" i="3"/>
  <c r="T5" i="2"/>
  <c r="Q5" i="2"/>
  <c r="O3" i="3" s="1"/>
  <c r="P5" i="2"/>
  <c r="N3" i="3" s="1"/>
  <c r="O5" i="2"/>
  <c r="M3" i="3" s="1"/>
  <c r="N5" i="2"/>
  <c r="L3" i="3" s="1"/>
  <c r="M5" i="2"/>
  <c r="K3" i="3" s="1"/>
  <c r="L5" i="2"/>
  <c r="AB4" i="2"/>
  <c r="W4" i="2"/>
  <c r="T4" i="2"/>
  <c r="R2" i="3" s="1"/>
  <c r="Q4" i="2"/>
  <c r="O2" i="3" s="1"/>
  <c r="P4" i="2"/>
  <c r="N2" i="3" s="1"/>
  <c r="O4" i="2"/>
  <c r="M2" i="3" s="1"/>
  <c r="N4" i="2"/>
  <c r="L2" i="3" s="1"/>
  <c r="M4" i="2"/>
  <c r="K2" i="3" s="1"/>
  <c r="L4" i="2"/>
  <c r="J2" i="3" s="1"/>
</calcChain>
</file>

<file path=xl/sharedStrings.xml><?xml version="1.0" encoding="utf-8"?>
<sst xmlns="http://schemas.openxmlformats.org/spreadsheetml/2006/main" count="267" uniqueCount="80">
  <si>
    <t>Brazil</t>
  </si>
  <si>
    <t>A</t>
  </si>
  <si>
    <t>Argentina</t>
  </si>
  <si>
    <t>F</t>
  </si>
  <si>
    <t>Spain</t>
  </si>
  <si>
    <t>B</t>
  </si>
  <si>
    <t>Germany</t>
  </si>
  <si>
    <t>G</t>
  </si>
  <si>
    <t>Chile</t>
  </si>
  <si>
    <t>France</t>
  </si>
  <si>
    <t>E</t>
  </si>
  <si>
    <t>Colombia</t>
  </si>
  <si>
    <t>C</t>
  </si>
  <si>
    <t>Uruguay</t>
  </si>
  <si>
    <t>D</t>
  </si>
  <si>
    <t>England</t>
  </si>
  <si>
    <t>Netherlands</t>
  </si>
  <si>
    <t>Belgium</t>
  </si>
  <si>
    <t>H</t>
  </si>
  <si>
    <t>Portugal</t>
  </si>
  <si>
    <t>Ecuador</t>
  </si>
  <si>
    <t>Bosnia-Herzegovina</t>
  </si>
  <si>
    <t>Italy</t>
  </si>
  <si>
    <t>Russia</t>
  </si>
  <si>
    <t>Ivory Coast</t>
  </si>
  <si>
    <t>Switzerland</t>
  </si>
  <si>
    <t>USA</t>
  </si>
  <si>
    <t>Ghana</t>
  </si>
  <si>
    <t>Mexico</t>
  </si>
  <si>
    <t>Greece</t>
  </si>
  <si>
    <t>Croatia</t>
  </si>
  <si>
    <t>Nigeria</t>
  </si>
  <si>
    <t>Costa Rica</t>
  </si>
  <si>
    <t>Japan</t>
  </si>
  <si>
    <t>S Korea</t>
  </si>
  <si>
    <t>Cameroon</t>
  </si>
  <si>
    <t>Iran</t>
  </si>
  <si>
    <t>Honduras</t>
  </si>
  <si>
    <t>Australia</t>
  </si>
  <si>
    <t>Algeria</t>
  </si>
  <si>
    <t>Date</t>
  </si>
  <si>
    <t>TEAM_H</t>
  </si>
  <si>
    <t>TEAM_A</t>
  </si>
  <si>
    <t>FTE_W</t>
  </si>
  <si>
    <t>FTE_L</t>
  </si>
  <si>
    <t>FTE_D</t>
  </si>
  <si>
    <t>SPI_H</t>
  </si>
  <si>
    <t>OFF_H</t>
  </si>
  <si>
    <t>DEF_H</t>
  </si>
  <si>
    <t>SPI_A</t>
  </si>
  <si>
    <t>OFF_A</t>
  </si>
  <si>
    <t>DEF_A</t>
  </si>
  <si>
    <t>RES_H</t>
  </si>
  <si>
    <t>RES_A</t>
  </si>
  <si>
    <t>DIFF</t>
  </si>
  <si>
    <t>PRED_H</t>
  </si>
  <si>
    <t>PRED_A</t>
  </si>
  <si>
    <t>PRED_DIFF</t>
  </si>
  <si>
    <t>Brazil</t>
  </si>
  <si>
    <t>Team</t>
  </si>
  <si>
    <t>Group</t>
  </si>
  <si>
    <t>SPI</t>
  </si>
  <si>
    <t>Offense</t>
  </si>
  <si>
    <t>Defense</t>
  </si>
  <si>
    <t>Match</t>
  </si>
  <si>
    <t>Check</t>
  </si>
  <si>
    <t>Initial Training Set</t>
  </si>
  <si>
    <t>Pure Guess</t>
  </si>
  <si>
    <t>Semi Guess</t>
  </si>
  <si>
    <t>Model Predictions</t>
  </si>
  <si>
    <t>BF_1</t>
  </si>
  <si>
    <t>BF_X</t>
  </si>
  <si>
    <t>BF_2</t>
  </si>
  <si>
    <t>Type</t>
  </si>
  <si>
    <t>train</t>
  </si>
  <si>
    <t>predict</t>
  </si>
  <si>
    <t>future</t>
  </si>
  <si>
    <t>Odds</t>
  </si>
  <si>
    <t>Target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</si>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</sst>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rgb="FF000000"/>
      <name val="Sans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CE1"/>
      </patternFill>
    </fill>
    <fill>
      <patternFill patternType="solid">
        <fgColor rgb="FFF2DCDB"/>
      </patternFill>
    </fill>
    <fill>
      <patternFill patternType="solid">
        <fgColor rgb="FFFFFF66"/>
      </patternFill>
    </fill>
    <fill>
      <patternFill patternType="solid">
        <fgColor rgb="FFC5D8F1"/>
      </patternFill>
    </fill>
    <fill>
      <patternFill patternType="solid">
        <fgColor rgb="FFFCD5B4"/>
      </patternFill>
    </fill>
    <fill>
      <patternFill patternType="solid">
        <fgColor rgb="FFC0D69A"/>
      </patternFill>
    </fill>
    <fill>
      <patternFill patternType="solid">
        <fgColor rgb="FFBFBFBF"/>
      </patternFill>
    </fill>
    <fill>
      <patternFill patternType="solid">
        <fgColor rgb="FFEAF1D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textRotation="90"/>
    </xf>
    <xf numFmtId="0" fontId="2" fillId="3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 textRotation="90"/>
    </xf>
    <xf numFmtId="0" fontId="2" fillId="3" borderId="2" xfId="0" applyNumberFormat="1" applyFont="1" applyFill="1" applyBorder="1" applyAlignment="1">
      <alignment horizontal="center" textRotation="90"/>
    </xf>
    <xf numFmtId="164" fontId="2" fillId="3" borderId="2" xfId="0" applyNumberFormat="1" applyFont="1" applyFill="1" applyBorder="1" applyAlignment="1">
      <alignment horizontal="center" textRotation="90"/>
    </xf>
    <xf numFmtId="0" fontId="1" fillId="3" borderId="2" xfId="0" applyNumberFormat="1" applyFont="1" applyFill="1" applyBorder="1" applyAlignment="1">
      <alignment horizontal="right"/>
    </xf>
    <xf numFmtId="2" fontId="1" fillId="5" borderId="2" xfId="0" applyNumberFormat="1" applyFont="1" applyFill="1" applyBorder="1" applyAlignment="1">
      <alignment horizontal="right"/>
    </xf>
    <xf numFmtId="0" fontId="1" fillId="6" borderId="1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right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/>
    <xf numFmtId="0" fontId="2" fillId="3" borderId="2" xfId="0" applyNumberFormat="1" applyFont="1" applyFill="1" applyBorder="1" applyAlignment="1">
      <alignment horizontal="center" textRotation="90"/>
    </xf>
    <xf numFmtId="14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center"/>
    </xf>
    <xf numFmtId="0" fontId="1" fillId="9" borderId="2" xfId="0" applyNumberFormat="1" applyFont="1" applyFill="1" applyBorder="1" applyAlignment="1">
      <alignment horizontal="right"/>
    </xf>
    <xf numFmtId="2" fontId="1" fillId="9" borderId="2" xfId="0" applyNumberFormat="1" applyFont="1" applyFill="1" applyBorder="1" applyAlignment="1">
      <alignment horizontal="right"/>
    </xf>
    <xf numFmtId="14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center"/>
    </xf>
    <xf numFmtId="0" fontId="1" fillId="10" borderId="2" xfId="0" applyNumberFormat="1" applyFont="1" applyFill="1" applyBorder="1" applyAlignment="1">
      <alignment horizontal="right"/>
    </xf>
    <xf numFmtId="2" fontId="1" fillId="10" borderId="2" xfId="0" applyNumberFormat="1" applyFont="1" applyFill="1" applyBorder="1" applyAlignment="1">
      <alignment horizontal="right"/>
    </xf>
    <xf numFmtId="14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center"/>
    </xf>
    <xf numFmtId="0" fontId="1" fillId="7" borderId="2" xfId="0" applyNumberFormat="1" applyFont="1" applyFill="1" applyBorder="1" applyAlignment="1">
      <alignment horizontal="right"/>
    </xf>
    <xf numFmtId="2" fontId="1" fillId="7" borderId="2" xfId="0" applyNumberFormat="1" applyFont="1" applyFill="1" applyBorder="1" applyAlignment="1">
      <alignment horizontal="right"/>
    </xf>
    <xf numFmtId="2" fontId="3" fillId="5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 textRotation="90"/>
    </xf>
    <xf numFmtId="0" fontId="4" fillId="3" borderId="2" xfId="0" applyNumberFormat="1" applyFont="1" applyFill="1" applyBorder="1" applyAlignment="1">
      <alignment horizontal="center" textRotation="90"/>
    </xf>
    <xf numFmtId="14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center"/>
    </xf>
    <xf numFmtId="0" fontId="1" fillId="11" borderId="2" xfId="0" applyNumberFormat="1" applyFont="1" applyFill="1" applyBorder="1" applyAlignment="1">
      <alignment horizontal="right"/>
    </xf>
    <xf numFmtId="2" fontId="1" fillId="11" borderId="2" xfId="0" applyNumberFormat="1" applyFont="1" applyFill="1" applyBorder="1" applyAlignment="1">
      <alignment horizontal="right"/>
    </xf>
    <xf numFmtId="2" fontId="2" fillId="3" borderId="2" xfId="0" applyNumberFormat="1" applyFont="1" applyFill="1" applyBorder="1" applyAlignment="1">
      <alignment horizontal="center" textRotation="90"/>
    </xf>
    <xf numFmtId="2" fontId="1" fillId="8" borderId="2" xfId="0" applyNumberFormat="1" applyFont="1" applyFill="1" applyBorder="1" applyAlignment="1">
      <alignment horizontal="right"/>
    </xf>
    <xf numFmtId="0" fontId="1" fillId="13" borderId="2" xfId="0" applyNumberFormat="1" applyFont="1" applyFill="1" applyBorder="1" applyAlignment="1">
      <alignment horizontal="right"/>
    </xf>
    <xf numFmtId="2" fontId="1" fillId="12" borderId="2" xfId="0" applyNumberFormat="1" applyFont="1" applyFill="1" applyBorder="1" applyAlignment="1">
      <alignment horizontal="right"/>
    </xf>
    <xf numFmtId="2" fontId="1" fillId="14" borderId="2" xfId="0" applyNumberFormat="1" applyFont="1" applyFill="1" applyBorder="1" applyAlignment="1">
      <alignment horizontal="right"/>
    </xf>
    <xf numFmtId="2" fontId="1" fillId="15" borderId="2" xfId="0" applyNumberFormat="1" applyFont="1" applyFill="1" applyBorder="1" applyAlignment="1">
      <alignment horizontal="right"/>
    </xf>
    <xf numFmtId="14" fontId="1" fillId="13" borderId="2" xfId="0" applyNumberFormat="1" applyFont="1" applyFill="1" applyBorder="1" applyAlignment="1">
      <alignment horizontal="center"/>
    </xf>
    <xf numFmtId="0" fontId="1" fillId="13" borderId="2" xfId="0" applyNumberFormat="1" applyFont="1" applyFill="1" applyBorder="1" applyAlignment="1">
      <alignment horizontal="center"/>
    </xf>
    <xf numFmtId="164" fontId="1" fillId="13" borderId="2" xfId="0" applyNumberFormat="1" applyFont="1" applyFill="1" applyBorder="1" applyAlignment="1">
      <alignment horizontal="right"/>
    </xf>
    <xf numFmtId="0" fontId="1" fillId="16" borderId="2" xfId="0" applyNumberFormat="1" applyFont="1" applyFill="1" applyBorder="1" applyAlignment="1">
      <alignment horizontal="right"/>
    </xf>
    <xf numFmtId="2" fontId="1" fillId="2" borderId="2" xfId="0" applyNumberFormat="1" applyFont="1" applyFill="1" applyBorder="1" applyAlignment="1">
      <alignment horizontal="right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 shrinkToFit="1"/>
    </xf>
    <xf numFmtId="0" fontId="2" fillId="13" borderId="2" xfId="0" applyNumberFormat="1" applyFont="1" applyFill="1" applyBorder="1" applyAlignment="1">
      <alignment horizontal="right"/>
    </xf>
    <xf numFmtId="2" fontId="3" fillId="13" borderId="2" xfId="0" applyNumberFormat="1" applyFont="1" applyFill="1" applyBorder="1" applyAlignment="1">
      <alignment horizontal="right"/>
    </xf>
    <xf numFmtId="14" fontId="1" fillId="17" borderId="2" xfId="0" applyNumberFormat="1" applyFont="1" applyFill="1" applyBorder="1" applyAlignment="1">
      <alignment horizontal="center"/>
    </xf>
    <xf numFmtId="0" fontId="1" fillId="17" borderId="2" xfId="0" applyNumberFormat="1" applyFont="1" applyFill="1" applyBorder="1" applyAlignment="1">
      <alignment horizontal="center"/>
    </xf>
    <xf numFmtId="0" fontId="1" fillId="17" borderId="2" xfId="0" applyNumberFormat="1" applyFont="1" applyFill="1" applyBorder="1" applyAlignment="1">
      <alignment horizontal="right"/>
    </xf>
    <xf numFmtId="2" fontId="1" fillId="17" borderId="2" xfId="0" applyNumberFormat="1" applyFont="1" applyFill="1" applyBorder="1" applyAlignment="1">
      <alignment horizontal="right"/>
    </xf>
    <xf numFmtId="164" fontId="1" fillId="17" borderId="2" xfId="0" applyNumberFormat="1" applyFont="1" applyFill="1" applyBorder="1" applyAlignment="1">
      <alignment horizontal="right"/>
    </xf>
    <xf numFmtId="0" fontId="3" fillId="17" borderId="2" xfId="0" applyNumberFormat="1" applyFont="1" applyFill="1" applyBorder="1" applyAlignment="1">
      <alignment horizontal="right"/>
    </xf>
    <xf numFmtId="2" fontId="1" fillId="1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7"/>
  <sheetViews>
    <sheetView workbookViewId="0">
      <selection activeCell="B20" sqref="B20"/>
    </sheetView>
  </sheetViews>
  <sheetFormatPr defaultColWidth="9.125" defaultRowHeight="15"/>
  <cols>
    <col min="1" max="1" width="2.75" style="1" customWidth="1"/>
    <col min="2" max="2" width="18.875" style="2" bestFit="1" customWidth="1"/>
    <col min="3" max="6" width="10.75" style="2" customWidth="1"/>
    <col min="7" max="16384" width="9.125" style="1"/>
  </cols>
  <sheetData>
    <row r="2" spans="1:16384">
      <c r="A2" s="3"/>
      <c r="B2" s="4" t="s">
        <v>59</v>
      </c>
      <c r="C2" s="4" t="s">
        <v>60</v>
      </c>
      <c r="D2" s="4" t="s">
        <v>61</v>
      </c>
      <c r="E2" s="4" t="s">
        <v>62</v>
      </c>
      <c r="F2" s="4" t="s">
        <v>63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1:16384">
      <c r="B3" s="5" t="s">
        <v>0</v>
      </c>
      <c r="C3" s="5" t="s">
        <v>1</v>
      </c>
      <c r="D3" s="6">
        <v>91.8</v>
      </c>
      <c r="E3" s="6">
        <v>3.4</v>
      </c>
      <c r="F3" s="6">
        <v>0.5</v>
      </c>
    </row>
    <row r="4" spans="1:16384">
      <c r="B4" s="5" t="s">
        <v>2</v>
      </c>
      <c r="C4" s="5" t="s">
        <v>3</v>
      </c>
      <c r="D4" s="6">
        <v>90</v>
      </c>
      <c r="E4" s="6">
        <v>2.9</v>
      </c>
      <c r="F4" s="6">
        <v>0.4</v>
      </c>
    </row>
    <row r="5" spans="1:16384">
      <c r="B5" s="5" t="s">
        <v>4</v>
      </c>
      <c r="C5" s="5" t="s">
        <v>5</v>
      </c>
      <c r="D5" s="6">
        <v>89.1</v>
      </c>
      <c r="E5" s="6">
        <v>2.7</v>
      </c>
      <c r="F5" s="6">
        <v>0.4</v>
      </c>
    </row>
    <row r="6" spans="1:16384">
      <c r="B6" s="5" t="s">
        <v>6</v>
      </c>
      <c r="C6" s="5" t="s">
        <v>7</v>
      </c>
      <c r="D6" s="6">
        <v>88.9</v>
      </c>
      <c r="E6" s="6">
        <v>3.2</v>
      </c>
      <c r="F6" s="6">
        <v>0.8</v>
      </c>
    </row>
    <row r="7" spans="1:16384">
      <c r="B7" s="5" t="s">
        <v>8</v>
      </c>
      <c r="C7" s="5" t="s">
        <v>5</v>
      </c>
      <c r="D7" s="6">
        <v>86.7</v>
      </c>
      <c r="E7" s="6">
        <v>2.7</v>
      </c>
      <c r="F7" s="6">
        <v>0.7</v>
      </c>
    </row>
    <row r="8" spans="1:16384">
      <c r="B8" s="5" t="s">
        <v>9</v>
      </c>
      <c r="C8" s="5" t="s">
        <v>10</v>
      </c>
      <c r="D8" s="6">
        <v>86.1</v>
      </c>
      <c r="E8" s="6">
        <v>2.5</v>
      </c>
      <c r="F8" s="6">
        <v>0.6</v>
      </c>
    </row>
    <row r="9" spans="1:16384">
      <c r="B9" s="5" t="s">
        <v>11</v>
      </c>
      <c r="C9" s="5" t="s">
        <v>12</v>
      </c>
      <c r="D9" s="6">
        <v>85.8</v>
      </c>
      <c r="E9" s="6">
        <v>2.2000000000000002</v>
      </c>
      <c r="F9" s="6">
        <v>0.5</v>
      </c>
    </row>
    <row r="10" spans="1:16384">
      <c r="B10" s="5" t="s">
        <v>13</v>
      </c>
      <c r="C10" s="5" t="s">
        <v>14</v>
      </c>
      <c r="D10" s="6">
        <v>83.3</v>
      </c>
      <c r="E10" s="6">
        <v>2.2000000000000002</v>
      </c>
      <c r="F10" s="6">
        <v>0.7</v>
      </c>
    </row>
    <row r="11" spans="1:16384">
      <c r="B11" s="5" t="s">
        <v>15</v>
      </c>
      <c r="C11" s="5" t="s">
        <v>14</v>
      </c>
      <c r="D11" s="6">
        <v>83.2</v>
      </c>
      <c r="E11" s="6">
        <v>2.2000000000000002</v>
      </c>
      <c r="F11" s="6">
        <v>0.7</v>
      </c>
    </row>
    <row r="12" spans="1:16384">
      <c r="B12" s="5" t="s">
        <v>16</v>
      </c>
      <c r="C12" s="5" t="s">
        <v>5</v>
      </c>
      <c r="D12" s="6">
        <v>82.5</v>
      </c>
      <c r="E12" s="6">
        <v>2.2999999999999998</v>
      </c>
      <c r="F12" s="6">
        <v>0.8</v>
      </c>
    </row>
    <row r="13" spans="1:16384">
      <c r="B13" s="5" t="s">
        <v>17</v>
      </c>
      <c r="C13" s="5" t="s">
        <v>18</v>
      </c>
      <c r="D13" s="6">
        <v>82</v>
      </c>
      <c r="E13" s="6">
        <v>2.1</v>
      </c>
      <c r="F13" s="6">
        <v>0.7</v>
      </c>
    </row>
    <row r="14" spans="1:16384">
      <c r="B14" s="5" t="s">
        <v>19</v>
      </c>
      <c r="C14" s="5" t="s">
        <v>7</v>
      </c>
      <c r="D14" s="6">
        <v>81</v>
      </c>
      <c r="E14" s="6">
        <v>2.1</v>
      </c>
      <c r="F14" s="6">
        <v>0.8</v>
      </c>
    </row>
    <row r="15" spans="1:16384">
      <c r="B15" s="5" t="s">
        <v>20</v>
      </c>
      <c r="C15" s="5" t="s">
        <v>10</v>
      </c>
      <c r="D15" s="6">
        <v>80.7</v>
      </c>
      <c r="E15" s="6">
        <v>2</v>
      </c>
      <c r="F15" s="6">
        <v>0.8</v>
      </c>
    </row>
    <row r="16" spans="1:16384">
      <c r="B16" s="5" t="s">
        <v>21</v>
      </c>
      <c r="C16" s="5" t="s">
        <v>3</v>
      </c>
      <c r="D16" s="6">
        <v>80.3</v>
      </c>
      <c r="E16" s="6">
        <v>2.2999999999999998</v>
      </c>
      <c r="F16" s="6">
        <v>1</v>
      </c>
    </row>
    <row r="17" spans="2:6">
      <c r="B17" s="5" t="s">
        <v>22</v>
      </c>
      <c r="C17" s="5" t="s">
        <v>14</v>
      </c>
      <c r="D17" s="6">
        <v>79.5</v>
      </c>
      <c r="E17" s="6">
        <v>2</v>
      </c>
      <c r="F17" s="6">
        <v>0.8</v>
      </c>
    </row>
    <row r="18" spans="2:6">
      <c r="B18" s="5" t="s">
        <v>23</v>
      </c>
      <c r="C18" s="5" t="s">
        <v>18</v>
      </c>
      <c r="D18" s="6">
        <v>79</v>
      </c>
      <c r="E18" s="6">
        <v>1.7</v>
      </c>
      <c r="F18" s="6">
        <v>0.6</v>
      </c>
    </row>
    <row r="19" spans="2:6">
      <c r="B19" s="5" t="s">
        <v>24</v>
      </c>
      <c r="C19" s="5" t="s">
        <v>12</v>
      </c>
      <c r="D19" s="6">
        <v>78.900000000000006</v>
      </c>
      <c r="E19" s="6">
        <v>2.2000000000000002</v>
      </c>
      <c r="F19" s="6">
        <v>1</v>
      </c>
    </row>
    <row r="20" spans="2:6">
      <c r="B20" s="5" t="s">
        <v>25</v>
      </c>
      <c r="C20" s="5" t="s">
        <v>10</v>
      </c>
      <c r="D20" s="6">
        <v>78</v>
      </c>
      <c r="E20" s="6">
        <v>2</v>
      </c>
      <c r="F20" s="6">
        <v>0.9</v>
      </c>
    </row>
    <row r="21" spans="2:6">
      <c r="B21" s="5" t="s">
        <v>26</v>
      </c>
      <c r="C21" s="5" t="s">
        <v>7</v>
      </c>
      <c r="D21" s="6">
        <v>77.400000000000006</v>
      </c>
      <c r="E21" s="6">
        <v>2</v>
      </c>
      <c r="F21" s="6">
        <v>1</v>
      </c>
    </row>
    <row r="22" spans="2:6">
      <c r="B22" s="5" t="s">
        <v>27</v>
      </c>
      <c r="C22" s="5" t="s">
        <v>7</v>
      </c>
      <c r="D22" s="6">
        <v>77.2</v>
      </c>
      <c r="E22" s="6">
        <v>1.9</v>
      </c>
      <c r="F22" s="6">
        <v>0.9</v>
      </c>
    </row>
    <row r="23" spans="2:6">
      <c r="B23" s="5" t="s">
        <v>28</v>
      </c>
      <c r="C23" s="5" t="s">
        <v>1</v>
      </c>
      <c r="D23" s="6">
        <v>77</v>
      </c>
      <c r="E23" s="6">
        <v>1.6</v>
      </c>
      <c r="F23" s="6">
        <v>0.7</v>
      </c>
    </row>
    <row r="24" spans="2:6">
      <c r="B24" s="5" t="s">
        <v>29</v>
      </c>
      <c r="C24" s="5" t="s">
        <v>12</v>
      </c>
      <c r="D24" s="6">
        <v>76.8</v>
      </c>
      <c r="E24" s="6">
        <v>1.3</v>
      </c>
      <c r="F24" s="6">
        <v>0.5</v>
      </c>
    </row>
    <row r="25" spans="2:6">
      <c r="B25" s="5" t="s">
        <v>30</v>
      </c>
      <c r="C25" s="5" t="s">
        <v>1</v>
      </c>
      <c r="D25" s="6">
        <v>75.7</v>
      </c>
      <c r="E25" s="6">
        <v>1.8</v>
      </c>
      <c r="F25" s="6">
        <v>0.9</v>
      </c>
    </row>
    <row r="26" spans="2:6">
      <c r="B26" s="5" t="s">
        <v>31</v>
      </c>
      <c r="C26" s="5" t="s">
        <v>3</v>
      </c>
      <c r="D26" s="6">
        <v>75.2</v>
      </c>
      <c r="E26" s="6">
        <v>1.7</v>
      </c>
      <c r="F26" s="6">
        <v>0.9</v>
      </c>
    </row>
    <row r="27" spans="2:6">
      <c r="B27" s="5" t="s">
        <v>32</v>
      </c>
      <c r="C27" s="5" t="s">
        <v>14</v>
      </c>
      <c r="D27" s="6">
        <v>74.099999999999994</v>
      </c>
      <c r="E27" s="6">
        <v>1.3</v>
      </c>
      <c r="F27" s="6">
        <v>0.7</v>
      </c>
    </row>
    <row r="28" spans="2:6">
      <c r="B28" s="5" t="s">
        <v>33</v>
      </c>
      <c r="C28" s="5" t="s">
        <v>12</v>
      </c>
      <c r="D28" s="6">
        <v>73.5</v>
      </c>
      <c r="E28" s="6">
        <v>2.1</v>
      </c>
      <c r="F28" s="6">
        <v>1.3</v>
      </c>
    </row>
    <row r="29" spans="2:6">
      <c r="B29" s="5" t="s">
        <v>34</v>
      </c>
      <c r="C29" s="5" t="s">
        <v>18</v>
      </c>
      <c r="D29" s="6">
        <v>72.400000000000006</v>
      </c>
      <c r="E29" s="6">
        <v>1.7</v>
      </c>
      <c r="F29" s="6">
        <v>1.1000000000000001</v>
      </c>
    </row>
    <row r="30" spans="2:6">
      <c r="B30" s="5" t="s">
        <v>35</v>
      </c>
      <c r="C30" s="5" t="s">
        <v>1</v>
      </c>
      <c r="D30" s="6">
        <v>71.3</v>
      </c>
      <c r="E30" s="6">
        <v>1.5</v>
      </c>
      <c r="F30" s="6">
        <v>1</v>
      </c>
    </row>
    <row r="31" spans="2:6">
      <c r="B31" s="5" t="s">
        <v>36</v>
      </c>
      <c r="C31" s="5" t="s">
        <v>3</v>
      </c>
      <c r="D31" s="6">
        <v>70.599999999999994</v>
      </c>
      <c r="E31" s="6">
        <v>1.3</v>
      </c>
      <c r="F31" s="6">
        <v>0.9</v>
      </c>
    </row>
    <row r="32" spans="2:6">
      <c r="B32" s="5" t="s">
        <v>37</v>
      </c>
      <c r="C32" s="5" t="s">
        <v>10</v>
      </c>
      <c r="D32" s="6">
        <v>69.599999999999994</v>
      </c>
      <c r="E32" s="6">
        <v>1.6</v>
      </c>
      <c r="F32" s="6">
        <v>1.2</v>
      </c>
    </row>
    <row r="33" spans="2:6">
      <c r="B33" s="5" t="s">
        <v>38</v>
      </c>
      <c r="C33" s="5" t="s">
        <v>5</v>
      </c>
      <c r="D33" s="6">
        <v>69.5</v>
      </c>
      <c r="E33" s="6">
        <v>1.6</v>
      </c>
      <c r="F33" s="6">
        <v>1.2</v>
      </c>
    </row>
    <row r="34" spans="2:6">
      <c r="B34" s="5" t="s">
        <v>39</v>
      </c>
      <c r="C34" s="5" t="s">
        <v>18</v>
      </c>
      <c r="D34" s="6">
        <v>63.4</v>
      </c>
      <c r="E34" s="6">
        <v>1.1000000000000001</v>
      </c>
      <c r="F34" s="6">
        <v>1.2</v>
      </c>
    </row>
    <row r="35" spans="2:6">
      <c r="D35" s="7"/>
      <c r="E35" s="7"/>
      <c r="F35" s="7"/>
    </row>
    <row r="36" spans="2:6">
      <c r="D36" s="7"/>
      <c r="E36" s="7"/>
      <c r="F36" s="7"/>
    </row>
    <row r="37" spans="2:6">
      <c r="D37" s="7"/>
      <c r="E37" s="7"/>
      <c r="F37" s="7"/>
    </row>
    <row r="38" spans="2:6">
      <c r="D38" s="7"/>
      <c r="E38" s="7"/>
      <c r="F38" s="7"/>
    </row>
    <row r="39" spans="2:6">
      <c r="D39" s="7"/>
      <c r="E39" s="7"/>
      <c r="F39" s="7"/>
    </row>
    <row r="40" spans="2:6">
      <c r="D40" s="7"/>
      <c r="E40" s="7"/>
      <c r="F40" s="7"/>
    </row>
    <row r="41" spans="2:6">
      <c r="D41" s="7"/>
      <c r="E41" s="7"/>
      <c r="F41" s="7"/>
    </row>
    <row r="42" spans="2:6">
      <c r="D42" s="7"/>
      <c r="E42" s="7"/>
      <c r="F42" s="7"/>
    </row>
    <row r="43" spans="2:6">
      <c r="D43" s="7"/>
      <c r="E43" s="7"/>
      <c r="F43" s="7"/>
    </row>
    <row r="44" spans="2:6">
      <c r="D44" s="7"/>
      <c r="E44" s="7"/>
      <c r="F44" s="7"/>
    </row>
    <row r="45" spans="2:6">
      <c r="D45" s="7"/>
      <c r="E45" s="7"/>
      <c r="F45" s="7"/>
    </row>
    <row r="46" spans="2:6">
      <c r="D46" s="7"/>
      <c r="E46" s="7"/>
      <c r="F46" s="7"/>
    </row>
    <row r="47" spans="2:6">
      <c r="D47" s="7"/>
      <c r="E47" s="7"/>
      <c r="F47" s="7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B2:F2"/>
  <pageMargins left="0.7" right="0.7" top="0.75" bottom="0.75" header="0.3" footer="0.3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67"/>
  <sheetViews>
    <sheetView zoomScaleNormal="100" workbookViewId="0">
      <selection activeCell="E15" sqref="E15"/>
    </sheetView>
  </sheetViews>
  <sheetFormatPr defaultColWidth="9.125" defaultRowHeight="15"/>
  <cols>
    <col min="1" max="1" width="2.75" style="8" customWidth="1"/>
    <col min="2" max="2" width="3.25" style="8" bestFit="1" customWidth="1"/>
    <col min="3" max="3" width="13.125" style="8" customWidth="1"/>
    <col min="4" max="4" width="11.875" style="8" bestFit="1" customWidth="1"/>
    <col min="5" max="5" width="14.125" style="8" customWidth="1"/>
    <col min="6" max="8" width="4.25" style="8" bestFit="1" customWidth="1"/>
    <col min="9" max="11" width="7.75" style="9" customWidth="1"/>
    <col min="12" max="12" width="5.75" style="10" bestFit="1" customWidth="1"/>
    <col min="13" max="14" width="5.625" style="10" bestFit="1" customWidth="1"/>
    <col min="15" max="15" width="5.75" style="10" bestFit="1" customWidth="1"/>
    <col min="16" max="17" width="5.625" style="10" bestFit="1" customWidth="1"/>
    <col min="18" max="20" width="4.25" style="8" bestFit="1" customWidth="1"/>
    <col min="21" max="23" width="5.75" style="9" customWidth="1"/>
    <col min="24" max="24" width="11.625" style="8" customWidth="1"/>
    <col min="25" max="26" width="11.75" style="8" customWidth="1"/>
    <col min="27" max="16384" width="9.125" style="8"/>
  </cols>
  <sheetData>
    <row r="3" spans="1:28" ht="54.75">
      <c r="A3" s="11"/>
      <c r="B3" s="12" t="s">
        <v>64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44</v>
      </c>
      <c r="H3" s="12" t="s">
        <v>45</v>
      </c>
      <c r="I3" s="38" t="s">
        <v>70</v>
      </c>
      <c r="J3" s="38" t="s">
        <v>71</v>
      </c>
      <c r="K3" s="38" t="s">
        <v>72</v>
      </c>
      <c r="L3" s="13" t="s">
        <v>46</v>
      </c>
      <c r="M3" s="13" t="s">
        <v>47</v>
      </c>
      <c r="N3" s="13" t="s">
        <v>48</v>
      </c>
      <c r="O3" s="13" t="s">
        <v>49</v>
      </c>
      <c r="P3" s="13" t="s">
        <v>50</v>
      </c>
      <c r="Q3" s="13" t="s">
        <v>51</v>
      </c>
      <c r="R3" s="12" t="s">
        <v>52</v>
      </c>
      <c r="S3" s="12" t="s">
        <v>53</v>
      </c>
      <c r="T3" s="12" t="s">
        <v>54</v>
      </c>
      <c r="U3" s="44" t="s">
        <v>55</v>
      </c>
      <c r="V3" s="44" t="s">
        <v>56</v>
      </c>
      <c r="W3" s="44" t="s">
        <v>57</v>
      </c>
      <c r="X3" s="24" t="s">
        <v>73</v>
      </c>
      <c r="Y3" s="11"/>
      <c r="Z3" s="11"/>
      <c r="AA3" s="11"/>
      <c r="AB3" s="11" t="s">
        <v>65</v>
      </c>
    </row>
    <row r="4" spans="1:28" ht="15" customHeight="1">
      <c r="B4" s="14">
        <v>1</v>
      </c>
      <c r="C4" s="60">
        <v>41802</v>
      </c>
      <c r="D4" s="61" t="s">
        <v>58</v>
      </c>
      <c r="E4" s="61" t="s">
        <v>30</v>
      </c>
      <c r="F4" s="62">
        <v>88</v>
      </c>
      <c r="G4" s="62">
        <v>3</v>
      </c>
      <c r="H4" s="62">
        <v>10</v>
      </c>
      <c r="I4" s="63">
        <v>1.33</v>
      </c>
      <c r="J4" s="63">
        <v>5</v>
      </c>
      <c r="K4" s="63">
        <v>13</v>
      </c>
      <c r="L4" s="64">
        <f>VLOOKUP($D4,'538'!$B$3:$F$34,3,FALSE)</f>
        <v>91.8</v>
      </c>
      <c r="M4" s="64">
        <f>VLOOKUP($D4,'538'!$B$3:$F$34,4,FALSE)</f>
        <v>3.4</v>
      </c>
      <c r="N4" s="64">
        <f>VLOOKUP($D4,'538'!$B$3:$F$34,5,FALSE)</f>
        <v>0.5</v>
      </c>
      <c r="O4" s="64">
        <f>VLOOKUP($E4,'538'!$B$3:$F$34,3,FALSE)</f>
        <v>75.7</v>
      </c>
      <c r="P4" s="64">
        <f>VLOOKUP($E4,'538'!$B$3:$F$34,4,FALSE)</f>
        <v>1.8</v>
      </c>
      <c r="Q4" s="64">
        <f>VLOOKUP($E4,'538'!$B$3:$F$34,5,FALSE)</f>
        <v>0.9</v>
      </c>
      <c r="R4" s="62">
        <v>3</v>
      </c>
      <c r="S4" s="62">
        <v>1</v>
      </c>
      <c r="T4" s="62">
        <f t="shared" ref="T4:T35" si="0">R4-S4</f>
        <v>2</v>
      </c>
      <c r="U4" s="49">
        <v>4</v>
      </c>
      <c r="V4" s="49">
        <v>0</v>
      </c>
      <c r="W4" s="49">
        <f t="shared" ref="W4:W35" si="1">U4-V4</f>
        <v>4</v>
      </c>
      <c r="X4" s="53" t="s">
        <v>74</v>
      </c>
      <c r="Y4" s="57" t="s">
        <v>66</v>
      </c>
      <c r="Z4" s="16" t="s">
        <v>67</v>
      </c>
      <c r="AB4">
        <f t="shared" ref="AB4:AB51" si="2">SUM(F4:H4)</f>
        <v>101</v>
      </c>
    </row>
    <row r="5" spans="1:28">
      <c r="B5" s="14">
        <v>2</v>
      </c>
      <c r="C5" s="60">
        <v>41803</v>
      </c>
      <c r="D5" s="61" t="s">
        <v>28</v>
      </c>
      <c r="E5" s="61" t="s">
        <v>35</v>
      </c>
      <c r="F5" s="62">
        <v>43</v>
      </c>
      <c r="G5" s="62">
        <v>27</v>
      </c>
      <c r="H5" s="62">
        <v>30</v>
      </c>
      <c r="I5" s="63">
        <v>2.2400000000000002</v>
      </c>
      <c r="J5" s="63">
        <v>3.95</v>
      </c>
      <c r="K5" s="63">
        <v>3.25</v>
      </c>
      <c r="L5" s="64">
        <f>VLOOKUP($D5,'538'!$B$3:$F$34,3,FALSE)</f>
        <v>77</v>
      </c>
      <c r="M5" s="64">
        <f>VLOOKUP($D5,'538'!$B$3:$F$34,4,FALSE)</f>
        <v>1.6</v>
      </c>
      <c r="N5" s="64">
        <f>VLOOKUP($D5,'538'!$B$3:$F$34,5,FALSE)</f>
        <v>0.7</v>
      </c>
      <c r="O5" s="64">
        <f>VLOOKUP($E5,'538'!$B$3:$F$34,3,FALSE)</f>
        <v>71.3</v>
      </c>
      <c r="P5" s="64">
        <f>VLOOKUP($E5,'538'!$B$3:$F$34,4,FALSE)</f>
        <v>1.5</v>
      </c>
      <c r="Q5" s="64">
        <f>VLOOKUP($E5,'538'!$B$3:$F$34,5,FALSE)</f>
        <v>1</v>
      </c>
      <c r="R5" s="62">
        <v>1</v>
      </c>
      <c r="S5" s="62">
        <v>0</v>
      </c>
      <c r="T5" s="62">
        <f t="shared" si="0"/>
        <v>1</v>
      </c>
      <c r="U5" s="48">
        <v>0.8</v>
      </c>
      <c r="V5" s="48">
        <v>0.1</v>
      </c>
      <c r="W5" s="48">
        <v>0.7</v>
      </c>
      <c r="X5" s="53" t="s">
        <v>74</v>
      </c>
      <c r="Y5" s="57"/>
      <c r="Z5" s="56" t="s">
        <v>68</v>
      </c>
      <c r="AB5">
        <f t="shared" si="2"/>
        <v>100</v>
      </c>
    </row>
    <row r="6" spans="1:28">
      <c r="B6" s="14">
        <v>3</v>
      </c>
      <c r="C6" s="60">
        <v>41803</v>
      </c>
      <c r="D6" s="61" t="s">
        <v>4</v>
      </c>
      <c r="E6" s="61" t="s">
        <v>16</v>
      </c>
      <c r="F6" s="62">
        <v>53</v>
      </c>
      <c r="G6" s="62">
        <v>21</v>
      </c>
      <c r="H6" s="62">
        <v>25</v>
      </c>
      <c r="I6" s="63">
        <v>1.87</v>
      </c>
      <c r="J6" s="63">
        <v>5.5</v>
      </c>
      <c r="K6" s="63">
        <v>3.45</v>
      </c>
      <c r="L6" s="64">
        <f>VLOOKUP($D6,'538'!$B$3:$F$34,3,FALSE)</f>
        <v>89.1</v>
      </c>
      <c r="M6" s="64">
        <f>VLOOKUP($D6,'538'!$B$3:$F$34,4,FALSE)</f>
        <v>2.7</v>
      </c>
      <c r="N6" s="64">
        <f>VLOOKUP($D6,'538'!$B$3:$F$34,5,FALSE)</f>
        <v>0.4</v>
      </c>
      <c r="O6" s="64">
        <f>VLOOKUP($E6,'538'!$B$3:$F$34,3,FALSE)</f>
        <v>82.5</v>
      </c>
      <c r="P6" s="64">
        <f>VLOOKUP($E6,'538'!$B$3:$F$34,4,FALSE)</f>
        <v>2.2999999999999998</v>
      </c>
      <c r="Q6" s="64">
        <f>VLOOKUP($E6,'538'!$B$3:$F$34,5,FALSE)</f>
        <v>0.8</v>
      </c>
      <c r="R6" s="62">
        <v>1</v>
      </c>
      <c r="S6" s="62">
        <v>5</v>
      </c>
      <c r="T6" s="62">
        <f t="shared" si="0"/>
        <v>-4</v>
      </c>
      <c r="U6" s="48">
        <v>1.1000000000000001</v>
      </c>
      <c r="V6" s="48">
        <v>0</v>
      </c>
      <c r="W6" s="48">
        <v>1.1000000000000001</v>
      </c>
      <c r="X6" s="53" t="s">
        <v>74</v>
      </c>
      <c r="Y6" s="57"/>
      <c r="Z6" s="56"/>
      <c r="AB6">
        <f t="shared" si="2"/>
        <v>99</v>
      </c>
    </row>
    <row r="7" spans="1:28">
      <c r="B7" s="14">
        <v>4</v>
      </c>
      <c r="C7" s="60">
        <v>41803</v>
      </c>
      <c r="D7" s="61" t="s">
        <v>8</v>
      </c>
      <c r="E7" s="61" t="s">
        <v>38</v>
      </c>
      <c r="F7" s="62">
        <v>72</v>
      </c>
      <c r="G7" s="62">
        <v>9</v>
      </c>
      <c r="H7" s="62">
        <v>19</v>
      </c>
      <c r="I7" s="63">
        <v>1.44</v>
      </c>
      <c r="J7" s="63">
        <v>4.3</v>
      </c>
      <c r="K7" s="63">
        <v>9</v>
      </c>
      <c r="L7" s="64">
        <f>VLOOKUP($D7,'538'!$B$3:$F$34,3,FALSE)</f>
        <v>86.7</v>
      </c>
      <c r="M7" s="64">
        <f>VLOOKUP($D7,'538'!$B$3:$F$34,4,FALSE)</f>
        <v>2.7</v>
      </c>
      <c r="N7" s="64">
        <f>VLOOKUP($D7,'538'!$B$3:$F$34,5,FALSE)</f>
        <v>0.7</v>
      </c>
      <c r="O7" s="64">
        <f>VLOOKUP($E7,'538'!$B$3:$F$34,3,FALSE)</f>
        <v>69.5</v>
      </c>
      <c r="P7" s="64">
        <f>VLOOKUP($E7,'538'!$B$3:$F$34,4,FALSE)</f>
        <v>1.6</v>
      </c>
      <c r="Q7" s="64">
        <f>VLOOKUP($E7,'538'!$B$3:$F$34,5,FALSE)</f>
        <v>1.2</v>
      </c>
      <c r="R7" s="65">
        <v>3</v>
      </c>
      <c r="S7" s="65">
        <v>1</v>
      </c>
      <c r="T7" s="62">
        <f t="shared" si="0"/>
        <v>2</v>
      </c>
      <c r="U7" s="48">
        <v>1.4</v>
      </c>
      <c r="V7" s="48">
        <v>0.3</v>
      </c>
      <c r="W7" s="48">
        <v>1.1000000000000001</v>
      </c>
      <c r="X7" s="53" t="s">
        <v>74</v>
      </c>
      <c r="Y7" s="57"/>
      <c r="Z7" s="56"/>
      <c r="AB7">
        <f t="shared" si="2"/>
        <v>100</v>
      </c>
    </row>
    <row r="8" spans="1:28">
      <c r="B8" s="14">
        <v>5</v>
      </c>
      <c r="C8" s="50">
        <v>41804</v>
      </c>
      <c r="D8" s="51" t="s">
        <v>11</v>
      </c>
      <c r="E8" s="51" t="s">
        <v>29</v>
      </c>
      <c r="F8" s="46">
        <v>54</v>
      </c>
      <c r="G8" s="46">
        <v>19</v>
      </c>
      <c r="H8" s="46">
        <v>27</v>
      </c>
      <c r="I8" s="66">
        <v>1.85</v>
      </c>
      <c r="J8" s="66">
        <v>3.25</v>
      </c>
      <c r="K8" s="66">
        <v>4.5999999999999996</v>
      </c>
      <c r="L8" s="52">
        <f>VLOOKUP($D8,'538'!$B$3:$F$34,3,FALSE)</f>
        <v>85.8</v>
      </c>
      <c r="M8" s="52">
        <f>VLOOKUP($D8,'538'!$B$3:$F$34,4,FALSE)</f>
        <v>2.2000000000000002</v>
      </c>
      <c r="N8" s="52">
        <f>VLOOKUP($D8,'538'!$B$3:$F$34,5,FALSE)</f>
        <v>0.5</v>
      </c>
      <c r="O8" s="52">
        <f>VLOOKUP($E8,'538'!$B$3:$F$34,3,FALSE)</f>
        <v>76.8</v>
      </c>
      <c r="P8" s="52">
        <f>VLOOKUP($E8,'538'!$B$3:$F$34,4,FALSE)</f>
        <v>1.3</v>
      </c>
      <c r="Q8" s="52">
        <f>VLOOKUP($E8,'538'!$B$3:$F$34,5,FALSE)</f>
        <v>0.5</v>
      </c>
      <c r="R8" s="58">
        <v>3</v>
      </c>
      <c r="S8" s="58">
        <v>0</v>
      </c>
      <c r="T8" s="46">
        <f t="shared" si="0"/>
        <v>3</v>
      </c>
      <c r="U8" s="47">
        <v>1.02</v>
      </c>
      <c r="V8" s="47">
        <v>0.26</v>
      </c>
      <c r="W8" s="47">
        <v>0.82</v>
      </c>
      <c r="X8" s="53" t="s">
        <v>74</v>
      </c>
      <c r="Z8" s="55" t="s">
        <v>69</v>
      </c>
      <c r="AB8">
        <f t="shared" si="2"/>
        <v>100</v>
      </c>
    </row>
    <row r="9" spans="1:28">
      <c r="B9" s="14">
        <v>6</v>
      </c>
      <c r="C9" s="50">
        <v>41804</v>
      </c>
      <c r="D9" s="51" t="s">
        <v>13</v>
      </c>
      <c r="E9" s="51" t="s">
        <v>32</v>
      </c>
      <c r="F9" s="46">
        <v>54</v>
      </c>
      <c r="G9" s="46">
        <v>19</v>
      </c>
      <c r="H9" s="46">
        <v>27</v>
      </c>
      <c r="I9" s="66">
        <v>1.44</v>
      </c>
      <c r="J9" s="66">
        <v>4</v>
      </c>
      <c r="K9" s="66">
        <v>9</v>
      </c>
      <c r="L9" s="52">
        <f>VLOOKUP($D9,'538'!$B$3:$F$34,3,FALSE)</f>
        <v>83.3</v>
      </c>
      <c r="M9" s="52">
        <f>VLOOKUP($D9,'538'!$B$3:$F$34,4,FALSE)</f>
        <v>2.2000000000000002</v>
      </c>
      <c r="N9" s="52">
        <f>VLOOKUP($D9,'538'!$B$3:$F$34,5,FALSE)</f>
        <v>0.7</v>
      </c>
      <c r="O9" s="52">
        <f>VLOOKUP($E9,'538'!$B$3:$F$34,3,FALSE)</f>
        <v>74.099999999999994</v>
      </c>
      <c r="P9" s="52">
        <f>VLOOKUP($E9,'538'!$B$3:$F$34,4,FALSE)</f>
        <v>1.3</v>
      </c>
      <c r="Q9" s="52">
        <f>VLOOKUP($E9,'538'!$B$3:$F$34,5,FALSE)</f>
        <v>0.7</v>
      </c>
      <c r="R9" s="58">
        <v>1</v>
      </c>
      <c r="S9" s="58">
        <v>3</v>
      </c>
      <c r="T9" s="46">
        <f t="shared" si="0"/>
        <v>-2</v>
      </c>
      <c r="U9" s="47">
        <v>1.61</v>
      </c>
      <c r="V9" s="47">
        <v>0.16</v>
      </c>
      <c r="W9" s="47">
        <v>1.46</v>
      </c>
      <c r="X9" s="53" t="s">
        <v>74</v>
      </c>
      <c r="Z9" s="55"/>
      <c r="AB9">
        <f t="shared" si="2"/>
        <v>100</v>
      </c>
    </row>
    <row r="10" spans="1:28">
      <c r="B10" s="14">
        <v>7</v>
      </c>
      <c r="C10" s="50">
        <v>41804</v>
      </c>
      <c r="D10" s="51" t="s">
        <v>15</v>
      </c>
      <c r="E10" s="51" t="s">
        <v>22</v>
      </c>
      <c r="F10" s="46">
        <v>43</v>
      </c>
      <c r="G10" s="46">
        <v>28</v>
      </c>
      <c r="H10" s="46">
        <v>29</v>
      </c>
      <c r="I10" s="66">
        <v>2.75</v>
      </c>
      <c r="J10" s="66">
        <v>3.1</v>
      </c>
      <c r="K10" s="66">
        <v>2.7</v>
      </c>
      <c r="L10" s="52">
        <f>VLOOKUP($D10,'538'!$B$3:$F$34,3,FALSE)</f>
        <v>83.2</v>
      </c>
      <c r="M10" s="52">
        <f>VLOOKUP($D10,'538'!$B$3:$F$34,4,FALSE)</f>
        <v>2.2000000000000002</v>
      </c>
      <c r="N10" s="52">
        <f>VLOOKUP($D10,'538'!$B$3:$F$34,5,FALSE)</f>
        <v>0.7</v>
      </c>
      <c r="O10" s="52">
        <f>VLOOKUP($E10,'538'!$B$3:$F$34,3,FALSE)</f>
        <v>79.5</v>
      </c>
      <c r="P10" s="52">
        <f>VLOOKUP($E10,'538'!$B$3:$F$34,4,FALSE)</f>
        <v>2</v>
      </c>
      <c r="Q10" s="52">
        <f>VLOOKUP($E10,'538'!$B$3:$F$34,5,FALSE)</f>
        <v>0.8</v>
      </c>
      <c r="R10" s="58">
        <v>1</v>
      </c>
      <c r="S10" s="58">
        <v>2</v>
      </c>
      <c r="T10" s="46">
        <f t="shared" si="0"/>
        <v>-1</v>
      </c>
      <c r="U10" s="47">
        <v>0.7</v>
      </c>
      <c r="V10" s="47">
        <v>0.63</v>
      </c>
      <c r="W10" s="47">
        <v>0.05</v>
      </c>
      <c r="X10" s="53" t="s">
        <v>74</v>
      </c>
      <c r="Z10" s="55"/>
      <c r="AB10">
        <f t="shared" si="2"/>
        <v>100</v>
      </c>
    </row>
    <row r="11" spans="1:28">
      <c r="B11" s="14">
        <v>8</v>
      </c>
      <c r="C11" s="50">
        <v>41805</v>
      </c>
      <c r="D11" s="51" t="s">
        <v>24</v>
      </c>
      <c r="E11" s="51" t="s">
        <v>33</v>
      </c>
      <c r="F11" s="46">
        <v>47</v>
      </c>
      <c r="G11" s="46">
        <v>25</v>
      </c>
      <c r="H11" s="46">
        <v>27</v>
      </c>
      <c r="I11" s="66">
        <v>2.5</v>
      </c>
      <c r="J11" s="66">
        <v>3.3</v>
      </c>
      <c r="K11" s="66">
        <v>2.8</v>
      </c>
      <c r="L11" s="52">
        <f>VLOOKUP($D11,'538'!$B$3:$F$34,3,FALSE)</f>
        <v>78.900000000000006</v>
      </c>
      <c r="M11" s="52">
        <f>VLOOKUP($D11,'538'!$B$3:$F$34,4,FALSE)</f>
        <v>2.2000000000000002</v>
      </c>
      <c r="N11" s="52">
        <f>VLOOKUP($D11,'538'!$B$3:$F$34,5,FALSE)</f>
        <v>1</v>
      </c>
      <c r="O11" s="52">
        <f>VLOOKUP($E11,'538'!$B$3:$F$34,3,FALSE)</f>
        <v>73.5</v>
      </c>
      <c r="P11" s="52">
        <f>VLOOKUP($E11,'538'!$B$3:$F$34,4,FALSE)</f>
        <v>2.1</v>
      </c>
      <c r="Q11" s="52">
        <f>VLOOKUP($E11,'538'!$B$3:$F$34,5,FALSE)</f>
        <v>1.3</v>
      </c>
      <c r="R11" s="58">
        <v>2</v>
      </c>
      <c r="S11" s="58">
        <v>1</v>
      </c>
      <c r="T11" s="46">
        <f t="shared" si="0"/>
        <v>1</v>
      </c>
      <c r="U11" s="47">
        <v>0.8</v>
      </c>
      <c r="V11" s="47">
        <v>0.67</v>
      </c>
      <c r="W11" s="47">
        <v>0.12</v>
      </c>
      <c r="X11" s="53" t="s">
        <v>74</v>
      </c>
      <c r="Z11" s="55"/>
      <c r="AB11">
        <f t="shared" si="2"/>
        <v>99</v>
      </c>
    </row>
    <row r="12" spans="1:28">
      <c r="B12" s="14">
        <v>9</v>
      </c>
      <c r="C12" s="50">
        <v>41805</v>
      </c>
      <c r="D12" s="51" t="s">
        <v>25</v>
      </c>
      <c r="E12" s="51" t="s">
        <v>20</v>
      </c>
      <c r="F12" s="46">
        <v>31</v>
      </c>
      <c r="G12" s="46">
        <v>40</v>
      </c>
      <c r="H12" s="46">
        <v>29</v>
      </c>
      <c r="I12" s="59">
        <v>2.4</v>
      </c>
      <c r="J12" s="59">
        <v>3.2</v>
      </c>
      <c r="K12" s="59">
        <v>3</v>
      </c>
      <c r="L12" s="52">
        <f>VLOOKUP($D12,'538'!$B$3:$F$34,3,FALSE)</f>
        <v>78</v>
      </c>
      <c r="M12" s="52">
        <f>VLOOKUP($D12,'538'!$B$3:$F$34,4,FALSE)</f>
        <v>2</v>
      </c>
      <c r="N12" s="52">
        <f>VLOOKUP($D12,'538'!$B$3:$F$34,5,FALSE)</f>
        <v>0.9</v>
      </c>
      <c r="O12" s="52">
        <f>VLOOKUP($E12,'538'!$B$3:$F$34,3,FALSE)</f>
        <v>80.7</v>
      </c>
      <c r="P12" s="52">
        <f>VLOOKUP($E12,'538'!$B$3:$F$34,4,FALSE)</f>
        <v>2</v>
      </c>
      <c r="Q12" s="52">
        <f>VLOOKUP($E12,'538'!$B$3:$F$34,5,FALSE)</f>
        <v>0.8</v>
      </c>
      <c r="R12" s="58">
        <v>2</v>
      </c>
      <c r="S12" s="58">
        <v>1</v>
      </c>
      <c r="T12" s="46">
        <f t="shared" si="0"/>
        <v>1</v>
      </c>
      <c r="U12" s="47">
        <v>0.83</v>
      </c>
      <c r="V12" s="47">
        <v>0.83</v>
      </c>
      <c r="W12" s="47">
        <v>0.2</v>
      </c>
      <c r="X12" s="53" t="s">
        <v>74</v>
      </c>
      <c r="Z12" s="22"/>
      <c r="AB12">
        <f t="shared" si="2"/>
        <v>100</v>
      </c>
    </row>
    <row r="13" spans="1:28">
      <c r="B13" s="14">
        <v>10</v>
      </c>
      <c r="C13" s="50">
        <v>41805</v>
      </c>
      <c r="D13" s="51" t="s">
        <v>9</v>
      </c>
      <c r="E13" s="51" t="s">
        <v>37</v>
      </c>
      <c r="F13" s="46">
        <v>67</v>
      </c>
      <c r="G13" s="46">
        <v>12</v>
      </c>
      <c r="H13" s="46">
        <v>21</v>
      </c>
      <c r="I13" s="59">
        <v>1.3</v>
      </c>
      <c r="J13" s="59">
        <v>5</v>
      </c>
      <c r="K13" s="59">
        <v>11</v>
      </c>
      <c r="L13" s="52">
        <f>VLOOKUP($D13,'538'!$B$3:$F$34,3,FALSE)</f>
        <v>86.1</v>
      </c>
      <c r="M13" s="52">
        <f>VLOOKUP($D13,'538'!$B$3:$F$34,4,FALSE)</f>
        <v>2.5</v>
      </c>
      <c r="N13" s="52">
        <f>VLOOKUP($D13,'538'!$B$3:$F$34,5,FALSE)</f>
        <v>0.6</v>
      </c>
      <c r="O13" s="52">
        <f>VLOOKUP($E13,'538'!$B$3:$F$34,3,FALSE)</f>
        <v>69.599999999999994</v>
      </c>
      <c r="P13" s="52">
        <f>VLOOKUP($E13,'538'!$B$3:$F$34,4,FALSE)</f>
        <v>1.6</v>
      </c>
      <c r="Q13" s="52">
        <f>VLOOKUP($E13,'538'!$B$3:$F$34,5,FALSE)</f>
        <v>1.2</v>
      </c>
      <c r="R13" s="58">
        <v>3</v>
      </c>
      <c r="S13" s="58">
        <v>0</v>
      </c>
      <c r="T13" s="46">
        <f t="shared" si="0"/>
        <v>3</v>
      </c>
      <c r="U13" s="47">
        <v>1.9</v>
      </c>
      <c r="V13" s="47">
        <v>0.38</v>
      </c>
      <c r="W13" s="47">
        <v>1.46</v>
      </c>
      <c r="X13" s="53" t="s">
        <v>74</v>
      </c>
      <c r="Z13" s="22"/>
      <c r="AB13">
        <f t="shared" si="2"/>
        <v>100</v>
      </c>
    </row>
    <row r="14" spans="1:28">
      <c r="B14" s="14">
        <v>11</v>
      </c>
      <c r="C14" s="50">
        <v>41805</v>
      </c>
      <c r="D14" s="51" t="s">
        <v>2</v>
      </c>
      <c r="E14" s="51" t="s">
        <v>21</v>
      </c>
      <c r="F14" s="46">
        <v>62</v>
      </c>
      <c r="G14" s="46">
        <v>15</v>
      </c>
      <c r="H14" s="46">
        <v>22</v>
      </c>
      <c r="I14" s="59">
        <v>1.35</v>
      </c>
      <c r="J14" s="59">
        <v>4.75</v>
      </c>
      <c r="K14" s="59">
        <v>9.5</v>
      </c>
      <c r="L14" s="52">
        <f>VLOOKUP($D14,'538'!$B$3:$F$34,3,FALSE)</f>
        <v>90</v>
      </c>
      <c r="M14" s="52">
        <f>VLOOKUP($D14,'538'!$B$3:$F$34,4,FALSE)</f>
        <v>2.9</v>
      </c>
      <c r="N14" s="52">
        <f>VLOOKUP($D14,'538'!$B$3:$F$34,5,FALSE)</f>
        <v>0.4</v>
      </c>
      <c r="O14" s="52">
        <f>VLOOKUP($E14,'538'!$B$3:$F$34,3,FALSE)</f>
        <v>80.3</v>
      </c>
      <c r="P14" s="52">
        <f>VLOOKUP($E14,'538'!$B$3:$F$34,4,FALSE)</f>
        <v>2.2999999999999998</v>
      </c>
      <c r="Q14" s="52">
        <f>VLOOKUP($E14,'538'!$B$3:$F$34,5,FALSE)</f>
        <v>1</v>
      </c>
      <c r="R14" s="58">
        <v>2</v>
      </c>
      <c r="S14" s="58">
        <v>1</v>
      </c>
      <c r="T14" s="46">
        <f t="shared" si="0"/>
        <v>1</v>
      </c>
      <c r="U14" s="47">
        <v>1.79</v>
      </c>
      <c r="V14" s="47">
        <v>0.67</v>
      </c>
      <c r="W14" s="47">
        <v>1.02</v>
      </c>
      <c r="X14" s="53" t="s">
        <v>74</v>
      </c>
      <c r="Z14" s="22"/>
      <c r="AB14">
        <f t="shared" si="2"/>
        <v>99</v>
      </c>
    </row>
    <row r="15" spans="1:28">
      <c r="B15" s="14">
        <v>12</v>
      </c>
      <c r="C15" s="50">
        <v>41806</v>
      </c>
      <c r="D15" s="51" t="s">
        <v>6</v>
      </c>
      <c r="E15" s="51" t="s">
        <v>19</v>
      </c>
      <c r="F15" s="46">
        <v>60</v>
      </c>
      <c r="G15" s="46">
        <v>17</v>
      </c>
      <c r="H15" s="46">
        <v>23</v>
      </c>
      <c r="I15" s="59">
        <v>2.1</v>
      </c>
      <c r="J15" s="59">
        <v>3.5</v>
      </c>
      <c r="K15" s="59">
        <v>3.6</v>
      </c>
      <c r="L15" s="52">
        <f>VLOOKUP($D15,'538'!$B$3:$F$34,3,FALSE)</f>
        <v>88.9</v>
      </c>
      <c r="M15" s="52">
        <f>VLOOKUP($D15,'538'!$B$3:$F$34,4,FALSE)</f>
        <v>3.2</v>
      </c>
      <c r="N15" s="52">
        <f>VLOOKUP($D15,'538'!$B$3:$F$34,5,FALSE)</f>
        <v>0.8</v>
      </c>
      <c r="O15" s="52">
        <f>VLOOKUP($E15,'538'!$B$3:$F$34,3,FALSE)</f>
        <v>81</v>
      </c>
      <c r="P15" s="52">
        <f>VLOOKUP($E15,'538'!$B$3:$F$34,4,FALSE)</f>
        <v>2.1</v>
      </c>
      <c r="Q15" s="52">
        <f>VLOOKUP($E15,'538'!$B$3:$F$34,5,FALSE)</f>
        <v>0.8</v>
      </c>
      <c r="R15" s="58">
        <v>4</v>
      </c>
      <c r="S15" s="58">
        <v>0</v>
      </c>
      <c r="T15" s="46">
        <f t="shared" si="0"/>
        <v>4</v>
      </c>
      <c r="U15" s="47">
        <v>1.3</v>
      </c>
      <c r="V15" s="47">
        <v>0.73</v>
      </c>
      <c r="W15" s="47">
        <v>0.72</v>
      </c>
      <c r="X15" s="53" t="s">
        <v>74</v>
      </c>
      <c r="Z15" s="22"/>
      <c r="AB15">
        <f t="shared" si="2"/>
        <v>100</v>
      </c>
    </row>
    <row r="16" spans="1:28">
      <c r="B16" s="14">
        <v>13</v>
      </c>
      <c r="C16" s="50">
        <v>41806</v>
      </c>
      <c r="D16" s="51" t="s">
        <v>36</v>
      </c>
      <c r="E16" s="51" t="s">
        <v>31</v>
      </c>
      <c r="F16" s="46">
        <v>27</v>
      </c>
      <c r="G16" s="46">
        <v>42</v>
      </c>
      <c r="H16" s="46">
        <v>31</v>
      </c>
      <c r="I16" s="59">
        <v>3.75</v>
      </c>
      <c r="J16" s="59">
        <v>3.3</v>
      </c>
      <c r="K16" s="59">
        <v>2.15</v>
      </c>
      <c r="L16" s="52">
        <f>VLOOKUP($D16,'538'!$B$3:$F$34,3,FALSE)</f>
        <v>70.599999999999994</v>
      </c>
      <c r="M16" s="52">
        <f>VLOOKUP($D16,'538'!$B$3:$F$34,4,FALSE)</f>
        <v>1.3</v>
      </c>
      <c r="N16" s="52">
        <f>VLOOKUP($D16,'538'!$B$3:$F$34,5,FALSE)</f>
        <v>0.9</v>
      </c>
      <c r="O16" s="52">
        <f>VLOOKUP($E16,'538'!$B$3:$F$34,3,FALSE)</f>
        <v>75.2</v>
      </c>
      <c r="P16" s="52">
        <f>VLOOKUP($E16,'538'!$B$3:$F$34,4,FALSE)</f>
        <v>1.7</v>
      </c>
      <c r="Q16" s="52">
        <f>VLOOKUP($E16,'538'!$B$3:$F$34,5,FALSE)</f>
        <v>0.9</v>
      </c>
      <c r="R16" s="58">
        <v>0</v>
      </c>
      <c r="S16" s="58">
        <v>0</v>
      </c>
      <c r="T16" s="46">
        <f t="shared" si="0"/>
        <v>0</v>
      </c>
      <c r="U16" s="47">
        <v>0.51</v>
      </c>
      <c r="V16" s="47">
        <v>0.91</v>
      </c>
      <c r="W16" s="47">
        <v>-0.03</v>
      </c>
      <c r="X16" s="53" t="s">
        <v>74</v>
      </c>
      <c r="Z16" s="22"/>
      <c r="AB16">
        <f t="shared" si="2"/>
        <v>100</v>
      </c>
    </row>
    <row r="17" spans="2:28">
      <c r="B17" s="14">
        <v>14</v>
      </c>
      <c r="C17" s="50">
        <v>41806</v>
      </c>
      <c r="D17" s="51" t="s">
        <v>27</v>
      </c>
      <c r="E17" s="51" t="s">
        <v>26</v>
      </c>
      <c r="F17" s="46">
        <v>35</v>
      </c>
      <c r="G17" s="46">
        <v>36</v>
      </c>
      <c r="H17" s="46">
        <v>29</v>
      </c>
      <c r="I17" s="59">
        <v>2.5</v>
      </c>
      <c r="J17" s="59">
        <v>3.3</v>
      </c>
      <c r="K17" s="59">
        <v>3</v>
      </c>
      <c r="L17" s="52">
        <f>VLOOKUP($D17,'538'!$B$3:$F$34,3,FALSE)</f>
        <v>77.2</v>
      </c>
      <c r="M17" s="52">
        <f>VLOOKUP($D17,'538'!$B$3:$F$34,4,FALSE)</f>
        <v>1.9</v>
      </c>
      <c r="N17" s="52">
        <f>VLOOKUP($D17,'538'!$B$3:$F$34,5,FALSE)</f>
        <v>0.9</v>
      </c>
      <c r="O17" s="52">
        <f>VLOOKUP($E17,'538'!$B$3:$F$34,3,FALSE)</f>
        <v>77.400000000000006</v>
      </c>
      <c r="P17" s="52">
        <f>VLOOKUP($E17,'538'!$B$3:$F$34,4,FALSE)</f>
        <v>2</v>
      </c>
      <c r="Q17" s="52">
        <f>VLOOKUP($E17,'538'!$B$3:$F$34,5,FALSE)</f>
        <v>1</v>
      </c>
      <c r="R17" s="58">
        <v>1</v>
      </c>
      <c r="S17" s="58">
        <v>2</v>
      </c>
      <c r="T17" s="46">
        <f t="shared" si="0"/>
        <v>-1</v>
      </c>
      <c r="U17" s="47">
        <v>0.93</v>
      </c>
      <c r="V17" s="47">
        <v>0.85</v>
      </c>
      <c r="W17" s="47">
        <v>0.44</v>
      </c>
      <c r="X17" s="53" t="s">
        <v>74</v>
      </c>
      <c r="Z17" s="22"/>
      <c r="AB17">
        <f t="shared" si="2"/>
        <v>100</v>
      </c>
    </row>
    <row r="18" spans="2:28">
      <c r="B18" s="14">
        <v>15</v>
      </c>
      <c r="C18" s="18">
        <v>41807</v>
      </c>
      <c r="D18" s="19" t="s">
        <v>17</v>
      </c>
      <c r="E18" s="19" t="s">
        <v>39</v>
      </c>
      <c r="F18" s="20">
        <v>64</v>
      </c>
      <c r="G18" s="20">
        <v>12</v>
      </c>
      <c r="H18" s="20">
        <v>23</v>
      </c>
      <c r="I18" s="37">
        <v>1.3</v>
      </c>
      <c r="J18" s="37">
        <v>5</v>
      </c>
      <c r="K18" s="37">
        <v>10</v>
      </c>
      <c r="L18" s="21">
        <f>VLOOKUP($D18,'538'!$B$3:$F$34,3,FALSE)</f>
        <v>82</v>
      </c>
      <c r="M18" s="21">
        <f>VLOOKUP($D18,'538'!$B$3:$F$34,4,FALSE)</f>
        <v>2.1</v>
      </c>
      <c r="N18" s="21">
        <f>VLOOKUP($D18,'538'!$B$3:$F$34,5,FALSE)</f>
        <v>0.7</v>
      </c>
      <c r="O18" s="21">
        <f>VLOOKUP($E18,'538'!$B$3:$F$34,3,FALSE)</f>
        <v>63.4</v>
      </c>
      <c r="P18" s="21">
        <f>VLOOKUP($E18,'538'!$B$3:$F$34,4,FALSE)</f>
        <v>1.1000000000000001</v>
      </c>
      <c r="Q18" s="21">
        <f>VLOOKUP($E18,'538'!$B$3:$F$34,5,FALSE)</f>
        <v>1.2</v>
      </c>
      <c r="R18" s="17">
        <v>1</v>
      </c>
      <c r="S18" s="17">
        <v>0</v>
      </c>
      <c r="T18" s="20">
        <f t="shared" si="0"/>
        <v>1</v>
      </c>
      <c r="U18" s="47">
        <v>0</v>
      </c>
      <c r="V18" s="47">
        <v>0</v>
      </c>
      <c r="W18" s="47">
        <f t="shared" si="1"/>
        <v>0</v>
      </c>
      <c r="X18" s="20" t="s">
        <v>75</v>
      </c>
      <c r="Z18" s="22"/>
      <c r="AB18">
        <f t="shared" si="2"/>
        <v>99</v>
      </c>
    </row>
    <row r="19" spans="2:28">
      <c r="B19" s="14">
        <v>16</v>
      </c>
      <c r="C19" s="18">
        <v>41807</v>
      </c>
      <c r="D19" s="19" t="s">
        <v>58</v>
      </c>
      <c r="E19" s="19" t="s">
        <v>28</v>
      </c>
      <c r="F19" s="20">
        <v>86</v>
      </c>
      <c r="G19" s="20">
        <v>3</v>
      </c>
      <c r="H19" s="20">
        <v>10</v>
      </c>
      <c r="I19" s="37">
        <v>1.33</v>
      </c>
      <c r="J19" s="37">
        <v>5</v>
      </c>
      <c r="K19" s="37">
        <v>10</v>
      </c>
      <c r="L19" s="21">
        <f>VLOOKUP($D19,'538'!$B$3:$F$34,3,FALSE)</f>
        <v>91.8</v>
      </c>
      <c r="M19" s="21">
        <f>VLOOKUP($D19,'538'!$B$3:$F$34,4,FALSE)</f>
        <v>3.4</v>
      </c>
      <c r="N19" s="21">
        <f>VLOOKUP($D19,'538'!$B$3:$F$34,5,FALSE)</f>
        <v>0.5</v>
      </c>
      <c r="O19" s="21">
        <f>VLOOKUP($E19,'538'!$B$3:$F$34,3,FALSE)</f>
        <v>77</v>
      </c>
      <c r="P19" s="21">
        <f>VLOOKUP($E19,'538'!$B$3:$F$34,4,FALSE)</f>
        <v>1.6</v>
      </c>
      <c r="Q19" s="21">
        <f>VLOOKUP($E19,'538'!$B$3:$F$34,5,FALSE)</f>
        <v>0.7</v>
      </c>
      <c r="R19" s="17">
        <v>2</v>
      </c>
      <c r="S19" s="17">
        <v>0</v>
      </c>
      <c r="T19" s="20">
        <f t="shared" si="0"/>
        <v>2</v>
      </c>
      <c r="U19" s="47">
        <v>0</v>
      </c>
      <c r="V19" s="47">
        <v>0</v>
      </c>
      <c r="W19" s="47">
        <f t="shared" si="1"/>
        <v>0</v>
      </c>
      <c r="X19" s="20" t="s">
        <v>75</v>
      </c>
      <c r="Z19" s="22"/>
      <c r="AB19">
        <f t="shared" si="2"/>
        <v>99</v>
      </c>
    </row>
    <row r="20" spans="2:28">
      <c r="B20" s="14">
        <v>17</v>
      </c>
      <c r="C20" s="18">
        <v>41807</v>
      </c>
      <c r="D20" s="19" t="s">
        <v>23</v>
      </c>
      <c r="E20" s="19" t="s">
        <v>34</v>
      </c>
      <c r="F20" s="20">
        <v>45</v>
      </c>
      <c r="G20" s="20">
        <v>25</v>
      </c>
      <c r="H20" s="20">
        <v>29</v>
      </c>
      <c r="I20" s="37">
        <v>1.72</v>
      </c>
      <c r="J20" s="37">
        <v>3.7</v>
      </c>
      <c r="K20" s="37">
        <v>4.8</v>
      </c>
      <c r="L20" s="21">
        <f>VLOOKUP($D20,'538'!$B$3:$F$34,3,FALSE)</f>
        <v>79</v>
      </c>
      <c r="M20" s="21">
        <f>VLOOKUP($D20,'538'!$B$3:$F$34,4,FALSE)</f>
        <v>1.7</v>
      </c>
      <c r="N20" s="21">
        <f>VLOOKUP($D20,'538'!$B$3:$F$34,5,FALSE)</f>
        <v>0.6</v>
      </c>
      <c r="O20" s="21">
        <f>VLOOKUP($E20,'538'!$B$3:$F$34,3,FALSE)</f>
        <v>72.400000000000006</v>
      </c>
      <c r="P20" s="21">
        <f>VLOOKUP($E20,'538'!$B$3:$F$34,4,FALSE)</f>
        <v>1.7</v>
      </c>
      <c r="Q20" s="21">
        <f>VLOOKUP($E20,'538'!$B$3:$F$34,5,FALSE)</f>
        <v>1.1000000000000001</v>
      </c>
      <c r="R20" s="17">
        <v>1</v>
      </c>
      <c r="S20" s="17">
        <v>0</v>
      </c>
      <c r="T20" s="20">
        <f t="shared" si="0"/>
        <v>1</v>
      </c>
      <c r="U20" s="47">
        <v>0</v>
      </c>
      <c r="V20" s="47">
        <v>0</v>
      </c>
      <c r="W20" s="47">
        <f t="shared" si="1"/>
        <v>0</v>
      </c>
      <c r="X20" s="20" t="s">
        <v>75</v>
      </c>
      <c r="Z20" s="22"/>
      <c r="AB20">
        <f t="shared" si="2"/>
        <v>99</v>
      </c>
    </row>
    <row r="21" spans="2:28">
      <c r="B21" s="14">
        <v>18</v>
      </c>
      <c r="C21" s="18">
        <v>41808</v>
      </c>
      <c r="D21" s="19" t="s">
        <v>38</v>
      </c>
      <c r="E21" s="19" t="s">
        <v>16</v>
      </c>
      <c r="F21" s="20">
        <v>15</v>
      </c>
      <c r="G21" s="20">
        <v>61</v>
      </c>
      <c r="H21" s="20">
        <v>24</v>
      </c>
      <c r="I21" s="37">
        <v>15</v>
      </c>
      <c r="J21" s="37">
        <v>6</v>
      </c>
      <c r="K21" s="37">
        <v>1.22</v>
      </c>
      <c r="L21" s="21">
        <f>VLOOKUP($D21,'538'!$B$3:$F$34,3,FALSE)</f>
        <v>69.5</v>
      </c>
      <c r="M21" s="21">
        <f>VLOOKUP($D21,'538'!$B$3:$F$34,4,FALSE)</f>
        <v>1.6</v>
      </c>
      <c r="N21" s="21">
        <f>VLOOKUP($D21,'538'!$B$3:$F$34,5,FALSE)</f>
        <v>1.2</v>
      </c>
      <c r="O21" s="21">
        <f>VLOOKUP($E21,'538'!$B$3:$F$34,3,FALSE)</f>
        <v>82.5</v>
      </c>
      <c r="P21" s="21">
        <f>VLOOKUP($E21,'538'!$B$3:$F$34,4,FALSE)</f>
        <v>2.2999999999999998</v>
      </c>
      <c r="Q21" s="21">
        <f>VLOOKUP($E21,'538'!$B$3:$F$34,5,FALSE)</f>
        <v>0.8</v>
      </c>
      <c r="R21" s="17">
        <v>0</v>
      </c>
      <c r="S21" s="17">
        <v>2</v>
      </c>
      <c r="T21" s="20">
        <f t="shared" si="0"/>
        <v>-2</v>
      </c>
      <c r="U21" s="47">
        <v>0</v>
      </c>
      <c r="V21" s="47">
        <v>0</v>
      </c>
      <c r="W21" s="47">
        <f t="shared" si="1"/>
        <v>0</v>
      </c>
      <c r="X21" s="20" t="s">
        <v>76</v>
      </c>
      <c r="Z21" s="22"/>
      <c r="AB21">
        <f t="shared" si="2"/>
        <v>100</v>
      </c>
    </row>
    <row r="22" spans="2:28">
      <c r="B22" s="14">
        <v>19</v>
      </c>
      <c r="C22" s="18">
        <v>41808</v>
      </c>
      <c r="D22" s="19" t="s">
        <v>4</v>
      </c>
      <c r="E22" s="19" t="s">
        <v>8</v>
      </c>
      <c r="F22" s="20">
        <v>42</v>
      </c>
      <c r="G22" s="20">
        <v>31</v>
      </c>
      <c r="H22" s="20">
        <v>27</v>
      </c>
      <c r="I22" s="37">
        <v>1.57</v>
      </c>
      <c r="J22" s="37">
        <v>4.2</v>
      </c>
      <c r="K22" s="37">
        <v>5.5</v>
      </c>
      <c r="L22" s="21">
        <f>VLOOKUP($D22,'538'!$B$3:$F$34,3,FALSE)</f>
        <v>89.1</v>
      </c>
      <c r="M22" s="21">
        <f>VLOOKUP($D22,'538'!$B$3:$F$34,4,FALSE)</f>
        <v>2.7</v>
      </c>
      <c r="N22" s="21">
        <f>VLOOKUP($D22,'538'!$B$3:$F$34,5,FALSE)</f>
        <v>0.4</v>
      </c>
      <c r="O22" s="21">
        <f>VLOOKUP($E22,'538'!$B$3:$F$34,3,FALSE)</f>
        <v>86.7</v>
      </c>
      <c r="P22" s="21">
        <f>VLOOKUP($E22,'538'!$B$3:$F$34,4,FALSE)</f>
        <v>2.7</v>
      </c>
      <c r="Q22" s="21">
        <f>VLOOKUP($E22,'538'!$B$3:$F$34,5,FALSE)</f>
        <v>0.7</v>
      </c>
      <c r="R22" s="17">
        <v>1</v>
      </c>
      <c r="S22" s="17">
        <v>0</v>
      </c>
      <c r="T22" s="20">
        <f t="shared" si="0"/>
        <v>1</v>
      </c>
      <c r="U22" s="47">
        <v>0</v>
      </c>
      <c r="V22" s="47">
        <v>0</v>
      </c>
      <c r="W22" s="47">
        <f t="shared" si="1"/>
        <v>0</v>
      </c>
      <c r="X22" s="20" t="s">
        <v>76</v>
      </c>
      <c r="Z22" s="22"/>
      <c r="AB22">
        <f t="shared" si="2"/>
        <v>100</v>
      </c>
    </row>
    <row r="23" spans="2:28">
      <c r="B23" s="14">
        <v>20</v>
      </c>
      <c r="C23" s="18">
        <v>41808</v>
      </c>
      <c r="D23" s="19" t="s">
        <v>35</v>
      </c>
      <c r="E23" s="19" t="s">
        <v>30</v>
      </c>
      <c r="F23" s="20">
        <v>28</v>
      </c>
      <c r="G23" s="20">
        <v>42</v>
      </c>
      <c r="H23" s="20">
        <v>30</v>
      </c>
      <c r="I23" s="37">
        <v>5.5</v>
      </c>
      <c r="J23" s="37">
        <v>4</v>
      </c>
      <c r="K23" s="37">
        <v>1.6</v>
      </c>
      <c r="L23" s="21">
        <f>VLOOKUP($D23,'538'!$B$3:$F$34,3,FALSE)</f>
        <v>71.3</v>
      </c>
      <c r="M23" s="21">
        <f>VLOOKUP($D23,'538'!$B$3:$F$34,4,FALSE)</f>
        <v>1.5</v>
      </c>
      <c r="N23" s="21">
        <f>VLOOKUP($D23,'538'!$B$3:$F$34,5,FALSE)</f>
        <v>1</v>
      </c>
      <c r="O23" s="21">
        <f>VLOOKUP($E23,'538'!$B$3:$F$34,3,FALSE)</f>
        <v>75.7</v>
      </c>
      <c r="P23" s="21">
        <f>VLOOKUP($E23,'538'!$B$3:$F$34,4,FALSE)</f>
        <v>1.8</v>
      </c>
      <c r="Q23" s="21">
        <f>VLOOKUP($E23,'538'!$B$3:$F$34,5,FALSE)</f>
        <v>0.9</v>
      </c>
      <c r="R23" s="17">
        <v>0</v>
      </c>
      <c r="S23" s="17">
        <v>0</v>
      </c>
      <c r="T23" s="20">
        <f t="shared" si="0"/>
        <v>0</v>
      </c>
      <c r="U23" s="47">
        <v>0</v>
      </c>
      <c r="V23" s="47">
        <v>0</v>
      </c>
      <c r="W23" s="47">
        <f t="shared" si="1"/>
        <v>0</v>
      </c>
      <c r="X23" s="20" t="s">
        <v>76</v>
      </c>
      <c r="Z23" s="22"/>
      <c r="AB23">
        <f t="shared" si="2"/>
        <v>100</v>
      </c>
    </row>
    <row r="24" spans="2:28">
      <c r="B24" s="14">
        <v>21</v>
      </c>
      <c r="C24" s="18">
        <v>41809</v>
      </c>
      <c r="D24" s="19" t="s">
        <v>11</v>
      </c>
      <c r="E24" s="19" t="s">
        <v>24</v>
      </c>
      <c r="F24" s="20">
        <v>49</v>
      </c>
      <c r="G24" s="20">
        <v>24</v>
      </c>
      <c r="H24" s="20">
        <v>27</v>
      </c>
      <c r="I24" s="37">
        <v>2.15</v>
      </c>
      <c r="J24" s="37">
        <v>3.4</v>
      </c>
      <c r="K24" s="37">
        <v>3.4</v>
      </c>
      <c r="L24" s="21">
        <f>VLOOKUP($D24,'538'!$B$3:$F$34,3,FALSE)</f>
        <v>85.8</v>
      </c>
      <c r="M24" s="21">
        <f>VLOOKUP($D24,'538'!$B$3:$F$34,4,FALSE)</f>
        <v>2.2000000000000002</v>
      </c>
      <c r="N24" s="21">
        <f>VLOOKUP($D24,'538'!$B$3:$F$34,5,FALSE)</f>
        <v>0.5</v>
      </c>
      <c r="O24" s="21">
        <f>VLOOKUP($E24,'538'!$B$3:$F$34,3,FALSE)</f>
        <v>78.900000000000006</v>
      </c>
      <c r="P24" s="21">
        <f>VLOOKUP($E24,'538'!$B$3:$F$34,4,FALSE)</f>
        <v>2.2000000000000002</v>
      </c>
      <c r="Q24" s="21">
        <f>VLOOKUP($E24,'538'!$B$3:$F$34,5,FALSE)</f>
        <v>1</v>
      </c>
      <c r="R24" s="17">
        <v>1</v>
      </c>
      <c r="S24" s="17">
        <v>0</v>
      </c>
      <c r="T24" s="20">
        <f t="shared" si="0"/>
        <v>1</v>
      </c>
      <c r="U24" s="47">
        <v>0</v>
      </c>
      <c r="V24" s="47">
        <v>0</v>
      </c>
      <c r="W24" s="47">
        <f t="shared" si="1"/>
        <v>0</v>
      </c>
      <c r="X24" s="20" t="s">
        <v>76</v>
      </c>
      <c r="Z24" s="22"/>
      <c r="AB24">
        <f t="shared" si="2"/>
        <v>100</v>
      </c>
    </row>
    <row r="25" spans="2:28">
      <c r="B25" s="14">
        <v>22</v>
      </c>
      <c r="C25" s="18">
        <v>41809</v>
      </c>
      <c r="D25" s="19" t="s">
        <v>13</v>
      </c>
      <c r="E25" s="19" t="s">
        <v>15</v>
      </c>
      <c r="F25" s="20">
        <v>37</v>
      </c>
      <c r="G25" s="20">
        <v>35</v>
      </c>
      <c r="H25" s="20">
        <v>29</v>
      </c>
      <c r="I25" s="37">
        <v>2.5</v>
      </c>
      <c r="J25" s="37">
        <v>3.25</v>
      </c>
      <c r="K25" s="37">
        <v>2.8</v>
      </c>
      <c r="L25" s="21">
        <f>VLOOKUP($D25,'538'!$B$3:$F$34,3,FALSE)</f>
        <v>83.3</v>
      </c>
      <c r="M25" s="21">
        <f>VLOOKUP($D25,'538'!$B$3:$F$34,4,FALSE)</f>
        <v>2.2000000000000002</v>
      </c>
      <c r="N25" s="21">
        <f>VLOOKUP($D25,'538'!$B$3:$F$34,5,FALSE)</f>
        <v>0.7</v>
      </c>
      <c r="O25" s="21">
        <f>VLOOKUP($E25,'538'!$B$3:$F$34,3,FALSE)</f>
        <v>83.2</v>
      </c>
      <c r="P25" s="21">
        <f>VLOOKUP($E25,'538'!$B$3:$F$34,4,FALSE)</f>
        <v>2.2000000000000002</v>
      </c>
      <c r="Q25" s="21">
        <f>VLOOKUP($E25,'538'!$B$3:$F$34,5,FALSE)</f>
        <v>0.7</v>
      </c>
      <c r="R25" s="17">
        <v>1</v>
      </c>
      <c r="S25" s="17">
        <v>1</v>
      </c>
      <c r="T25" s="20">
        <f t="shared" si="0"/>
        <v>0</v>
      </c>
      <c r="U25" s="47">
        <v>0</v>
      </c>
      <c r="V25" s="47">
        <v>0</v>
      </c>
      <c r="W25" s="47">
        <f t="shared" si="1"/>
        <v>0</v>
      </c>
      <c r="X25" s="20" t="s">
        <v>76</v>
      </c>
      <c r="Z25" s="22"/>
      <c r="AB25">
        <f t="shared" si="2"/>
        <v>101</v>
      </c>
    </row>
    <row r="26" spans="2:28">
      <c r="B26" s="14">
        <v>23</v>
      </c>
      <c r="C26" s="18">
        <v>41809</v>
      </c>
      <c r="D26" s="19" t="s">
        <v>33</v>
      </c>
      <c r="E26" s="19" t="s">
        <v>29</v>
      </c>
      <c r="F26" s="20">
        <v>31</v>
      </c>
      <c r="G26" s="20">
        <v>39</v>
      </c>
      <c r="H26" s="20">
        <v>30</v>
      </c>
      <c r="I26" s="37">
        <v>2.4</v>
      </c>
      <c r="J26" s="37">
        <v>3.3</v>
      </c>
      <c r="K26" s="37">
        <v>2.9</v>
      </c>
      <c r="L26" s="21">
        <f>VLOOKUP($D26,'538'!$B$3:$F$34,3,FALSE)</f>
        <v>73.5</v>
      </c>
      <c r="M26" s="21">
        <f>VLOOKUP($D26,'538'!$B$3:$F$34,4,FALSE)</f>
        <v>2.1</v>
      </c>
      <c r="N26" s="21">
        <f>VLOOKUP($D26,'538'!$B$3:$F$34,5,FALSE)</f>
        <v>1.3</v>
      </c>
      <c r="O26" s="21">
        <f>VLOOKUP($E26,'538'!$B$3:$F$34,3,FALSE)</f>
        <v>76.8</v>
      </c>
      <c r="P26" s="21">
        <f>VLOOKUP($E26,'538'!$B$3:$F$34,4,FALSE)</f>
        <v>1.3</v>
      </c>
      <c r="Q26" s="21">
        <f>VLOOKUP($E26,'538'!$B$3:$F$34,5,FALSE)</f>
        <v>0.5</v>
      </c>
      <c r="R26" s="17">
        <v>1</v>
      </c>
      <c r="S26" s="17">
        <v>1</v>
      </c>
      <c r="T26" s="20">
        <f t="shared" si="0"/>
        <v>0</v>
      </c>
      <c r="U26" s="47">
        <v>0</v>
      </c>
      <c r="V26" s="47">
        <v>0</v>
      </c>
      <c r="W26" s="47">
        <f t="shared" si="1"/>
        <v>0</v>
      </c>
      <c r="X26" s="20" t="s">
        <v>76</v>
      </c>
      <c r="Z26" s="22"/>
      <c r="AB26">
        <f t="shared" si="2"/>
        <v>100</v>
      </c>
    </row>
    <row r="27" spans="2:28">
      <c r="B27" s="14">
        <v>24</v>
      </c>
      <c r="C27" s="18">
        <v>41810</v>
      </c>
      <c r="D27" s="19" t="s">
        <v>22</v>
      </c>
      <c r="E27" s="19" t="s">
        <v>32</v>
      </c>
      <c r="F27" s="20">
        <v>45</v>
      </c>
      <c r="G27" s="20">
        <v>26</v>
      </c>
      <c r="H27" s="20">
        <v>30</v>
      </c>
      <c r="I27" s="37">
        <v>1.44</v>
      </c>
      <c r="J27" s="37">
        <v>4.2</v>
      </c>
      <c r="K27" s="37">
        <v>8.5</v>
      </c>
      <c r="L27" s="21">
        <f>VLOOKUP($D27,'538'!$B$3:$F$34,3,FALSE)</f>
        <v>79.5</v>
      </c>
      <c r="M27" s="21">
        <f>VLOOKUP($D27,'538'!$B$3:$F$34,4,FALSE)</f>
        <v>2</v>
      </c>
      <c r="N27" s="21">
        <f>VLOOKUP($D27,'538'!$B$3:$F$34,5,FALSE)</f>
        <v>0.8</v>
      </c>
      <c r="O27" s="21">
        <f>VLOOKUP($E27,'538'!$B$3:$F$34,3,FALSE)</f>
        <v>74.099999999999994</v>
      </c>
      <c r="P27" s="21">
        <f>VLOOKUP($E27,'538'!$B$3:$F$34,4,FALSE)</f>
        <v>1.3</v>
      </c>
      <c r="Q27" s="21">
        <f>VLOOKUP($E27,'538'!$B$3:$F$34,5,FALSE)</f>
        <v>0.7</v>
      </c>
      <c r="R27" s="17">
        <v>2</v>
      </c>
      <c r="S27" s="17">
        <v>0</v>
      </c>
      <c r="T27" s="20">
        <f t="shared" si="0"/>
        <v>2</v>
      </c>
      <c r="U27" s="47">
        <v>0</v>
      </c>
      <c r="V27" s="47">
        <v>0</v>
      </c>
      <c r="W27" s="47">
        <f t="shared" si="1"/>
        <v>0</v>
      </c>
      <c r="X27" s="20" t="s">
        <v>76</v>
      </c>
      <c r="Z27" s="22"/>
      <c r="AB27">
        <f t="shared" si="2"/>
        <v>101</v>
      </c>
    </row>
    <row r="28" spans="2:28">
      <c r="B28" s="14">
        <v>25</v>
      </c>
      <c r="C28" s="18">
        <v>41810</v>
      </c>
      <c r="D28" s="19" t="s">
        <v>25</v>
      </c>
      <c r="E28" s="19" t="s">
        <v>9</v>
      </c>
      <c r="F28" s="20">
        <v>20</v>
      </c>
      <c r="G28" s="20">
        <v>54</v>
      </c>
      <c r="H28" s="20">
        <v>26</v>
      </c>
      <c r="I28" s="37">
        <v>3.8</v>
      </c>
      <c r="J28" s="37">
        <v>3.3</v>
      </c>
      <c r="K28" s="37">
        <v>2</v>
      </c>
      <c r="L28" s="21">
        <f>VLOOKUP($D28,'538'!$B$3:$F$34,3,FALSE)</f>
        <v>78</v>
      </c>
      <c r="M28" s="21">
        <f>VLOOKUP($D28,'538'!$B$3:$F$34,4,FALSE)</f>
        <v>2</v>
      </c>
      <c r="N28" s="21">
        <f>VLOOKUP($D28,'538'!$B$3:$F$34,5,FALSE)</f>
        <v>0.9</v>
      </c>
      <c r="O28" s="21">
        <f>VLOOKUP($E28,'538'!$B$3:$F$34,3,FALSE)</f>
        <v>86.1</v>
      </c>
      <c r="P28" s="21">
        <f>VLOOKUP($E28,'538'!$B$3:$F$34,4,FALSE)</f>
        <v>2.5</v>
      </c>
      <c r="Q28" s="21">
        <f>VLOOKUP($E28,'538'!$B$3:$F$34,5,FALSE)</f>
        <v>0.6</v>
      </c>
      <c r="R28" s="17">
        <v>0</v>
      </c>
      <c r="S28" s="17">
        <v>0</v>
      </c>
      <c r="T28" s="20">
        <f t="shared" si="0"/>
        <v>0</v>
      </c>
      <c r="U28" s="47">
        <v>0</v>
      </c>
      <c r="V28" s="47">
        <v>0</v>
      </c>
      <c r="W28" s="47">
        <f t="shared" si="1"/>
        <v>0</v>
      </c>
      <c r="X28" s="20" t="s">
        <v>76</v>
      </c>
      <c r="Z28" s="22"/>
      <c r="AB28">
        <f t="shared" si="2"/>
        <v>100</v>
      </c>
    </row>
    <row r="29" spans="2:28">
      <c r="B29" s="14">
        <v>26</v>
      </c>
      <c r="C29" s="18">
        <v>41810</v>
      </c>
      <c r="D29" s="19" t="s">
        <v>37</v>
      </c>
      <c r="E29" s="19" t="s">
        <v>20</v>
      </c>
      <c r="F29" s="20">
        <v>19</v>
      </c>
      <c r="G29" s="20">
        <v>54</v>
      </c>
      <c r="H29" s="20">
        <v>27</v>
      </c>
      <c r="I29" s="37">
        <v>5</v>
      </c>
      <c r="J29" s="37">
        <v>3.6</v>
      </c>
      <c r="K29" s="37">
        <v>1.7</v>
      </c>
      <c r="L29" s="21">
        <f>VLOOKUP($D29,'538'!$B$3:$F$34,3,FALSE)</f>
        <v>69.599999999999994</v>
      </c>
      <c r="M29" s="21">
        <f>VLOOKUP($D29,'538'!$B$3:$F$34,4,FALSE)</f>
        <v>1.6</v>
      </c>
      <c r="N29" s="21">
        <f>VLOOKUP($D29,'538'!$B$3:$F$34,5,FALSE)</f>
        <v>1.2</v>
      </c>
      <c r="O29" s="21">
        <f>VLOOKUP($E29,'538'!$B$3:$F$34,3,FALSE)</f>
        <v>80.7</v>
      </c>
      <c r="P29" s="21">
        <f>VLOOKUP($E29,'538'!$B$3:$F$34,4,FALSE)</f>
        <v>2</v>
      </c>
      <c r="Q29" s="21">
        <f>VLOOKUP($E29,'538'!$B$3:$F$34,5,FALSE)</f>
        <v>0.8</v>
      </c>
      <c r="R29" s="17">
        <v>1</v>
      </c>
      <c r="S29" s="17">
        <v>1</v>
      </c>
      <c r="T29" s="20">
        <f t="shared" si="0"/>
        <v>0</v>
      </c>
      <c r="U29" s="47">
        <v>0</v>
      </c>
      <c r="V29" s="47">
        <v>0</v>
      </c>
      <c r="W29" s="47">
        <f t="shared" si="1"/>
        <v>0</v>
      </c>
      <c r="X29" s="20" t="s">
        <v>76</v>
      </c>
      <c r="Z29" s="22"/>
      <c r="AB29">
        <f t="shared" si="2"/>
        <v>100</v>
      </c>
    </row>
    <row r="30" spans="2:28">
      <c r="B30" s="14">
        <v>27</v>
      </c>
      <c r="C30" s="18">
        <v>41811</v>
      </c>
      <c r="D30" s="19" t="s">
        <v>2</v>
      </c>
      <c r="E30" s="19" t="s">
        <v>36</v>
      </c>
      <c r="F30" s="20">
        <v>77</v>
      </c>
      <c r="G30" s="20">
        <v>7</v>
      </c>
      <c r="H30" s="20">
        <v>16</v>
      </c>
      <c r="I30" s="37">
        <v>1.1599999999999999</v>
      </c>
      <c r="J30" s="37">
        <v>7</v>
      </c>
      <c r="K30" s="37">
        <v>21</v>
      </c>
      <c r="L30" s="21">
        <f>VLOOKUP($D30,'538'!$B$3:$F$34,3,FALSE)</f>
        <v>90</v>
      </c>
      <c r="M30" s="21">
        <f>VLOOKUP($D30,'538'!$B$3:$F$34,4,FALSE)</f>
        <v>2.9</v>
      </c>
      <c r="N30" s="21">
        <f>VLOOKUP($D30,'538'!$B$3:$F$34,5,FALSE)</f>
        <v>0.4</v>
      </c>
      <c r="O30" s="21">
        <f>VLOOKUP($E30,'538'!$B$3:$F$34,3,FALSE)</f>
        <v>70.599999999999994</v>
      </c>
      <c r="P30" s="21">
        <f>VLOOKUP($E30,'538'!$B$3:$F$34,4,FALSE)</f>
        <v>1.3</v>
      </c>
      <c r="Q30" s="21">
        <f>VLOOKUP($E30,'538'!$B$3:$F$34,5,FALSE)</f>
        <v>0.9</v>
      </c>
      <c r="R30" s="17">
        <v>2</v>
      </c>
      <c r="S30" s="17">
        <v>0</v>
      </c>
      <c r="T30" s="20">
        <f t="shared" si="0"/>
        <v>2</v>
      </c>
      <c r="U30" s="47">
        <v>0</v>
      </c>
      <c r="V30" s="47">
        <v>0</v>
      </c>
      <c r="W30" s="47">
        <f t="shared" si="1"/>
        <v>0</v>
      </c>
      <c r="X30" s="20" t="s">
        <v>76</v>
      </c>
      <c r="Z30" s="22"/>
      <c r="AB30">
        <f t="shared" si="2"/>
        <v>100</v>
      </c>
    </row>
    <row r="31" spans="2:28">
      <c r="B31" s="14">
        <v>28</v>
      </c>
      <c r="C31" s="18">
        <v>41811</v>
      </c>
      <c r="D31" s="19" t="s">
        <v>6</v>
      </c>
      <c r="E31" s="19" t="s">
        <v>27</v>
      </c>
      <c r="F31" s="20">
        <v>67</v>
      </c>
      <c r="G31" s="20">
        <v>12</v>
      </c>
      <c r="H31" s="20">
        <v>20</v>
      </c>
      <c r="I31" s="37">
        <v>1.36</v>
      </c>
      <c r="J31" s="37">
        <v>4.5</v>
      </c>
      <c r="K31" s="37">
        <v>8.5</v>
      </c>
      <c r="L31" s="21">
        <f>VLOOKUP($D31,'538'!$B$3:$F$34,3,FALSE)</f>
        <v>88.9</v>
      </c>
      <c r="M31" s="21">
        <f>VLOOKUP($D31,'538'!$B$3:$F$34,4,FALSE)</f>
        <v>3.2</v>
      </c>
      <c r="N31" s="21">
        <f>VLOOKUP($D31,'538'!$B$3:$F$34,5,FALSE)</f>
        <v>0.8</v>
      </c>
      <c r="O31" s="21">
        <f>VLOOKUP($E31,'538'!$B$3:$F$34,3,FALSE)</f>
        <v>77.2</v>
      </c>
      <c r="P31" s="21">
        <f>VLOOKUP($E31,'538'!$B$3:$F$34,4,FALSE)</f>
        <v>1.9</v>
      </c>
      <c r="Q31" s="21">
        <f>VLOOKUP($E31,'538'!$B$3:$F$34,5,FALSE)</f>
        <v>0.9</v>
      </c>
      <c r="R31" s="17">
        <v>2</v>
      </c>
      <c r="S31" s="17">
        <v>0</v>
      </c>
      <c r="T31" s="20">
        <f t="shared" si="0"/>
        <v>2</v>
      </c>
      <c r="U31" s="47">
        <v>0</v>
      </c>
      <c r="V31" s="47">
        <v>0</v>
      </c>
      <c r="W31" s="47">
        <f t="shared" si="1"/>
        <v>0</v>
      </c>
      <c r="X31" s="20" t="s">
        <v>76</v>
      </c>
      <c r="Z31" s="22"/>
      <c r="AB31">
        <f t="shared" si="2"/>
        <v>99</v>
      </c>
    </row>
    <row r="32" spans="2:28">
      <c r="B32" s="14">
        <v>29</v>
      </c>
      <c r="C32" s="18">
        <v>41811</v>
      </c>
      <c r="D32" s="19" t="s">
        <v>31</v>
      </c>
      <c r="E32" s="19" t="s">
        <v>21</v>
      </c>
      <c r="F32" s="20">
        <v>26</v>
      </c>
      <c r="G32" s="20">
        <v>46</v>
      </c>
      <c r="H32" s="20">
        <v>28</v>
      </c>
      <c r="I32" s="37">
        <v>3.1</v>
      </c>
      <c r="J32" s="37">
        <v>3.3</v>
      </c>
      <c r="K32" s="37">
        <v>2.2999999999999998</v>
      </c>
      <c r="L32" s="21">
        <f>VLOOKUP($D32,'538'!$B$3:$F$34,3,FALSE)</f>
        <v>75.2</v>
      </c>
      <c r="M32" s="21">
        <f>VLOOKUP($D32,'538'!$B$3:$F$34,4,FALSE)</f>
        <v>1.7</v>
      </c>
      <c r="N32" s="21">
        <f>VLOOKUP($D32,'538'!$B$3:$F$34,5,FALSE)</f>
        <v>0.9</v>
      </c>
      <c r="O32" s="21">
        <f>VLOOKUP($E32,'538'!$B$3:$F$34,3,FALSE)</f>
        <v>80.3</v>
      </c>
      <c r="P32" s="21">
        <f>VLOOKUP($E32,'538'!$B$3:$F$34,4,FALSE)</f>
        <v>2.2999999999999998</v>
      </c>
      <c r="Q32" s="21">
        <f>VLOOKUP($E32,'538'!$B$3:$F$34,5,FALSE)</f>
        <v>1</v>
      </c>
      <c r="R32" s="17">
        <v>0</v>
      </c>
      <c r="S32" s="17">
        <v>0</v>
      </c>
      <c r="T32" s="20">
        <f t="shared" si="0"/>
        <v>0</v>
      </c>
      <c r="U32" s="47">
        <v>0</v>
      </c>
      <c r="V32" s="47">
        <v>0</v>
      </c>
      <c r="W32" s="47">
        <f t="shared" si="1"/>
        <v>0</v>
      </c>
      <c r="X32" s="20" t="s">
        <v>76</v>
      </c>
      <c r="Z32" s="22"/>
      <c r="AB32">
        <f t="shared" si="2"/>
        <v>100</v>
      </c>
    </row>
    <row r="33" spans="2:28">
      <c r="B33" s="14">
        <v>30</v>
      </c>
      <c r="C33" s="18">
        <v>41812</v>
      </c>
      <c r="D33" s="19" t="s">
        <v>17</v>
      </c>
      <c r="E33" s="19" t="s">
        <v>23</v>
      </c>
      <c r="F33" s="20">
        <v>43</v>
      </c>
      <c r="G33" s="20">
        <v>28</v>
      </c>
      <c r="H33" s="20">
        <v>29</v>
      </c>
      <c r="I33" s="37">
        <v>2.1</v>
      </c>
      <c r="J33" s="37">
        <v>3.3</v>
      </c>
      <c r="K33" s="37">
        <v>3.5</v>
      </c>
      <c r="L33" s="21">
        <f>VLOOKUP($D33,'538'!$B$3:$F$34,3,FALSE)</f>
        <v>82</v>
      </c>
      <c r="M33" s="21">
        <f>VLOOKUP($D33,'538'!$B$3:$F$34,4,FALSE)</f>
        <v>2.1</v>
      </c>
      <c r="N33" s="21">
        <f>VLOOKUP($D33,'538'!$B$3:$F$34,5,FALSE)</f>
        <v>0.7</v>
      </c>
      <c r="O33" s="21">
        <f>VLOOKUP($E33,'538'!$B$3:$F$34,3,FALSE)</f>
        <v>79</v>
      </c>
      <c r="P33" s="21">
        <f>VLOOKUP($E33,'538'!$B$3:$F$34,4,FALSE)</f>
        <v>1.7</v>
      </c>
      <c r="Q33" s="21">
        <f>VLOOKUP($E33,'538'!$B$3:$F$34,5,FALSE)</f>
        <v>0.6</v>
      </c>
      <c r="R33" s="17">
        <v>1</v>
      </c>
      <c r="S33" s="17">
        <v>0</v>
      </c>
      <c r="T33" s="20">
        <f t="shared" si="0"/>
        <v>1</v>
      </c>
      <c r="U33" s="47">
        <v>0</v>
      </c>
      <c r="V33" s="47">
        <v>0</v>
      </c>
      <c r="W33" s="47">
        <f t="shared" si="1"/>
        <v>0</v>
      </c>
      <c r="X33" s="20" t="s">
        <v>76</v>
      </c>
      <c r="Z33" s="22"/>
      <c r="AB33">
        <f t="shared" si="2"/>
        <v>100</v>
      </c>
    </row>
    <row r="34" spans="2:28">
      <c r="B34" s="14">
        <v>31</v>
      </c>
      <c r="C34" s="18">
        <v>41812</v>
      </c>
      <c r="D34" s="19" t="s">
        <v>34</v>
      </c>
      <c r="E34" s="19" t="s">
        <v>39</v>
      </c>
      <c r="F34" s="20">
        <v>45</v>
      </c>
      <c r="G34" s="20">
        <v>25</v>
      </c>
      <c r="H34" s="20">
        <v>30</v>
      </c>
      <c r="I34" s="37">
        <v>2.0499999999999998</v>
      </c>
      <c r="J34" s="37">
        <v>3.3</v>
      </c>
      <c r="K34" s="37">
        <v>3.6</v>
      </c>
      <c r="L34" s="21">
        <f>VLOOKUP($D34,'538'!$B$3:$F$34,3,FALSE)</f>
        <v>72.400000000000006</v>
      </c>
      <c r="M34" s="21">
        <f>VLOOKUP($D34,'538'!$B$3:$F$34,4,FALSE)</f>
        <v>1.7</v>
      </c>
      <c r="N34" s="21">
        <f>VLOOKUP($D34,'538'!$B$3:$F$34,5,FALSE)</f>
        <v>1.1000000000000001</v>
      </c>
      <c r="O34" s="21">
        <f>VLOOKUP($E34,'538'!$B$3:$F$34,3,FALSE)</f>
        <v>63.4</v>
      </c>
      <c r="P34" s="21">
        <f>VLOOKUP($E34,'538'!$B$3:$F$34,4,FALSE)</f>
        <v>1.1000000000000001</v>
      </c>
      <c r="Q34" s="21">
        <f>VLOOKUP($E34,'538'!$B$3:$F$34,5,FALSE)</f>
        <v>1.2</v>
      </c>
      <c r="R34" s="17">
        <v>1</v>
      </c>
      <c r="S34" s="17">
        <v>1</v>
      </c>
      <c r="T34" s="20">
        <f t="shared" si="0"/>
        <v>0</v>
      </c>
      <c r="U34" s="47">
        <v>0</v>
      </c>
      <c r="V34" s="47">
        <v>0</v>
      </c>
      <c r="W34" s="47">
        <f t="shared" si="1"/>
        <v>0</v>
      </c>
      <c r="X34" s="20" t="s">
        <v>76</v>
      </c>
      <c r="Z34" s="22"/>
      <c r="AB34">
        <f t="shared" si="2"/>
        <v>100</v>
      </c>
    </row>
    <row r="35" spans="2:28">
      <c r="B35" s="14">
        <v>32</v>
      </c>
      <c r="C35" s="18">
        <v>41812</v>
      </c>
      <c r="D35" s="19" t="s">
        <v>26</v>
      </c>
      <c r="E35" s="19" t="s">
        <v>19</v>
      </c>
      <c r="F35" s="20">
        <v>29</v>
      </c>
      <c r="G35" s="20">
        <v>42</v>
      </c>
      <c r="H35" s="20">
        <v>29</v>
      </c>
      <c r="I35" s="37">
        <v>4.5</v>
      </c>
      <c r="J35" s="37">
        <v>3.8</v>
      </c>
      <c r="K35" s="37">
        <v>1.72</v>
      </c>
      <c r="L35" s="21">
        <f>VLOOKUP($D35,'538'!$B$3:$F$34,3,FALSE)</f>
        <v>77.400000000000006</v>
      </c>
      <c r="M35" s="21">
        <f>VLOOKUP($D35,'538'!$B$3:$F$34,4,FALSE)</f>
        <v>2</v>
      </c>
      <c r="N35" s="21">
        <f>VLOOKUP($D35,'538'!$B$3:$F$34,5,FALSE)</f>
        <v>1</v>
      </c>
      <c r="O35" s="21">
        <f>VLOOKUP($E35,'538'!$B$3:$F$34,3,FALSE)</f>
        <v>81</v>
      </c>
      <c r="P35" s="21">
        <f>VLOOKUP($E35,'538'!$B$3:$F$34,4,FALSE)</f>
        <v>2.1</v>
      </c>
      <c r="Q35" s="21">
        <f>VLOOKUP($E35,'538'!$B$3:$F$34,5,FALSE)</f>
        <v>0.8</v>
      </c>
      <c r="R35" s="17">
        <v>1</v>
      </c>
      <c r="S35" s="17">
        <v>1</v>
      </c>
      <c r="T35" s="20">
        <f t="shared" si="0"/>
        <v>0</v>
      </c>
      <c r="U35" s="47">
        <v>0</v>
      </c>
      <c r="V35" s="47">
        <v>0</v>
      </c>
      <c r="W35" s="47">
        <f t="shared" si="1"/>
        <v>0</v>
      </c>
      <c r="X35" s="20" t="s">
        <v>76</v>
      </c>
      <c r="Z35" s="22"/>
      <c r="AB35">
        <f t="shared" si="2"/>
        <v>100</v>
      </c>
    </row>
    <row r="36" spans="2:28">
      <c r="B36" s="14">
        <v>33</v>
      </c>
      <c r="C36" s="18">
        <v>41813</v>
      </c>
      <c r="D36" s="19" t="s">
        <v>16</v>
      </c>
      <c r="E36" s="19" t="s">
        <v>8</v>
      </c>
      <c r="F36" s="20">
        <v>26</v>
      </c>
      <c r="G36" s="20">
        <v>48</v>
      </c>
      <c r="H36" s="20">
        <v>27</v>
      </c>
      <c r="I36" s="37">
        <v>2.2999999999999998</v>
      </c>
      <c r="J36" s="37">
        <v>3.4</v>
      </c>
      <c r="K36" s="37">
        <v>3</v>
      </c>
      <c r="L36" s="21">
        <f>VLOOKUP($D36,'538'!$B$3:$F$34,3,FALSE)</f>
        <v>82.5</v>
      </c>
      <c r="M36" s="21">
        <f>VLOOKUP($D36,'538'!$B$3:$F$34,4,FALSE)</f>
        <v>2.2999999999999998</v>
      </c>
      <c r="N36" s="21">
        <f>VLOOKUP($D36,'538'!$B$3:$F$34,5,FALSE)</f>
        <v>0.8</v>
      </c>
      <c r="O36" s="21">
        <f>VLOOKUP($E36,'538'!$B$3:$F$34,3,FALSE)</f>
        <v>86.7</v>
      </c>
      <c r="P36" s="21">
        <f>VLOOKUP($E36,'538'!$B$3:$F$34,4,FALSE)</f>
        <v>2.7</v>
      </c>
      <c r="Q36" s="21">
        <f>VLOOKUP($E36,'538'!$B$3:$F$34,5,FALSE)</f>
        <v>0.7</v>
      </c>
      <c r="R36" s="17">
        <v>1</v>
      </c>
      <c r="S36" s="17">
        <v>1</v>
      </c>
      <c r="T36" s="20">
        <f t="shared" ref="T36:T67" si="3">R36-S36</f>
        <v>0</v>
      </c>
      <c r="U36" s="47">
        <v>0</v>
      </c>
      <c r="V36" s="47">
        <v>0</v>
      </c>
      <c r="W36" s="47">
        <f t="shared" ref="W36:X67" si="4">U36-V36</f>
        <v>0</v>
      </c>
      <c r="X36" s="20" t="s">
        <v>76</v>
      </c>
      <c r="Z36" s="22"/>
      <c r="AB36">
        <f t="shared" si="2"/>
        <v>101</v>
      </c>
    </row>
    <row r="37" spans="2:28">
      <c r="B37" s="14">
        <v>34</v>
      </c>
      <c r="C37" s="18">
        <v>41813</v>
      </c>
      <c r="D37" s="19" t="s">
        <v>38</v>
      </c>
      <c r="E37" s="19" t="s">
        <v>4</v>
      </c>
      <c r="F37" s="20">
        <v>7</v>
      </c>
      <c r="G37" s="20">
        <v>76</v>
      </c>
      <c r="H37" s="20">
        <v>16</v>
      </c>
      <c r="I37" s="37">
        <v>17</v>
      </c>
      <c r="J37" s="37">
        <v>6</v>
      </c>
      <c r="K37" s="37">
        <v>1.2</v>
      </c>
      <c r="L37" s="21">
        <f>VLOOKUP($D37,'538'!$B$3:$F$34,3,FALSE)</f>
        <v>69.5</v>
      </c>
      <c r="M37" s="21">
        <f>VLOOKUP($D37,'538'!$B$3:$F$34,4,FALSE)</f>
        <v>1.6</v>
      </c>
      <c r="N37" s="21">
        <f>VLOOKUP($D37,'538'!$B$3:$F$34,5,FALSE)</f>
        <v>1.2</v>
      </c>
      <c r="O37" s="21">
        <f>VLOOKUP($E37,'538'!$B$3:$F$34,3,FALSE)</f>
        <v>89.1</v>
      </c>
      <c r="P37" s="21">
        <f>VLOOKUP($E37,'538'!$B$3:$F$34,4,FALSE)</f>
        <v>2.7</v>
      </c>
      <c r="Q37" s="21">
        <f>VLOOKUP($E37,'538'!$B$3:$F$34,5,FALSE)</f>
        <v>0.4</v>
      </c>
      <c r="R37" s="17">
        <v>0</v>
      </c>
      <c r="S37" s="17">
        <v>2</v>
      </c>
      <c r="T37" s="20">
        <f t="shared" si="3"/>
        <v>-2</v>
      </c>
      <c r="U37" s="47">
        <v>0</v>
      </c>
      <c r="V37" s="47">
        <v>0</v>
      </c>
      <c r="W37" s="47">
        <f t="shared" si="4"/>
        <v>0</v>
      </c>
      <c r="X37" s="20" t="s">
        <v>76</v>
      </c>
      <c r="Z37" s="22"/>
      <c r="AB37">
        <f t="shared" si="2"/>
        <v>99</v>
      </c>
    </row>
    <row r="38" spans="2:28">
      <c r="B38" s="14">
        <v>35</v>
      </c>
      <c r="C38" s="18">
        <v>41813</v>
      </c>
      <c r="D38" s="19" t="s">
        <v>35</v>
      </c>
      <c r="E38" s="19" t="s">
        <v>58</v>
      </c>
      <c r="F38" s="20">
        <v>2</v>
      </c>
      <c r="G38" s="20">
        <v>91</v>
      </c>
      <c r="H38" s="20">
        <v>8</v>
      </c>
      <c r="I38" s="37">
        <v>23</v>
      </c>
      <c r="J38" s="37">
        <v>6.5</v>
      </c>
      <c r="K38" s="37">
        <v>1.18</v>
      </c>
      <c r="L38" s="21">
        <f>VLOOKUP($D38,'538'!$B$3:$F$34,3,FALSE)</f>
        <v>71.3</v>
      </c>
      <c r="M38" s="21">
        <f>VLOOKUP($D38,'538'!$B$3:$F$34,4,FALSE)</f>
        <v>1.5</v>
      </c>
      <c r="N38" s="21">
        <f>VLOOKUP($D38,'538'!$B$3:$F$34,5,FALSE)</f>
        <v>1</v>
      </c>
      <c r="O38" s="21">
        <f>VLOOKUP($E38,'538'!$B$3:$F$34,3,FALSE)</f>
        <v>91.8</v>
      </c>
      <c r="P38" s="21">
        <f>VLOOKUP($E38,'538'!$B$3:$F$34,4,FALSE)</f>
        <v>3.4</v>
      </c>
      <c r="Q38" s="21">
        <f>VLOOKUP($E38,'538'!$B$3:$F$34,5,FALSE)</f>
        <v>0.5</v>
      </c>
      <c r="R38" s="17">
        <v>0</v>
      </c>
      <c r="S38" s="17">
        <v>2</v>
      </c>
      <c r="T38" s="20">
        <f t="shared" si="3"/>
        <v>-2</v>
      </c>
      <c r="U38" s="47">
        <v>0</v>
      </c>
      <c r="V38" s="47">
        <v>0</v>
      </c>
      <c r="W38" s="47">
        <f t="shared" si="4"/>
        <v>0</v>
      </c>
      <c r="X38" s="20" t="s">
        <v>76</v>
      </c>
      <c r="Z38" s="22"/>
      <c r="AB38">
        <f t="shared" si="2"/>
        <v>101</v>
      </c>
    </row>
    <row r="39" spans="2:28">
      <c r="B39" s="14">
        <v>36</v>
      </c>
      <c r="C39" s="18">
        <v>41813</v>
      </c>
      <c r="D39" s="19" t="s">
        <v>30</v>
      </c>
      <c r="E39" s="19" t="s">
        <v>28</v>
      </c>
      <c r="F39" s="20">
        <v>34</v>
      </c>
      <c r="G39" s="20">
        <v>35</v>
      </c>
      <c r="H39" s="20">
        <v>31</v>
      </c>
      <c r="I39" s="37">
        <v>2.4</v>
      </c>
      <c r="J39" s="37">
        <v>3.4</v>
      </c>
      <c r="K39" s="37">
        <v>2.87</v>
      </c>
      <c r="L39" s="21">
        <f>VLOOKUP($D39,'538'!$B$3:$F$34,3,FALSE)</f>
        <v>75.7</v>
      </c>
      <c r="M39" s="21">
        <f>VLOOKUP($D39,'538'!$B$3:$F$34,4,FALSE)</f>
        <v>1.8</v>
      </c>
      <c r="N39" s="21">
        <f>VLOOKUP($D39,'538'!$B$3:$F$34,5,FALSE)</f>
        <v>0.9</v>
      </c>
      <c r="O39" s="21">
        <f>VLOOKUP($E39,'538'!$B$3:$F$34,3,FALSE)</f>
        <v>77</v>
      </c>
      <c r="P39" s="21">
        <f>VLOOKUP($E39,'538'!$B$3:$F$34,4,FALSE)</f>
        <v>1.6</v>
      </c>
      <c r="Q39" s="21">
        <f>VLOOKUP($E39,'538'!$B$3:$F$34,5,FALSE)</f>
        <v>0.7</v>
      </c>
      <c r="R39" s="17">
        <v>1</v>
      </c>
      <c r="S39" s="17">
        <v>1</v>
      </c>
      <c r="T39" s="20">
        <f t="shared" si="3"/>
        <v>0</v>
      </c>
      <c r="U39" s="47">
        <v>0</v>
      </c>
      <c r="V39" s="47">
        <v>0</v>
      </c>
      <c r="W39" s="47">
        <f t="shared" si="4"/>
        <v>0</v>
      </c>
      <c r="X39" s="20" t="s">
        <v>76</v>
      </c>
      <c r="Z39" s="22"/>
      <c r="AB39">
        <f t="shared" si="2"/>
        <v>100</v>
      </c>
    </row>
    <row r="40" spans="2:28">
      <c r="B40" s="14">
        <v>37</v>
      </c>
      <c r="C40" s="18">
        <v>41814</v>
      </c>
      <c r="D40" s="19" t="s">
        <v>32</v>
      </c>
      <c r="E40" s="19" t="s">
        <v>15</v>
      </c>
      <c r="F40" s="20">
        <v>20</v>
      </c>
      <c r="G40" s="20">
        <v>53</v>
      </c>
      <c r="H40" s="20">
        <v>27</v>
      </c>
      <c r="I40" s="37">
        <v>7</v>
      </c>
      <c r="J40" s="37">
        <v>4.5</v>
      </c>
      <c r="K40" s="37">
        <v>1.44</v>
      </c>
      <c r="L40" s="21">
        <f>VLOOKUP($D40,'538'!$B$3:$F$34,3,FALSE)</f>
        <v>74.099999999999994</v>
      </c>
      <c r="M40" s="21">
        <f>VLOOKUP($D40,'538'!$B$3:$F$34,4,FALSE)</f>
        <v>1.3</v>
      </c>
      <c r="N40" s="21">
        <f>VLOOKUP($D40,'538'!$B$3:$F$34,5,FALSE)</f>
        <v>0.7</v>
      </c>
      <c r="O40" s="21">
        <f>VLOOKUP($E40,'538'!$B$3:$F$34,3,FALSE)</f>
        <v>83.2</v>
      </c>
      <c r="P40" s="21">
        <f>VLOOKUP($E40,'538'!$B$3:$F$34,4,FALSE)</f>
        <v>2.2000000000000002</v>
      </c>
      <c r="Q40" s="21">
        <f>VLOOKUP($E40,'538'!$B$3:$F$34,5,FALSE)</f>
        <v>0.7</v>
      </c>
      <c r="R40" s="17">
        <v>0</v>
      </c>
      <c r="S40" s="17">
        <v>2</v>
      </c>
      <c r="T40" s="20">
        <f t="shared" si="3"/>
        <v>-2</v>
      </c>
      <c r="U40" s="47">
        <v>0</v>
      </c>
      <c r="V40" s="47">
        <v>0</v>
      </c>
      <c r="W40" s="47">
        <f t="shared" si="4"/>
        <v>0</v>
      </c>
      <c r="X40" s="20" t="s">
        <v>76</v>
      </c>
      <c r="Z40" s="22"/>
      <c r="AB40">
        <f t="shared" si="2"/>
        <v>100</v>
      </c>
    </row>
    <row r="41" spans="2:28">
      <c r="B41" s="14">
        <v>38</v>
      </c>
      <c r="C41" s="18">
        <v>41814</v>
      </c>
      <c r="D41" s="19" t="s">
        <v>22</v>
      </c>
      <c r="E41" s="19" t="s">
        <v>13</v>
      </c>
      <c r="F41" s="20">
        <v>27</v>
      </c>
      <c r="G41" s="20">
        <v>44</v>
      </c>
      <c r="H41" s="20">
        <v>28</v>
      </c>
      <c r="I41" s="37">
        <v>2.5</v>
      </c>
      <c r="J41" s="37">
        <v>3.25</v>
      </c>
      <c r="K41" s="37">
        <v>2.8</v>
      </c>
      <c r="L41" s="21">
        <f>VLOOKUP($D41,'538'!$B$3:$F$34,3,FALSE)</f>
        <v>79.5</v>
      </c>
      <c r="M41" s="21">
        <f>VLOOKUP($D41,'538'!$B$3:$F$34,4,FALSE)</f>
        <v>2</v>
      </c>
      <c r="N41" s="21">
        <f>VLOOKUP($D41,'538'!$B$3:$F$34,5,FALSE)</f>
        <v>0.8</v>
      </c>
      <c r="O41" s="21">
        <f>VLOOKUP($E41,'538'!$B$3:$F$34,3,FALSE)</f>
        <v>83.3</v>
      </c>
      <c r="P41" s="21">
        <f>VLOOKUP($E41,'538'!$B$3:$F$34,4,FALSE)</f>
        <v>2.2000000000000002</v>
      </c>
      <c r="Q41" s="21">
        <f>VLOOKUP($E41,'538'!$B$3:$F$34,5,FALSE)</f>
        <v>0.7</v>
      </c>
      <c r="R41" s="17">
        <v>1</v>
      </c>
      <c r="S41" s="17">
        <v>1</v>
      </c>
      <c r="T41" s="20">
        <f t="shared" si="3"/>
        <v>0</v>
      </c>
      <c r="U41" s="47">
        <v>0</v>
      </c>
      <c r="V41" s="47">
        <v>0</v>
      </c>
      <c r="W41" s="47">
        <f t="shared" si="4"/>
        <v>0</v>
      </c>
      <c r="X41" s="20" t="s">
        <v>76</v>
      </c>
      <c r="Z41" s="22"/>
      <c r="AB41">
        <f t="shared" si="2"/>
        <v>99</v>
      </c>
    </row>
    <row r="42" spans="2:28">
      <c r="B42" s="14">
        <v>39</v>
      </c>
      <c r="C42" s="18">
        <v>41814</v>
      </c>
      <c r="D42" s="19" t="s">
        <v>33</v>
      </c>
      <c r="E42" s="19" t="s">
        <v>11</v>
      </c>
      <c r="F42" s="20">
        <v>16</v>
      </c>
      <c r="G42" s="20">
        <v>60</v>
      </c>
      <c r="H42" s="20">
        <v>24</v>
      </c>
      <c r="I42" s="37">
        <v>4.3</v>
      </c>
      <c r="J42" s="37">
        <v>3.5</v>
      </c>
      <c r="K42" s="37">
        <v>1.8</v>
      </c>
      <c r="L42" s="21">
        <f>VLOOKUP($D42,'538'!$B$3:$F$34,3,FALSE)</f>
        <v>73.5</v>
      </c>
      <c r="M42" s="21">
        <f>VLOOKUP($D42,'538'!$B$3:$F$34,4,FALSE)</f>
        <v>2.1</v>
      </c>
      <c r="N42" s="21">
        <f>VLOOKUP($D42,'538'!$B$3:$F$34,5,FALSE)</f>
        <v>1.3</v>
      </c>
      <c r="O42" s="21">
        <f>VLOOKUP($E42,'538'!$B$3:$F$34,3,FALSE)</f>
        <v>85.8</v>
      </c>
      <c r="P42" s="21">
        <f>VLOOKUP($E42,'538'!$B$3:$F$34,4,FALSE)</f>
        <v>2.2000000000000002</v>
      </c>
      <c r="Q42" s="21">
        <f>VLOOKUP($E42,'538'!$B$3:$F$34,5,FALSE)</f>
        <v>0.5</v>
      </c>
      <c r="R42" s="17">
        <v>1</v>
      </c>
      <c r="S42" s="17">
        <v>1</v>
      </c>
      <c r="T42" s="20">
        <f t="shared" si="3"/>
        <v>0</v>
      </c>
      <c r="U42" s="47">
        <v>0</v>
      </c>
      <c r="V42" s="47">
        <v>0</v>
      </c>
      <c r="W42" s="47">
        <f t="shared" si="4"/>
        <v>0</v>
      </c>
      <c r="X42" s="20" t="s">
        <v>76</v>
      </c>
      <c r="Z42" s="22"/>
      <c r="AB42">
        <f t="shared" si="2"/>
        <v>100</v>
      </c>
    </row>
    <row r="43" spans="2:28">
      <c r="B43" s="14">
        <v>40</v>
      </c>
      <c r="C43" s="18">
        <v>41814</v>
      </c>
      <c r="D43" s="19" t="s">
        <v>29</v>
      </c>
      <c r="E43" s="19" t="s">
        <v>24</v>
      </c>
      <c r="F43" s="20">
        <v>29</v>
      </c>
      <c r="G43" s="20">
        <v>41</v>
      </c>
      <c r="H43" s="20">
        <v>30</v>
      </c>
      <c r="I43" s="37">
        <v>3</v>
      </c>
      <c r="J43" s="37">
        <v>3.3</v>
      </c>
      <c r="K43" s="37">
        <v>2.2999999999999998</v>
      </c>
      <c r="L43" s="21">
        <f>VLOOKUP($D43,'538'!$B$3:$F$34,3,FALSE)</f>
        <v>76.8</v>
      </c>
      <c r="M43" s="21">
        <f>VLOOKUP($D43,'538'!$B$3:$F$34,4,FALSE)</f>
        <v>1.3</v>
      </c>
      <c r="N43" s="21">
        <f>VLOOKUP($D43,'538'!$B$3:$F$34,5,FALSE)</f>
        <v>0.5</v>
      </c>
      <c r="O43" s="21">
        <f>VLOOKUP($E43,'538'!$B$3:$F$34,3,FALSE)</f>
        <v>78.900000000000006</v>
      </c>
      <c r="P43" s="21">
        <f>VLOOKUP($E43,'538'!$B$3:$F$34,4,FALSE)</f>
        <v>2.2000000000000002</v>
      </c>
      <c r="Q43" s="21">
        <f>VLOOKUP($E43,'538'!$B$3:$F$34,5,FALSE)</f>
        <v>1</v>
      </c>
      <c r="R43" s="17">
        <v>1</v>
      </c>
      <c r="S43" s="17">
        <v>1</v>
      </c>
      <c r="T43" s="20">
        <f t="shared" si="3"/>
        <v>0</v>
      </c>
      <c r="U43" s="47">
        <v>0</v>
      </c>
      <c r="V43" s="47">
        <v>0</v>
      </c>
      <c r="W43" s="47">
        <f t="shared" si="4"/>
        <v>0</v>
      </c>
      <c r="X43" s="20" t="s">
        <v>76</v>
      </c>
      <c r="Z43" s="22"/>
      <c r="AB43">
        <f t="shared" si="2"/>
        <v>100</v>
      </c>
    </row>
    <row r="44" spans="2:28">
      <c r="B44" s="14">
        <v>41</v>
      </c>
      <c r="C44" s="18">
        <v>41815</v>
      </c>
      <c r="D44" s="19" t="s">
        <v>31</v>
      </c>
      <c r="E44" s="19" t="s">
        <v>2</v>
      </c>
      <c r="F44" s="20">
        <v>10</v>
      </c>
      <c r="G44" s="20">
        <v>71</v>
      </c>
      <c r="H44" s="20">
        <v>19</v>
      </c>
      <c r="I44" s="37">
        <v>8.5</v>
      </c>
      <c r="J44" s="37">
        <v>4.5</v>
      </c>
      <c r="K44" s="37">
        <v>1.36</v>
      </c>
      <c r="L44" s="21">
        <f>VLOOKUP($D44,'538'!$B$3:$F$34,3,FALSE)</f>
        <v>75.2</v>
      </c>
      <c r="M44" s="21">
        <f>VLOOKUP($D44,'538'!$B$3:$F$34,4,FALSE)</f>
        <v>1.7</v>
      </c>
      <c r="N44" s="21">
        <f>VLOOKUP($D44,'538'!$B$3:$F$34,5,FALSE)</f>
        <v>0.9</v>
      </c>
      <c r="O44" s="21">
        <f>VLOOKUP($E44,'538'!$B$3:$F$34,3,FALSE)</f>
        <v>90</v>
      </c>
      <c r="P44" s="21">
        <f>VLOOKUP($E44,'538'!$B$3:$F$34,4,FALSE)</f>
        <v>2.9</v>
      </c>
      <c r="Q44" s="21">
        <f>VLOOKUP($E44,'538'!$B$3:$F$34,5,FALSE)</f>
        <v>0.4</v>
      </c>
      <c r="R44" s="17">
        <v>0</v>
      </c>
      <c r="S44" s="17">
        <v>2</v>
      </c>
      <c r="T44" s="20">
        <f t="shared" si="3"/>
        <v>-2</v>
      </c>
      <c r="U44" s="47">
        <v>0</v>
      </c>
      <c r="V44" s="47">
        <v>0</v>
      </c>
      <c r="W44" s="47">
        <f t="shared" si="4"/>
        <v>0</v>
      </c>
      <c r="X44" s="20" t="s">
        <v>76</v>
      </c>
      <c r="Z44" s="22"/>
      <c r="AB44">
        <f t="shared" si="2"/>
        <v>100</v>
      </c>
    </row>
    <row r="45" spans="2:28">
      <c r="B45" s="14">
        <v>42</v>
      </c>
      <c r="C45" s="18">
        <v>41815</v>
      </c>
      <c r="D45" s="19" t="s">
        <v>21</v>
      </c>
      <c r="E45" s="19" t="s">
        <v>36</v>
      </c>
      <c r="F45" s="20">
        <v>54</v>
      </c>
      <c r="G45" s="20">
        <v>19</v>
      </c>
      <c r="H45" s="20">
        <v>27</v>
      </c>
      <c r="I45" s="37">
        <v>1.6</v>
      </c>
      <c r="J45" s="37">
        <v>3.6</v>
      </c>
      <c r="K45" s="37">
        <v>6</v>
      </c>
      <c r="L45" s="21">
        <f>VLOOKUP($D45,'538'!$B$3:$F$34,3,FALSE)</f>
        <v>80.3</v>
      </c>
      <c r="M45" s="21">
        <f>VLOOKUP($D45,'538'!$B$3:$F$34,4,FALSE)</f>
        <v>2.2999999999999998</v>
      </c>
      <c r="N45" s="21">
        <f>VLOOKUP($D45,'538'!$B$3:$F$34,5,FALSE)</f>
        <v>1</v>
      </c>
      <c r="O45" s="21">
        <f>VLOOKUP($E45,'538'!$B$3:$F$34,3,FALSE)</f>
        <v>70.599999999999994</v>
      </c>
      <c r="P45" s="21">
        <f>VLOOKUP($E45,'538'!$B$3:$F$34,4,FALSE)</f>
        <v>1.3</v>
      </c>
      <c r="Q45" s="21">
        <f>VLOOKUP($E45,'538'!$B$3:$F$34,5,FALSE)</f>
        <v>0.9</v>
      </c>
      <c r="R45" s="17">
        <v>1</v>
      </c>
      <c r="S45" s="17">
        <v>0</v>
      </c>
      <c r="T45" s="20">
        <f t="shared" si="3"/>
        <v>1</v>
      </c>
      <c r="U45" s="47">
        <v>0</v>
      </c>
      <c r="V45" s="47">
        <v>0</v>
      </c>
      <c r="W45" s="47">
        <f t="shared" si="4"/>
        <v>0</v>
      </c>
      <c r="X45" s="20" t="s">
        <v>76</v>
      </c>
      <c r="Z45" s="22"/>
      <c r="AB45">
        <f t="shared" si="2"/>
        <v>100</v>
      </c>
    </row>
    <row r="46" spans="2:28">
      <c r="B46" s="14">
        <v>43</v>
      </c>
      <c r="C46" s="18">
        <v>41815</v>
      </c>
      <c r="D46" s="19" t="s">
        <v>20</v>
      </c>
      <c r="E46" s="19" t="s">
        <v>9</v>
      </c>
      <c r="F46" s="20">
        <v>24</v>
      </c>
      <c r="G46" s="20">
        <v>49</v>
      </c>
      <c r="H46" s="20">
        <v>27</v>
      </c>
      <c r="I46" s="37">
        <v>3.75</v>
      </c>
      <c r="J46" s="37">
        <v>3.5</v>
      </c>
      <c r="K46" s="37">
        <v>1.9</v>
      </c>
      <c r="L46" s="21">
        <f>VLOOKUP($D46,'538'!$B$3:$F$34,3,FALSE)</f>
        <v>80.7</v>
      </c>
      <c r="M46" s="21">
        <f>VLOOKUP($D46,'538'!$B$3:$F$34,4,FALSE)</f>
        <v>2</v>
      </c>
      <c r="N46" s="21">
        <f>VLOOKUP($D46,'538'!$B$3:$F$34,5,FALSE)</f>
        <v>0.8</v>
      </c>
      <c r="O46" s="21">
        <f>VLOOKUP($E46,'538'!$B$3:$F$34,3,FALSE)</f>
        <v>86.1</v>
      </c>
      <c r="P46" s="21">
        <f>VLOOKUP($E46,'538'!$B$3:$F$34,4,FALSE)</f>
        <v>2.5</v>
      </c>
      <c r="Q46" s="21">
        <f>VLOOKUP($E46,'538'!$B$3:$F$34,5,FALSE)</f>
        <v>0.6</v>
      </c>
      <c r="R46" s="17">
        <v>0</v>
      </c>
      <c r="S46" s="17">
        <v>1</v>
      </c>
      <c r="T46" s="20">
        <f t="shared" si="3"/>
        <v>-1</v>
      </c>
      <c r="U46" s="47">
        <v>0</v>
      </c>
      <c r="V46" s="47">
        <v>0</v>
      </c>
      <c r="W46" s="47">
        <f t="shared" si="4"/>
        <v>0</v>
      </c>
      <c r="X46" s="20" t="s">
        <v>76</v>
      </c>
      <c r="Z46" s="22"/>
      <c r="AB46">
        <f t="shared" si="2"/>
        <v>100</v>
      </c>
    </row>
    <row r="47" spans="2:28">
      <c r="B47" s="14">
        <v>44</v>
      </c>
      <c r="C47" s="18">
        <v>41815</v>
      </c>
      <c r="D47" s="19" t="s">
        <v>37</v>
      </c>
      <c r="E47" s="19" t="s">
        <v>25</v>
      </c>
      <c r="F47" s="20">
        <v>23</v>
      </c>
      <c r="G47" s="20">
        <v>49</v>
      </c>
      <c r="H47" s="20">
        <v>28</v>
      </c>
      <c r="I47" s="37">
        <v>6.5</v>
      </c>
      <c r="J47" s="37">
        <v>3.6</v>
      </c>
      <c r="K47" s="37">
        <v>1.57</v>
      </c>
      <c r="L47" s="21">
        <f>VLOOKUP($D47,'538'!$B$3:$F$34,3,FALSE)</f>
        <v>69.599999999999994</v>
      </c>
      <c r="M47" s="21">
        <f>VLOOKUP($D47,'538'!$B$3:$F$34,4,FALSE)</f>
        <v>1.6</v>
      </c>
      <c r="N47" s="21">
        <f>VLOOKUP($D47,'538'!$B$3:$F$34,5,FALSE)</f>
        <v>1.2</v>
      </c>
      <c r="O47" s="21">
        <f>VLOOKUP($E47,'538'!$B$3:$F$34,3,FALSE)</f>
        <v>78</v>
      </c>
      <c r="P47" s="21">
        <f>VLOOKUP($E47,'538'!$B$3:$F$34,4,FALSE)</f>
        <v>2</v>
      </c>
      <c r="Q47" s="21">
        <f>VLOOKUP($E47,'538'!$B$3:$F$34,5,FALSE)</f>
        <v>0.9</v>
      </c>
      <c r="R47" s="17">
        <v>1</v>
      </c>
      <c r="S47" s="17">
        <v>1</v>
      </c>
      <c r="T47" s="20">
        <f t="shared" si="3"/>
        <v>0</v>
      </c>
      <c r="U47" s="47">
        <v>0</v>
      </c>
      <c r="V47" s="47">
        <v>0</v>
      </c>
      <c r="W47" s="47">
        <f t="shared" si="4"/>
        <v>0</v>
      </c>
      <c r="X47" s="20" t="s">
        <v>76</v>
      </c>
      <c r="Z47" s="22"/>
      <c r="AB47">
        <f t="shared" si="2"/>
        <v>100</v>
      </c>
    </row>
    <row r="48" spans="2:28">
      <c r="B48" s="14">
        <v>45</v>
      </c>
      <c r="C48" s="18">
        <v>41816</v>
      </c>
      <c r="D48" s="19" t="s">
        <v>19</v>
      </c>
      <c r="E48" s="19" t="s">
        <v>27</v>
      </c>
      <c r="F48" s="20">
        <v>43</v>
      </c>
      <c r="G48" s="20">
        <v>28</v>
      </c>
      <c r="H48" s="20">
        <v>29</v>
      </c>
      <c r="I48" s="37">
        <v>1.8</v>
      </c>
      <c r="J48" s="37">
        <v>3.6</v>
      </c>
      <c r="K48" s="37">
        <v>4.2</v>
      </c>
      <c r="L48" s="21">
        <f>VLOOKUP($D48,'538'!$B$3:$F$34,3,FALSE)</f>
        <v>81</v>
      </c>
      <c r="M48" s="21">
        <f>VLOOKUP($D48,'538'!$B$3:$F$34,4,FALSE)</f>
        <v>2.1</v>
      </c>
      <c r="N48" s="21">
        <f>VLOOKUP($D48,'538'!$B$3:$F$34,5,FALSE)</f>
        <v>0.8</v>
      </c>
      <c r="O48" s="21">
        <f>VLOOKUP($E48,'538'!$B$3:$F$34,3,FALSE)</f>
        <v>77.2</v>
      </c>
      <c r="P48" s="21">
        <f>VLOOKUP($E48,'538'!$B$3:$F$34,4,FALSE)</f>
        <v>1.9</v>
      </c>
      <c r="Q48" s="21">
        <f>VLOOKUP($E48,'538'!$B$3:$F$34,5,FALSE)</f>
        <v>0.9</v>
      </c>
      <c r="R48" s="17">
        <v>1</v>
      </c>
      <c r="S48" s="17">
        <v>0</v>
      </c>
      <c r="T48" s="20">
        <f t="shared" si="3"/>
        <v>1</v>
      </c>
      <c r="U48" s="47">
        <v>0</v>
      </c>
      <c r="V48" s="47">
        <v>0</v>
      </c>
      <c r="W48" s="47">
        <f t="shared" si="4"/>
        <v>0</v>
      </c>
      <c r="X48" s="20" t="s">
        <v>76</v>
      </c>
      <c r="Z48" s="22"/>
      <c r="AB48">
        <f t="shared" si="2"/>
        <v>100</v>
      </c>
    </row>
    <row r="49" spans="2:28">
      <c r="B49" s="14">
        <v>46</v>
      </c>
      <c r="C49" s="18">
        <v>41816</v>
      </c>
      <c r="D49" s="19" t="s">
        <v>26</v>
      </c>
      <c r="E49" s="19" t="s">
        <v>6</v>
      </c>
      <c r="F49" s="20">
        <v>13</v>
      </c>
      <c r="G49" s="20">
        <v>67</v>
      </c>
      <c r="H49" s="20">
        <v>20</v>
      </c>
      <c r="I49" s="37">
        <v>8.5</v>
      </c>
      <c r="J49" s="37">
        <v>4.4000000000000004</v>
      </c>
      <c r="K49" s="37">
        <v>1.4</v>
      </c>
      <c r="L49" s="21">
        <f>VLOOKUP($D49,'538'!$B$3:$F$34,3,FALSE)</f>
        <v>77.400000000000006</v>
      </c>
      <c r="M49" s="21">
        <f>VLOOKUP($D49,'538'!$B$3:$F$34,4,FALSE)</f>
        <v>2</v>
      </c>
      <c r="N49" s="21">
        <f>VLOOKUP($D49,'538'!$B$3:$F$34,5,FALSE)</f>
        <v>1</v>
      </c>
      <c r="O49" s="21">
        <f>VLOOKUP($E49,'538'!$B$3:$F$34,3,FALSE)</f>
        <v>88.9</v>
      </c>
      <c r="P49" s="21">
        <f>VLOOKUP($E49,'538'!$B$3:$F$34,4,FALSE)</f>
        <v>3.2</v>
      </c>
      <c r="Q49" s="21">
        <f>VLOOKUP($E49,'538'!$B$3:$F$34,5,FALSE)</f>
        <v>0.8</v>
      </c>
      <c r="R49" s="17">
        <v>0</v>
      </c>
      <c r="S49" s="17">
        <v>2</v>
      </c>
      <c r="T49" s="20">
        <f t="shared" si="3"/>
        <v>-2</v>
      </c>
      <c r="U49" s="47">
        <v>0</v>
      </c>
      <c r="V49" s="47">
        <v>0</v>
      </c>
      <c r="W49" s="47">
        <f t="shared" si="4"/>
        <v>0</v>
      </c>
      <c r="X49" s="20" t="s">
        <v>76</v>
      </c>
      <c r="Z49" s="22"/>
      <c r="AB49">
        <f t="shared" si="2"/>
        <v>100</v>
      </c>
    </row>
    <row r="50" spans="2:28">
      <c r="B50" s="14">
        <v>47</v>
      </c>
      <c r="C50" s="18">
        <v>41816</v>
      </c>
      <c r="D50" s="19" t="s">
        <v>39</v>
      </c>
      <c r="E50" s="19" t="s">
        <v>23</v>
      </c>
      <c r="F50" s="20">
        <v>17</v>
      </c>
      <c r="G50" s="20">
        <v>56</v>
      </c>
      <c r="H50" s="20">
        <v>27</v>
      </c>
      <c r="I50" s="37">
        <v>6</v>
      </c>
      <c r="J50" s="37">
        <v>3.6</v>
      </c>
      <c r="K50" s="37">
        <v>1.6</v>
      </c>
      <c r="L50" s="21">
        <f>VLOOKUP($D50,'538'!$B$3:$F$34,3,FALSE)</f>
        <v>63.4</v>
      </c>
      <c r="M50" s="21">
        <f>VLOOKUP($D50,'538'!$B$3:$F$34,4,FALSE)</f>
        <v>1.1000000000000001</v>
      </c>
      <c r="N50" s="21">
        <f>VLOOKUP($D50,'538'!$B$3:$F$34,5,FALSE)</f>
        <v>1.2</v>
      </c>
      <c r="O50" s="21">
        <f>VLOOKUP($E50,'538'!$B$3:$F$34,3,FALSE)</f>
        <v>79</v>
      </c>
      <c r="P50" s="21">
        <f>VLOOKUP($E50,'538'!$B$3:$F$34,4,FALSE)</f>
        <v>1.7</v>
      </c>
      <c r="Q50" s="21">
        <f>VLOOKUP($E50,'538'!$B$3:$F$34,5,FALSE)</f>
        <v>0.6</v>
      </c>
      <c r="R50" s="17">
        <v>0</v>
      </c>
      <c r="S50" s="17">
        <v>1</v>
      </c>
      <c r="T50" s="20">
        <f t="shared" si="3"/>
        <v>-1</v>
      </c>
      <c r="U50" s="47">
        <v>0</v>
      </c>
      <c r="V50" s="47">
        <v>0</v>
      </c>
      <c r="W50" s="47">
        <f t="shared" si="4"/>
        <v>0</v>
      </c>
      <c r="X50" s="20" t="s">
        <v>76</v>
      </c>
      <c r="Z50" s="22"/>
      <c r="AB50">
        <f t="shared" si="2"/>
        <v>100</v>
      </c>
    </row>
    <row r="51" spans="2:28">
      <c r="B51" s="14">
        <v>48</v>
      </c>
      <c r="C51" s="18">
        <v>41816</v>
      </c>
      <c r="D51" s="19" t="s">
        <v>34</v>
      </c>
      <c r="E51" s="19" t="s">
        <v>17</v>
      </c>
      <c r="F51" s="20">
        <v>19</v>
      </c>
      <c r="G51" s="20">
        <v>54</v>
      </c>
      <c r="H51" s="20">
        <v>27</v>
      </c>
      <c r="I51" s="37">
        <v>5.5</v>
      </c>
      <c r="J51" s="37">
        <v>3.75</v>
      </c>
      <c r="K51" s="37">
        <v>1.61</v>
      </c>
      <c r="L51" s="21">
        <f>VLOOKUP($D51,'538'!$B$3:$F$34,3,FALSE)</f>
        <v>72.400000000000006</v>
      </c>
      <c r="M51" s="21">
        <f>VLOOKUP($D51,'538'!$B$3:$F$34,4,FALSE)</f>
        <v>1.7</v>
      </c>
      <c r="N51" s="21">
        <f>VLOOKUP($D51,'538'!$B$3:$F$34,5,FALSE)</f>
        <v>1.1000000000000001</v>
      </c>
      <c r="O51" s="21">
        <f>VLOOKUP($E51,'538'!$B$3:$F$34,3,FALSE)</f>
        <v>82</v>
      </c>
      <c r="P51" s="21">
        <f>VLOOKUP($E51,'538'!$B$3:$F$34,4,FALSE)</f>
        <v>2.1</v>
      </c>
      <c r="Q51" s="21">
        <f>VLOOKUP($E51,'538'!$B$3:$F$34,5,FALSE)</f>
        <v>0.7</v>
      </c>
      <c r="R51" s="17">
        <v>0</v>
      </c>
      <c r="S51" s="17">
        <v>2</v>
      </c>
      <c r="T51" s="20">
        <f t="shared" si="3"/>
        <v>-2</v>
      </c>
      <c r="U51" s="47">
        <v>0</v>
      </c>
      <c r="V51" s="47">
        <v>0</v>
      </c>
      <c r="W51" s="47">
        <f t="shared" si="4"/>
        <v>0</v>
      </c>
      <c r="X51" s="20" t="s">
        <v>76</v>
      </c>
      <c r="Z51" s="22"/>
      <c r="AB51">
        <f t="shared" si="2"/>
        <v>100</v>
      </c>
    </row>
    <row r="52" spans="2:28">
      <c r="B52" s="14">
        <v>49</v>
      </c>
      <c r="C52" s="18"/>
      <c r="D52" s="19"/>
      <c r="E52" s="19"/>
      <c r="F52" s="20"/>
      <c r="G52" s="20"/>
      <c r="H52" s="20"/>
      <c r="I52" s="15"/>
      <c r="J52" s="15"/>
      <c r="K52" s="15"/>
      <c r="L52" s="21" t="e">
        <f>VLOOKUP($D52,'538'!$B$3:$F$34,3,FALSE)</f>
        <v>#N/A</v>
      </c>
      <c r="M52" s="21" t="e">
        <f>VLOOKUP($D52,'538'!$B$3:$F$34,4,FALSE)</f>
        <v>#N/A</v>
      </c>
      <c r="N52" s="21" t="e">
        <f>VLOOKUP($D52,'538'!$B$3:$F$34,5,FALSE)</f>
        <v>#N/A</v>
      </c>
      <c r="O52" s="21" t="e">
        <f>VLOOKUP($E52,'538'!$B$3:$F$34,3,FALSE)</f>
        <v>#N/A</v>
      </c>
      <c r="P52" s="21" t="e">
        <f>VLOOKUP($E52,'538'!$B$3:$F$34,4,FALSE)</f>
        <v>#N/A</v>
      </c>
      <c r="Q52" s="21" t="e">
        <f>VLOOKUP($E52,'538'!$B$3:$F$34,5,FALSE)</f>
        <v>#N/A</v>
      </c>
      <c r="R52" s="17"/>
      <c r="S52" s="17"/>
      <c r="T52" s="20">
        <f t="shared" si="3"/>
        <v>0</v>
      </c>
      <c r="U52" s="45"/>
      <c r="V52" s="45"/>
      <c r="W52" s="54">
        <f t="shared" si="4"/>
        <v>0</v>
      </c>
      <c r="X52" s="20">
        <f t="shared" si="4"/>
        <v>0</v>
      </c>
      <c r="Z52" s="22"/>
    </row>
    <row r="53" spans="2:28">
      <c r="B53" s="14">
        <v>50</v>
      </c>
      <c r="C53" s="18"/>
      <c r="D53" s="19"/>
      <c r="E53" s="19"/>
      <c r="F53" s="20"/>
      <c r="G53" s="20"/>
      <c r="H53" s="20"/>
      <c r="I53" s="15"/>
      <c r="J53" s="15"/>
      <c r="K53" s="15"/>
      <c r="L53" s="21" t="e">
        <f>VLOOKUP($D53,'538'!$B$3:$F$34,3,FALSE)</f>
        <v>#N/A</v>
      </c>
      <c r="M53" s="21" t="e">
        <f>VLOOKUP($D53,'538'!$B$3:$F$34,4,FALSE)</f>
        <v>#N/A</v>
      </c>
      <c r="N53" s="21" t="e">
        <f>VLOOKUP($D53,'538'!$B$3:$F$34,5,FALSE)</f>
        <v>#N/A</v>
      </c>
      <c r="O53" s="21" t="e">
        <f>VLOOKUP($E53,'538'!$B$3:$F$34,3,FALSE)</f>
        <v>#N/A</v>
      </c>
      <c r="P53" s="21" t="e">
        <f>VLOOKUP($E53,'538'!$B$3:$F$34,4,FALSE)</f>
        <v>#N/A</v>
      </c>
      <c r="Q53" s="21" t="e">
        <f>VLOOKUP($E53,'538'!$B$3:$F$34,5,FALSE)</f>
        <v>#N/A</v>
      </c>
      <c r="R53" s="17"/>
      <c r="S53" s="17"/>
      <c r="T53" s="20">
        <f t="shared" si="3"/>
        <v>0</v>
      </c>
      <c r="U53" s="45"/>
      <c r="V53" s="45"/>
      <c r="W53" s="54">
        <f t="shared" si="4"/>
        <v>0</v>
      </c>
      <c r="X53" s="20">
        <f t="shared" si="4"/>
        <v>0</v>
      </c>
      <c r="Z53" s="22"/>
    </row>
    <row r="54" spans="2:28">
      <c r="B54" s="14">
        <v>51</v>
      </c>
      <c r="C54" s="18"/>
      <c r="D54" s="19"/>
      <c r="E54" s="19"/>
      <c r="F54" s="20"/>
      <c r="G54" s="20"/>
      <c r="H54" s="20"/>
      <c r="I54" s="15"/>
      <c r="J54" s="15"/>
      <c r="K54" s="15"/>
      <c r="L54" s="21" t="e">
        <f>VLOOKUP($D54,'538'!$B$3:$F$34,3,FALSE)</f>
        <v>#N/A</v>
      </c>
      <c r="M54" s="21" t="e">
        <f>VLOOKUP($D54,'538'!$B$3:$F$34,4,FALSE)</f>
        <v>#N/A</v>
      </c>
      <c r="N54" s="21" t="e">
        <f>VLOOKUP($D54,'538'!$B$3:$F$34,5,FALSE)</f>
        <v>#N/A</v>
      </c>
      <c r="O54" s="21" t="e">
        <f>VLOOKUP($E54,'538'!$B$3:$F$34,3,FALSE)</f>
        <v>#N/A</v>
      </c>
      <c r="P54" s="21" t="e">
        <f>VLOOKUP($E54,'538'!$B$3:$F$34,4,FALSE)</f>
        <v>#N/A</v>
      </c>
      <c r="Q54" s="21" t="e">
        <f>VLOOKUP($E54,'538'!$B$3:$F$34,5,FALSE)</f>
        <v>#N/A</v>
      </c>
      <c r="R54" s="17"/>
      <c r="S54" s="17"/>
      <c r="T54" s="20">
        <f t="shared" si="3"/>
        <v>0</v>
      </c>
      <c r="U54" s="45"/>
      <c r="V54" s="45"/>
      <c r="W54" s="54">
        <f t="shared" si="4"/>
        <v>0</v>
      </c>
      <c r="X54" s="20">
        <f t="shared" si="4"/>
        <v>0</v>
      </c>
      <c r="Z54" s="22"/>
    </row>
    <row r="55" spans="2:28">
      <c r="B55" s="14">
        <v>52</v>
      </c>
      <c r="C55" s="18"/>
      <c r="D55" s="19"/>
      <c r="E55" s="19"/>
      <c r="F55" s="20"/>
      <c r="G55" s="20"/>
      <c r="H55" s="20"/>
      <c r="I55" s="15"/>
      <c r="J55" s="15"/>
      <c r="K55" s="15"/>
      <c r="L55" s="21" t="e">
        <f>VLOOKUP($D55,'538'!$B$3:$F$34,3,FALSE)</f>
        <v>#N/A</v>
      </c>
      <c r="M55" s="21" t="e">
        <f>VLOOKUP($D55,'538'!$B$3:$F$34,4,FALSE)</f>
        <v>#N/A</v>
      </c>
      <c r="N55" s="21" t="e">
        <f>VLOOKUP($D55,'538'!$B$3:$F$34,5,FALSE)</f>
        <v>#N/A</v>
      </c>
      <c r="O55" s="21" t="e">
        <f>VLOOKUP($E55,'538'!$B$3:$F$34,3,FALSE)</f>
        <v>#N/A</v>
      </c>
      <c r="P55" s="21" t="e">
        <f>VLOOKUP($E55,'538'!$B$3:$F$34,4,FALSE)</f>
        <v>#N/A</v>
      </c>
      <c r="Q55" s="21" t="e">
        <f>VLOOKUP($E55,'538'!$B$3:$F$34,5,FALSE)</f>
        <v>#N/A</v>
      </c>
      <c r="R55" s="17"/>
      <c r="S55" s="17"/>
      <c r="T55" s="20">
        <f t="shared" si="3"/>
        <v>0</v>
      </c>
      <c r="U55" s="45"/>
      <c r="V55" s="45"/>
      <c r="W55" s="54">
        <f t="shared" si="4"/>
        <v>0</v>
      </c>
      <c r="X55" s="20">
        <f t="shared" si="4"/>
        <v>0</v>
      </c>
      <c r="Z55" s="22"/>
    </row>
    <row r="56" spans="2:28">
      <c r="B56" s="14">
        <v>53</v>
      </c>
      <c r="C56" s="18"/>
      <c r="D56" s="19"/>
      <c r="E56" s="19"/>
      <c r="F56" s="20"/>
      <c r="G56" s="20"/>
      <c r="H56" s="20"/>
      <c r="I56" s="15"/>
      <c r="J56" s="15"/>
      <c r="K56" s="15"/>
      <c r="L56" s="21" t="e">
        <f>VLOOKUP($D56,'538'!$B$3:$F$34,3,FALSE)</f>
        <v>#N/A</v>
      </c>
      <c r="M56" s="21" t="e">
        <f>VLOOKUP($D56,'538'!$B$3:$F$34,4,FALSE)</f>
        <v>#N/A</v>
      </c>
      <c r="N56" s="21" t="e">
        <f>VLOOKUP($D56,'538'!$B$3:$F$34,5,FALSE)</f>
        <v>#N/A</v>
      </c>
      <c r="O56" s="21" t="e">
        <f>VLOOKUP($E56,'538'!$B$3:$F$34,3,FALSE)</f>
        <v>#N/A</v>
      </c>
      <c r="P56" s="21" t="e">
        <f>VLOOKUP($E56,'538'!$B$3:$F$34,4,FALSE)</f>
        <v>#N/A</v>
      </c>
      <c r="Q56" s="21" t="e">
        <f>VLOOKUP($E56,'538'!$B$3:$F$34,5,FALSE)</f>
        <v>#N/A</v>
      </c>
      <c r="R56" s="17"/>
      <c r="S56" s="17"/>
      <c r="T56" s="20">
        <f t="shared" si="3"/>
        <v>0</v>
      </c>
      <c r="U56" s="45"/>
      <c r="V56" s="45"/>
      <c r="W56" s="54">
        <f t="shared" si="4"/>
        <v>0</v>
      </c>
      <c r="X56" s="20">
        <f t="shared" si="4"/>
        <v>0</v>
      </c>
      <c r="Z56" s="22"/>
    </row>
    <row r="57" spans="2:28">
      <c r="B57" s="14">
        <v>54</v>
      </c>
      <c r="C57" s="18"/>
      <c r="D57" s="19"/>
      <c r="E57" s="19"/>
      <c r="F57" s="20"/>
      <c r="G57" s="20"/>
      <c r="H57" s="20"/>
      <c r="I57" s="15"/>
      <c r="J57" s="15"/>
      <c r="K57" s="15"/>
      <c r="L57" s="21" t="e">
        <f>VLOOKUP($D57,'538'!$B$3:$F$34,3,FALSE)</f>
        <v>#N/A</v>
      </c>
      <c r="M57" s="21" t="e">
        <f>VLOOKUP($D57,'538'!$B$3:$F$34,4,FALSE)</f>
        <v>#N/A</v>
      </c>
      <c r="N57" s="21" t="e">
        <f>VLOOKUP($D57,'538'!$B$3:$F$34,5,FALSE)</f>
        <v>#N/A</v>
      </c>
      <c r="O57" s="21" t="e">
        <f>VLOOKUP($E57,'538'!$B$3:$F$34,3,FALSE)</f>
        <v>#N/A</v>
      </c>
      <c r="P57" s="21" t="e">
        <f>VLOOKUP($E57,'538'!$B$3:$F$34,4,FALSE)</f>
        <v>#N/A</v>
      </c>
      <c r="Q57" s="21" t="e">
        <f>VLOOKUP($E57,'538'!$B$3:$F$34,5,FALSE)</f>
        <v>#N/A</v>
      </c>
      <c r="R57" s="17"/>
      <c r="S57" s="17"/>
      <c r="T57" s="20">
        <f t="shared" si="3"/>
        <v>0</v>
      </c>
      <c r="U57" s="45"/>
      <c r="V57" s="45"/>
      <c r="W57" s="54">
        <f t="shared" si="4"/>
        <v>0</v>
      </c>
      <c r="X57" s="20">
        <f t="shared" si="4"/>
        <v>0</v>
      </c>
      <c r="Z57" s="22"/>
    </row>
    <row r="58" spans="2:28">
      <c r="B58" s="14">
        <v>55</v>
      </c>
      <c r="C58" s="18"/>
      <c r="D58" s="19"/>
      <c r="E58" s="19"/>
      <c r="F58" s="20"/>
      <c r="G58" s="20"/>
      <c r="H58" s="20"/>
      <c r="I58" s="15"/>
      <c r="J58" s="15"/>
      <c r="K58" s="15"/>
      <c r="L58" s="21" t="e">
        <f>VLOOKUP($D58,'538'!$B$3:$F$34,3,FALSE)</f>
        <v>#N/A</v>
      </c>
      <c r="M58" s="21" t="e">
        <f>VLOOKUP($D58,'538'!$B$3:$F$34,4,FALSE)</f>
        <v>#N/A</v>
      </c>
      <c r="N58" s="21" t="e">
        <f>VLOOKUP($D58,'538'!$B$3:$F$34,5,FALSE)</f>
        <v>#N/A</v>
      </c>
      <c r="O58" s="21" t="e">
        <f>VLOOKUP($E58,'538'!$B$3:$F$34,3,FALSE)</f>
        <v>#N/A</v>
      </c>
      <c r="P58" s="21" t="e">
        <f>VLOOKUP($E58,'538'!$B$3:$F$34,4,FALSE)</f>
        <v>#N/A</v>
      </c>
      <c r="Q58" s="21" t="e">
        <f>VLOOKUP($E58,'538'!$B$3:$F$34,5,FALSE)</f>
        <v>#N/A</v>
      </c>
      <c r="R58" s="17"/>
      <c r="S58" s="17"/>
      <c r="T58" s="20">
        <f t="shared" si="3"/>
        <v>0</v>
      </c>
      <c r="U58" s="45"/>
      <c r="V58" s="45"/>
      <c r="W58" s="54">
        <f t="shared" si="4"/>
        <v>0</v>
      </c>
      <c r="X58" s="20">
        <f t="shared" si="4"/>
        <v>0</v>
      </c>
      <c r="Z58" s="22"/>
    </row>
    <row r="59" spans="2:28">
      <c r="B59" s="14">
        <v>56</v>
      </c>
      <c r="C59" s="18"/>
      <c r="D59" s="19"/>
      <c r="E59" s="19"/>
      <c r="F59" s="20"/>
      <c r="G59" s="20"/>
      <c r="H59" s="20"/>
      <c r="I59" s="15"/>
      <c r="J59" s="15"/>
      <c r="K59" s="15"/>
      <c r="L59" s="21" t="e">
        <f>VLOOKUP($D59,'538'!$B$3:$F$34,3,FALSE)</f>
        <v>#N/A</v>
      </c>
      <c r="M59" s="21" t="e">
        <f>VLOOKUP($D59,'538'!$B$3:$F$34,4,FALSE)</f>
        <v>#N/A</v>
      </c>
      <c r="N59" s="21" t="e">
        <f>VLOOKUP($D59,'538'!$B$3:$F$34,5,FALSE)</f>
        <v>#N/A</v>
      </c>
      <c r="O59" s="21" t="e">
        <f>VLOOKUP($E59,'538'!$B$3:$F$34,3,FALSE)</f>
        <v>#N/A</v>
      </c>
      <c r="P59" s="21" t="e">
        <f>VLOOKUP($E59,'538'!$B$3:$F$34,4,FALSE)</f>
        <v>#N/A</v>
      </c>
      <c r="Q59" s="21" t="e">
        <f>VLOOKUP($E59,'538'!$B$3:$F$34,5,FALSE)</f>
        <v>#N/A</v>
      </c>
      <c r="R59" s="17"/>
      <c r="S59" s="17"/>
      <c r="T59" s="20">
        <f t="shared" si="3"/>
        <v>0</v>
      </c>
      <c r="U59" s="45"/>
      <c r="V59" s="45"/>
      <c r="W59" s="54">
        <f t="shared" si="4"/>
        <v>0</v>
      </c>
      <c r="X59" s="20">
        <f t="shared" si="4"/>
        <v>0</v>
      </c>
      <c r="Z59" s="22"/>
    </row>
    <row r="60" spans="2:28">
      <c r="B60" s="14">
        <v>57</v>
      </c>
      <c r="C60" s="18"/>
      <c r="D60" s="19"/>
      <c r="E60" s="19"/>
      <c r="F60" s="20"/>
      <c r="G60" s="20"/>
      <c r="H60" s="20"/>
      <c r="I60" s="15"/>
      <c r="J60" s="15"/>
      <c r="K60" s="15"/>
      <c r="L60" s="21" t="e">
        <f>VLOOKUP($D60,'538'!$B$3:$F$34,3,FALSE)</f>
        <v>#N/A</v>
      </c>
      <c r="M60" s="21" t="e">
        <f>VLOOKUP($D60,'538'!$B$3:$F$34,4,FALSE)</f>
        <v>#N/A</v>
      </c>
      <c r="N60" s="21" t="e">
        <f>VLOOKUP($D60,'538'!$B$3:$F$34,5,FALSE)</f>
        <v>#N/A</v>
      </c>
      <c r="O60" s="21" t="e">
        <f>VLOOKUP($E60,'538'!$B$3:$F$34,3,FALSE)</f>
        <v>#N/A</v>
      </c>
      <c r="P60" s="21" t="e">
        <f>VLOOKUP($E60,'538'!$B$3:$F$34,4,FALSE)</f>
        <v>#N/A</v>
      </c>
      <c r="Q60" s="21" t="e">
        <f>VLOOKUP($E60,'538'!$B$3:$F$34,5,FALSE)</f>
        <v>#N/A</v>
      </c>
      <c r="R60" s="17"/>
      <c r="S60" s="17"/>
      <c r="T60" s="20">
        <f t="shared" si="3"/>
        <v>0</v>
      </c>
      <c r="U60" s="45"/>
      <c r="V60" s="45"/>
      <c r="W60" s="54">
        <f t="shared" si="4"/>
        <v>0</v>
      </c>
      <c r="X60" s="20">
        <f t="shared" si="4"/>
        <v>0</v>
      </c>
      <c r="Z60" s="22"/>
    </row>
    <row r="61" spans="2:28">
      <c r="B61" s="14">
        <v>58</v>
      </c>
      <c r="C61" s="18"/>
      <c r="D61" s="19"/>
      <c r="E61" s="19"/>
      <c r="F61" s="20"/>
      <c r="G61" s="20"/>
      <c r="H61" s="20"/>
      <c r="I61" s="15"/>
      <c r="J61" s="15"/>
      <c r="K61" s="15"/>
      <c r="L61" s="21" t="e">
        <f>VLOOKUP($D61,'538'!$B$3:$F$34,3,FALSE)</f>
        <v>#N/A</v>
      </c>
      <c r="M61" s="21" t="e">
        <f>VLOOKUP($D61,'538'!$B$3:$F$34,4,FALSE)</f>
        <v>#N/A</v>
      </c>
      <c r="N61" s="21" t="e">
        <f>VLOOKUP($D61,'538'!$B$3:$F$34,5,FALSE)</f>
        <v>#N/A</v>
      </c>
      <c r="O61" s="21" t="e">
        <f>VLOOKUP($E61,'538'!$B$3:$F$34,3,FALSE)</f>
        <v>#N/A</v>
      </c>
      <c r="P61" s="21" t="e">
        <f>VLOOKUP($E61,'538'!$B$3:$F$34,4,FALSE)</f>
        <v>#N/A</v>
      </c>
      <c r="Q61" s="21" t="e">
        <f>VLOOKUP($E61,'538'!$B$3:$F$34,5,FALSE)</f>
        <v>#N/A</v>
      </c>
      <c r="R61" s="17"/>
      <c r="S61" s="17"/>
      <c r="T61" s="20">
        <f t="shared" si="3"/>
        <v>0</v>
      </c>
      <c r="U61" s="45"/>
      <c r="V61" s="45"/>
      <c r="W61" s="54">
        <f t="shared" si="4"/>
        <v>0</v>
      </c>
      <c r="X61" s="20">
        <f t="shared" si="4"/>
        <v>0</v>
      </c>
      <c r="Z61" s="22"/>
    </row>
    <row r="62" spans="2:28">
      <c r="B62" s="14">
        <v>59</v>
      </c>
      <c r="C62" s="18"/>
      <c r="D62" s="19"/>
      <c r="E62" s="19"/>
      <c r="F62" s="20"/>
      <c r="G62" s="20"/>
      <c r="H62" s="20"/>
      <c r="I62" s="15"/>
      <c r="J62" s="15"/>
      <c r="K62" s="15"/>
      <c r="L62" s="21" t="e">
        <f>VLOOKUP($D62,'538'!$B$3:$F$34,3,FALSE)</f>
        <v>#N/A</v>
      </c>
      <c r="M62" s="21" t="e">
        <f>VLOOKUP($D62,'538'!$B$3:$F$34,4,FALSE)</f>
        <v>#N/A</v>
      </c>
      <c r="N62" s="21" t="e">
        <f>VLOOKUP($D62,'538'!$B$3:$F$34,5,FALSE)</f>
        <v>#N/A</v>
      </c>
      <c r="O62" s="21" t="e">
        <f>VLOOKUP($E62,'538'!$B$3:$F$34,3,FALSE)</f>
        <v>#N/A</v>
      </c>
      <c r="P62" s="21" t="e">
        <f>VLOOKUP($E62,'538'!$B$3:$F$34,4,FALSE)</f>
        <v>#N/A</v>
      </c>
      <c r="Q62" s="21" t="e">
        <f>VLOOKUP($E62,'538'!$B$3:$F$34,5,FALSE)</f>
        <v>#N/A</v>
      </c>
      <c r="R62" s="17"/>
      <c r="S62" s="17"/>
      <c r="T62" s="20">
        <f t="shared" si="3"/>
        <v>0</v>
      </c>
      <c r="U62" s="45"/>
      <c r="V62" s="45"/>
      <c r="W62" s="54">
        <f t="shared" si="4"/>
        <v>0</v>
      </c>
      <c r="X62" s="20">
        <f t="shared" si="4"/>
        <v>0</v>
      </c>
      <c r="Z62" s="22"/>
    </row>
    <row r="63" spans="2:28">
      <c r="B63" s="14">
        <v>60</v>
      </c>
      <c r="C63" s="18"/>
      <c r="D63" s="19"/>
      <c r="E63" s="19"/>
      <c r="F63" s="20"/>
      <c r="G63" s="20"/>
      <c r="H63" s="20"/>
      <c r="I63" s="15"/>
      <c r="J63" s="15"/>
      <c r="K63" s="15"/>
      <c r="L63" s="21" t="e">
        <f>VLOOKUP($D63,'538'!$B$3:$F$34,3,FALSE)</f>
        <v>#N/A</v>
      </c>
      <c r="M63" s="21" t="e">
        <f>VLOOKUP($D63,'538'!$B$3:$F$34,4,FALSE)</f>
        <v>#N/A</v>
      </c>
      <c r="N63" s="21" t="e">
        <f>VLOOKUP($D63,'538'!$B$3:$F$34,5,FALSE)</f>
        <v>#N/A</v>
      </c>
      <c r="O63" s="21" t="e">
        <f>VLOOKUP($E63,'538'!$B$3:$F$34,3,FALSE)</f>
        <v>#N/A</v>
      </c>
      <c r="P63" s="21" t="e">
        <f>VLOOKUP($E63,'538'!$B$3:$F$34,4,FALSE)</f>
        <v>#N/A</v>
      </c>
      <c r="Q63" s="21" t="e">
        <f>VLOOKUP($E63,'538'!$B$3:$F$34,5,FALSE)</f>
        <v>#N/A</v>
      </c>
      <c r="R63" s="17"/>
      <c r="S63" s="17"/>
      <c r="T63" s="20">
        <f t="shared" si="3"/>
        <v>0</v>
      </c>
      <c r="U63" s="45"/>
      <c r="V63" s="45"/>
      <c r="W63" s="54">
        <f t="shared" si="4"/>
        <v>0</v>
      </c>
      <c r="X63" s="20">
        <f t="shared" si="4"/>
        <v>0</v>
      </c>
      <c r="Z63" s="22"/>
    </row>
    <row r="64" spans="2:28">
      <c r="B64" s="14">
        <v>61</v>
      </c>
      <c r="C64" s="18"/>
      <c r="D64" s="19"/>
      <c r="E64" s="19"/>
      <c r="F64" s="20"/>
      <c r="G64" s="20"/>
      <c r="H64" s="20"/>
      <c r="I64" s="15"/>
      <c r="J64" s="15"/>
      <c r="K64" s="15"/>
      <c r="L64" s="21" t="e">
        <f>VLOOKUP($D64,'538'!$B$3:$F$34,3,FALSE)</f>
        <v>#N/A</v>
      </c>
      <c r="M64" s="21" t="e">
        <f>VLOOKUP($D64,'538'!$B$3:$F$34,4,FALSE)</f>
        <v>#N/A</v>
      </c>
      <c r="N64" s="21" t="e">
        <f>VLOOKUP($D64,'538'!$B$3:$F$34,5,FALSE)</f>
        <v>#N/A</v>
      </c>
      <c r="O64" s="21" t="e">
        <f>VLOOKUP($E64,'538'!$B$3:$F$34,3,FALSE)</f>
        <v>#N/A</v>
      </c>
      <c r="P64" s="21" t="e">
        <f>VLOOKUP($E64,'538'!$B$3:$F$34,4,FALSE)</f>
        <v>#N/A</v>
      </c>
      <c r="Q64" s="21" t="e">
        <f>VLOOKUP($E64,'538'!$B$3:$F$34,5,FALSE)</f>
        <v>#N/A</v>
      </c>
      <c r="R64" s="17"/>
      <c r="S64" s="17"/>
      <c r="T64" s="20">
        <f t="shared" si="3"/>
        <v>0</v>
      </c>
      <c r="U64" s="45"/>
      <c r="V64" s="45"/>
      <c r="W64" s="54">
        <f t="shared" si="4"/>
        <v>0</v>
      </c>
      <c r="X64" s="20">
        <f t="shared" si="4"/>
        <v>0</v>
      </c>
      <c r="Z64" s="22"/>
    </row>
    <row r="65" spans="2:26">
      <c r="B65" s="14">
        <v>62</v>
      </c>
      <c r="C65" s="18"/>
      <c r="D65" s="19"/>
      <c r="E65" s="19"/>
      <c r="F65" s="20"/>
      <c r="G65" s="20"/>
      <c r="H65" s="20"/>
      <c r="I65" s="15"/>
      <c r="J65" s="15"/>
      <c r="K65" s="15"/>
      <c r="L65" s="21" t="e">
        <f>VLOOKUP($D65,'538'!$B$3:$F$34,3,FALSE)</f>
        <v>#N/A</v>
      </c>
      <c r="M65" s="21" t="e">
        <f>VLOOKUP($D65,'538'!$B$3:$F$34,4,FALSE)</f>
        <v>#N/A</v>
      </c>
      <c r="N65" s="21" t="e">
        <f>VLOOKUP($D65,'538'!$B$3:$F$34,5,FALSE)</f>
        <v>#N/A</v>
      </c>
      <c r="O65" s="21" t="e">
        <f>VLOOKUP($E65,'538'!$B$3:$F$34,3,FALSE)</f>
        <v>#N/A</v>
      </c>
      <c r="P65" s="21" t="e">
        <f>VLOOKUP($E65,'538'!$B$3:$F$34,4,FALSE)</f>
        <v>#N/A</v>
      </c>
      <c r="Q65" s="21" t="e">
        <f>VLOOKUP($E65,'538'!$B$3:$F$34,5,FALSE)</f>
        <v>#N/A</v>
      </c>
      <c r="R65" s="17"/>
      <c r="S65" s="17"/>
      <c r="T65" s="20">
        <f t="shared" si="3"/>
        <v>0</v>
      </c>
      <c r="U65" s="45"/>
      <c r="V65" s="45"/>
      <c r="W65" s="54">
        <f t="shared" si="4"/>
        <v>0</v>
      </c>
      <c r="X65" s="20">
        <f t="shared" si="4"/>
        <v>0</v>
      </c>
      <c r="Z65" s="22"/>
    </row>
    <row r="66" spans="2:26">
      <c r="B66" s="14">
        <v>63</v>
      </c>
      <c r="C66" s="18"/>
      <c r="D66" s="19"/>
      <c r="E66" s="19"/>
      <c r="F66" s="20"/>
      <c r="G66" s="20"/>
      <c r="H66" s="20"/>
      <c r="I66" s="15"/>
      <c r="J66" s="15"/>
      <c r="K66" s="15"/>
      <c r="L66" s="21" t="e">
        <f>VLOOKUP($D66,'538'!$B$3:$F$34,3,FALSE)</f>
        <v>#N/A</v>
      </c>
      <c r="M66" s="21" t="e">
        <f>VLOOKUP($D66,'538'!$B$3:$F$34,4,FALSE)</f>
        <v>#N/A</v>
      </c>
      <c r="N66" s="21" t="e">
        <f>VLOOKUP($D66,'538'!$B$3:$F$34,5,FALSE)</f>
        <v>#N/A</v>
      </c>
      <c r="O66" s="21" t="e">
        <f>VLOOKUP($E66,'538'!$B$3:$F$34,3,FALSE)</f>
        <v>#N/A</v>
      </c>
      <c r="P66" s="21" t="e">
        <f>VLOOKUP($E66,'538'!$B$3:$F$34,4,FALSE)</f>
        <v>#N/A</v>
      </c>
      <c r="Q66" s="21" t="e">
        <f>VLOOKUP($E66,'538'!$B$3:$F$34,5,FALSE)</f>
        <v>#N/A</v>
      </c>
      <c r="R66" s="17"/>
      <c r="S66" s="17"/>
      <c r="T66" s="20">
        <f t="shared" si="3"/>
        <v>0</v>
      </c>
      <c r="U66" s="45"/>
      <c r="V66" s="45"/>
      <c r="W66" s="54">
        <f t="shared" si="4"/>
        <v>0</v>
      </c>
      <c r="X66" s="20">
        <f t="shared" si="4"/>
        <v>0</v>
      </c>
      <c r="Z66" s="22"/>
    </row>
    <row r="67" spans="2:26">
      <c r="B67" s="14">
        <v>64</v>
      </c>
      <c r="C67" s="18"/>
      <c r="D67" s="19"/>
      <c r="E67" s="19"/>
      <c r="F67" s="20"/>
      <c r="G67" s="20"/>
      <c r="H67" s="20"/>
      <c r="I67" s="15"/>
      <c r="J67" s="15"/>
      <c r="K67" s="15"/>
      <c r="L67" s="21" t="e">
        <f>VLOOKUP($D67,'538'!$B$3:$F$34,3,FALSE)</f>
        <v>#N/A</v>
      </c>
      <c r="M67" s="21" t="e">
        <f>VLOOKUP($D67,'538'!$B$3:$F$34,4,FALSE)</f>
        <v>#N/A</v>
      </c>
      <c r="N67" s="21" t="e">
        <f>VLOOKUP($D67,'538'!$B$3:$F$34,5,FALSE)</f>
        <v>#N/A</v>
      </c>
      <c r="O67" s="21" t="e">
        <f>VLOOKUP($E67,'538'!$B$3:$F$34,3,FALSE)</f>
        <v>#N/A</v>
      </c>
      <c r="P67" s="21" t="e">
        <f>VLOOKUP($E67,'538'!$B$3:$F$34,4,FALSE)</f>
        <v>#N/A</v>
      </c>
      <c r="Q67" s="21" t="e">
        <f>VLOOKUP($E67,'538'!$B$3:$F$34,5,FALSE)</f>
        <v>#N/A</v>
      </c>
      <c r="R67" s="17"/>
      <c r="S67" s="17"/>
      <c r="T67" s="20">
        <f t="shared" si="3"/>
        <v>0</v>
      </c>
      <c r="U67" s="45"/>
      <c r="V67" s="45"/>
      <c r="W67" s="54">
        <f t="shared" si="4"/>
        <v>0</v>
      </c>
      <c r="X67" s="20">
        <f t="shared" si="4"/>
        <v>0</v>
      </c>
      <c r="Z67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Z8:Z11"/>
    <mergeCell ref="Z5:Z7"/>
    <mergeCell ref="Y4:Y7"/>
  </mergeCells>
  <pageMargins left="0.7" right="0.7" top="0.75" bottom="0.75" header="0.3" footer="0.3"/>
  <pageSetup paperSize="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ColWidth="9.125" defaultRowHeight="15"/>
  <cols>
    <col min="1" max="1" width="14.75" style="23" customWidth="1"/>
    <col min="2" max="3" width="20.75" style="23" customWidth="1"/>
    <col min="4" max="22" width="6.75" style="23" customWidth="1"/>
    <col min="23" max="16384" width="9.125" style="23"/>
  </cols>
  <sheetData>
    <row r="1" spans="1:22" ht="54.75">
      <c r="A1" s="24" t="s">
        <v>40</v>
      </c>
      <c r="B1" s="24" t="s">
        <v>41</v>
      </c>
      <c r="C1" s="24" t="s">
        <v>42</v>
      </c>
      <c r="D1" s="24" t="s">
        <v>43</v>
      </c>
      <c r="E1" s="24" t="s">
        <v>44</v>
      </c>
      <c r="F1" s="24" t="s">
        <v>45</v>
      </c>
      <c r="G1" s="39" t="s">
        <v>70</v>
      </c>
      <c r="H1" s="39" t="s">
        <v>71</v>
      </c>
      <c r="I1" s="39" t="s">
        <v>72</v>
      </c>
      <c r="J1" s="24" t="s">
        <v>46</v>
      </c>
      <c r="K1" s="24" t="s">
        <v>47</v>
      </c>
      <c r="L1" s="24" t="s">
        <v>48</v>
      </c>
      <c r="M1" s="24" t="s">
        <v>49</v>
      </c>
      <c r="N1" s="24" t="s">
        <v>50</v>
      </c>
      <c r="O1" s="24" t="s">
        <v>51</v>
      </c>
      <c r="P1" s="24" t="s">
        <v>52</v>
      </c>
      <c r="Q1" s="24" t="s">
        <v>53</v>
      </c>
      <c r="R1" s="24" t="s">
        <v>54</v>
      </c>
      <c r="S1" s="24" t="s">
        <v>55</v>
      </c>
      <c r="T1" s="24" t="s">
        <v>56</v>
      </c>
      <c r="U1" s="24" t="s">
        <v>57</v>
      </c>
      <c r="V1" s="24" t="s">
        <v>73</v>
      </c>
    </row>
    <row r="2" spans="1:22">
      <c r="A2" s="25">
        <f>Main!C4</f>
        <v>41802</v>
      </c>
      <c r="B2" s="26" t="str">
        <f>Main!D4</f>
        <v>Brazil</v>
      </c>
      <c r="C2" s="26" t="str">
        <f>Main!E4</f>
        <v>Croatia</v>
      </c>
      <c r="D2" s="27">
        <f>Main!F4</f>
        <v>88</v>
      </c>
      <c r="E2" s="27">
        <f>Main!G4</f>
        <v>3</v>
      </c>
      <c r="F2" s="27">
        <f>Main!H4</f>
        <v>10</v>
      </c>
      <c r="G2" s="28">
        <f>Main!I4</f>
        <v>1.33</v>
      </c>
      <c r="H2" s="28">
        <f>Main!J4</f>
        <v>5</v>
      </c>
      <c r="I2" s="28">
        <f>Main!K4</f>
        <v>13</v>
      </c>
      <c r="J2" s="28">
        <f>Main!L4</f>
        <v>91.8</v>
      </c>
      <c r="K2" s="28">
        <f>Main!M4</f>
        <v>3.4</v>
      </c>
      <c r="L2" s="28">
        <f>Main!N4</f>
        <v>0.5</v>
      </c>
      <c r="M2" s="28">
        <f>Main!O4</f>
        <v>75.7</v>
      </c>
      <c r="N2" s="28">
        <f>Main!P4</f>
        <v>1.8</v>
      </c>
      <c r="O2" s="28">
        <f>Main!Q4</f>
        <v>0.9</v>
      </c>
      <c r="P2" s="27">
        <f>Main!R4</f>
        <v>3</v>
      </c>
      <c r="Q2" s="27">
        <f>Main!S4</f>
        <v>1</v>
      </c>
      <c r="R2" s="27">
        <f>Main!T4</f>
        <v>2</v>
      </c>
      <c r="S2" s="27">
        <f>Main!U4</f>
        <v>4</v>
      </c>
      <c r="T2" s="27">
        <f>Main!V4</f>
        <v>0</v>
      </c>
      <c r="U2" s="27">
        <f>Main!W4</f>
        <v>4</v>
      </c>
      <c r="V2" s="27" t="str">
        <f>Main!X4</f>
        <v>train</v>
      </c>
    </row>
    <row r="3" spans="1:22">
      <c r="A3" s="29">
        <f>Main!C5</f>
        <v>41803</v>
      </c>
      <c r="B3" s="30" t="str">
        <f>Main!D5</f>
        <v>Mexico</v>
      </c>
      <c r="C3" s="30" t="str">
        <f>Main!E5</f>
        <v>Cameroon</v>
      </c>
      <c r="D3" s="31">
        <f>Main!F5</f>
        <v>43</v>
      </c>
      <c r="E3" s="31">
        <f>Main!G5</f>
        <v>27</v>
      </c>
      <c r="F3" s="31">
        <f>Main!H5</f>
        <v>30</v>
      </c>
      <c r="G3" s="32">
        <f>Main!I5</f>
        <v>2.2400000000000002</v>
      </c>
      <c r="H3" s="32">
        <f>Main!J5</f>
        <v>3.95</v>
      </c>
      <c r="I3" s="32">
        <f>Main!K5</f>
        <v>3.25</v>
      </c>
      <c r="J3" s="32">
        <f>Main!L5</f>
        <v>77</v>
      </c>
      <c r="K3" s="32">
        <f>Main!M5</f>
        <v>1.6</v>
      </c>
      <c r="L3" s="32">
        <f>Main!N5</f>
        <v>0.7</v>
      </c>
      <c r="M3" s="32">
        <f>Main!O5</f>
        <v>71.3</v>
      </c>
      <c r="N3" s="32">
        <f>Main!P5</f>
        <v>1.5</v>
      </c>
      <c r="O3" s="32">
        <f>Main!Q5</f>
        <v>1</v>
      </c>
      <c r="P3" s="31">
        <f>Main!R5</f>
        <v>1</v>
      </c>
      <c r="Q3" s="31">
        <f>Main!S5</f>
        <v>0</v>
      </c>
      <c r="R3" s="31">
        <f>Main!T5</f>
        <v>1</v>
      </c>
      <c r="S3" s="31">
        <f>Main!U5</f>
        <v>0.8</v>
      </c>
      <c r="T3" s="31">
        <f>Main!V5</f>
        <v>0.1</v>
      </c>
      <c r="U3" s="31">
        <f>Main!W5</f>
        <v>0.7</v>
      </c>
      <c r="V3" s="31" t="str">
        <f>Main!X5</f>
        <v>train</v>
      </c>
    </row>
    <row r="4" spans="1:22">
      <c r="A4" s="29">
        <f>Main!C6</f>
        <v>41803</v>
      </c>
      <c r="B4" s="30" t="str">
        <f>Main!D6</f>
        <v>Spain</v>
      </c>
      <c r="C4" s="30" t="str">
        <f>Main!E6</f>
        <v>Netherlands</v>
      </c>
      <c r="D4" s="31">
        <f>Main!F6</f>
        <v>53</v>
      </c>
      <c r="E4" s="31">
        <f>Main!G6</f>
        <v>21</v>
      </c>
      <c r="F4" s="31">
        <f>Main!H6</f>
        <v>25</v>
      </c>
      <c r="G4" s="32">
        <f>Main!I6</f>
        <v>1.87</v>
      </c>
      <c r="H4" s="32">
        <f>Main!J6</f>
        <v>5.5</v>
      </c>
      <c r="I4" s="32">
        <f>Main!K6</f>
        <v>3.45</v>
      </c>
      <c r="J4" s="32">
        <f>Main!L6</f>
        <v>89.1</v>
      </c>
      <c r="K4" s="32">
        <f>Main!M6</f>
        <v>2.7</v>
      </c>
      <c r="L4" s="32">
        <f>Main!N6</f>
        <v>0.4</v>
      </c>
      <c r="M4" s="32">
        <f>Main!O6</f>
        <v>82.5</v>
      </c>
      <c r="N4" s="32">
        <f>Main!P6</f>
        <v>2.2999999999999998</v>
      </c>
      <c r="O4" s="32">
        <f>Main!Q6</f>
        <v>0.8</v>
      </c>
      <c r="P4" s="31">
        <f>Main!R6</f>
        <v>1</v>
      </c>
      <c r="Q4" s="31">
        <f>Main!S6</f>
        <v>5</v>
      </c>
      <c r="R4" s="31">
        <f>Main!T6</f>
        <v>-4</v>
      </c>
      <c r="S4" s="31">
        <f>Main!U6</f>
        <v>1.1000000000000001</v>
      </c>
      <c r="T4" s="31">
        <f>Main!V6</f>
        <v>0</v>
      </c>
      <c r="U4" s="31">
        <f>Main!W6</f>
        <v>1.1000000000000001</v>
      </c>
      <c r="V4" s="31" t="str">
        <f>Main!X6</f>
        <v>train</v>
      </c>
    </row>
    <row r="5" spans="1:22">
      <c r="A5" s="29">
        <f>Main!C7</f>
        <v>41803</v>
      </c>
      <c r="B5" s="30" t="str">
        <f>Main!D7</f>
        <v>Chile</v>
      </c>
      <c r="C5" s="30" t="str">
        <f>Main!E7</f>
        <v>Australia</v>
      </c>
      <c r="D5" s="31">
        <f>Main!F7</f>
        <v>72</v>
      </c>
      <c r="E5" s="31">
        <f>Main!G7</f>
        <v>9</v>
      </c>
      <c r="F5" s="31">
        <f>Main!H7</f>
        <v>19</v>
      </c>
      <c r="G5" s="32">
        <f>Main!I7</f>
        <v>1.44</v>
      </c>
      <c r="H5" s="32">
        <f>Main!J7</f>
        <v>4.3</v>
      </c>
      <c r="I5" s="32">
        <f>Main!K7</f>
        <v>9</v>
      </c>
      <c r="J5" s="32">
        <f>Main!L7</f>
        <v>86.7</v>
      </c>
      <c r="K5" s="32">
        <f>Main!M7</f>
        <v>2.7</v>
      </c>
      <c r="L5" s="32">
        <f>Main!N7</f>
        <v>0.7</v>
      </c>
      <c r="M5" s="32">
        <f>Main!O7</f>
        <v>69.5</v>
      </c>
      <c r="N5" s="32">
        <f>Main!P7</f>
        <v>1.6</v>
      </c>
      <c r="O5" s="32">
        <f>Main!Q7</f>
        <v>1.2</v>
      </c>
      <c r="P5" s="31">
        <v>3</v>
      </c>
      <c r="Q5" s="31">
        <f>Main!S7</f>
        <v>1</v>
      </c>
      <c r="R5" s="31">
        <f>Main!T7</f>
        <v>2</v>
      </c>
      <c r="S5" s="31">
        <f>Main!U7</f>
        <v>1.4</v>
      </c>
      <c r="T5" s="31">
        <f>Main!V7</f>
        <v>0.3</v>
      </c>
      <c r="U5" s="31">
        <f>Main!W7</f>
        <v>1.1000000000000001</v>
      </c>
      <c r="V5" s="31" t="str">
        <f>Main!X7</f>
        <v>train</v>
      </c>
    </row>
    <row r="6" spans="1:22">
      <c r="A6" s="33">
        <f>Main!C8</f>
        <v>41804</v>
      </c>
      <c r="B6" s="34" t="str">
        <f>Main!D8</f>
        <v>Colombia</v>
      </c>
      <c r="C6" s="34" t="str">
        <f>Main!E8</f>
        <v>Greece</v>
      </c>
      <c r="D6" s="35">
        <f>Main!F8</f>
        <v>54</v>
      </c>
      <c r="E6" s="35">
        <f>Main!G8</f>
        <v>19</v>
      </c>
      <c r="F6" s="35">
        <f>Main!H8</f>
        <v>27</v>
      </c>
      <c r="G6" s="36">
        <f>Main!I8</f>
        <v>1.85</v>
      </c>
      <c r="H6" s="36">
        <f>Main!J8</f>
        <v>3.25</v>
      </c>
      <c r="I6" s="36">
        <f>Main!K8</f>
        <v>4.5999999999999996</v>
      </c>
      <c r="J6" s="36">
        <f>Main!L8</f>
        <v>85.8</v>
      </c>
      <c r="K6" s="36">
        <f>Main!M8</f>
        <v>2.2000000000000002</v>
      </c>
      <c r="L6" s="36">
        <f>Main!N8</f>
        <v>0.5</v>
      </c>
      <c r="M6" s="36">
        <f>Main!O8</f>
        <v>76.8</v>
      </c>
      <c r="N6" s="36">
        <f>Main!P8</f>
        <v>1.3</v>
      </c>
      <c r="O6" s="36">
        <f>Main!Q8</f>
        <v>0.5</v>
      </c>
      <c r="P6" s="35">
        <f>Main!R8</f>
        <v>3</v>
      </c>
      <c r="Q6" s="35">
        <f>Main!S8</f>
        <v>0</v>
      </c>
      <c r="R6" s="35">
        <f>Main!T8</f>
        <v>3</v>
      </c>
      <c r="S6" s="35">
        <f>Main!U8</f>
        <v>1.02</v>
      </c>
      <c r="T6" s="35">
        <f>Main!V8</f>
        <v>0.26</v>
      </c>
      <c r="U6" s="35">
        <f>Main!W8</f>
        <v>0.82</v>
      </c>
      <c r="V6" s="35" t="str">
        <f>Main!X8</f>
        <v>train</v>
      </c>
    </row>
    <row r="7" spans="1:22">
      <c r="A7" s="33">
        <f>Main!C9</f>
        <v>41804</v>
      </c>
      <c r="B7" s="34" t="str">
        <f>Main!D9</f>
        <v>Uruguay</v>
      </c>
      <c r="C7" s="34" t="str">
        <f>Main!E9</f>
        <v>Costa Rica</v>
      </c>
      <c r="D7" s="35">
        <f>Main!F9</f>
        <v>54</v>
      </c>
      <c r="E7" s="35">
        <f>Main!G9</f>
        <v>19</v>
      </c>
      <c r="F7" s="35">
        <f>Main!H9</f>
        <v>27</v>
      </c>
      <c r="G7" s="36">
        <f>Main!I9</f>
        <v>1.44</v>
      </c>
      <c r="H7" s="36">
        <f>Main!J9</f>
        <v>4</v>
      </c>
      <c r="I7" s="36">
        <f>Main!K9</f>
        <v>9</v>
      </c>
      <c r="J7" s="36">
        <f>Main!L9</f>
        <v>83.3</v>
      </c>
      <c r="K7" s="36">
        <f>Main!M9</f>
        <v>2.2000000000000002</v>
      </c>
      <c r="L7" s="36">
        <f>Main!N9</f>
        <v>0.7</v>
      </c>
      <c r="M7" s="36">
        <f>Main!O9</f>
        <v>74.099999999999994</v>
      </c>
      <c r="N7" s="36">
        <f>Main!P9</f>
        <v>1.3</v>
      </c>
      <c r="O7" s="36">
        <f>Main!Q9</f>
        <v>0.7</v>
      </c>
      <c r="P7" s="35">
        <f>Main!R9</f>
        <v>1</v>
      </c>
      <c r="Q7" s="35">
        <f>Main!S9</f>
        <v>3</v>
      </c>
      <c r="R7" s="35">
        <f>Main!T9</f>
        <v>-2</v>
      </c>
      <c r="S7" s="35">
        <f>Main!U9</f>
        <v>1.61</v>
      </c>
      <c r="T7" s="35">
        <f>Main!V9</f>
        <v>0.16</v>
      </c>
      <c r="U7" s="35">
        <f>Main!W9</f>
        <v>1.46</v>
      </c>
      <c r="V7" s="35" t="str">
        <f>Main!X9</f>
        <v>train</v>
      </c>
    </row>
    <row r="8" spans="1:22">
      <c r="A8" s="33">
        <f>Main!C10</f>
        <v>41804</v>
      </c>
      <c r="B8" s="34" t="str">
        <f>Main!D10</f>
        <v>England</v>
      </c>
      <c r="C8" s="34" t="str">
        <f>Main!E10</f>
        <v>Italy</v>
      </c>
      <c r="D8" s="35">
        <f>Main!F10</f>
        <v>43</v>
      </c>
      <c r="E8" s="35">
        <f>Main!G10</f>
        <v>28</v>
      </c>
      <c r="F8" s="35">
        <f>Main!H10</f>
        <v>29</v>
      </c>
      <c r="G8" s="36">
        <f>Main!I10</f>
        <v>2.75</v>
      </c>
      <c r="H8" s="36">
        <f>Main!J10</f>
        <v>3.1</v>
      </c>
      <c r="I8" s="36">
        <f>Main!K10</f>
        <v>2.7</v>
      </c>
      <c r="J8" s="36">
        <f>Main!L10</f>
        <v>83.2</v>
      </c>
      <c r="K8" s="36">
        <f>Main!M10</f>
        <v>2.2000000000000002</v>
      </c>
      <c r="L8" s="36">
        <f>Main!N10</f>
        <v>0.7</v>
      </c>
      <c r="M8" s="36">
        <f>Main!O10</f>
        <v>79.5</v>
      </c>
      <c r="N8" s="36">
        <f>Main!P10</f>
        <v>2</v>
      </c>
      <c r="O8" s="36">
        <f>Main!Q10</f>
        <v>0.8</v>
      </c>
      <c r="P8" s="35">
        <f>Main!R10</f>
        <v>1</v>
      </c>
      <c r="Q8" s="35">
        <f>Main!S10</f>
        <v>2</v>
      </c>
      <c r="R8" s="35">
        <f>Main!T10</f>
        <v>-1</v>
      </c>
      <c r="S8" s="35">
        <f>Main!U10</f>
        <v>0.7</v>
      </c>
      <c r="T8" s="35">
        <f>Main!V10</f>
        <v>0.63</v>
      </c>
      <c r="U8" s="35">
        <f>Main!W10</f>
        <v>0.05</v>
      </c>
      <c r="V8" s="35" t="str">
        <f>Main!X10</f>
        <v>train</v>
      </c>
    </row>
    <row r="9" spans="1:22">
      <c r="A9" s="33">
        <f>Main!C11</f>
        <v>41805</v>
      </c>
      <c r="B9" s="34" t="str">
        <f>Main!D11</f>
        <v>Ivory Coast</v>
      </c>
      <c r="C9" s="34" t="str">
        <f>Main!E11</f>
        <v>Japan</v>
      </c>
      <c r="D9" s="35">
        <f>Main!F11</f>
        <v>47</v>
      </c>
      <c r="E9" s="35">
        <f>Main!G11</f>
        <v>25</v>
      </c>
      <c r="F9" s="35">
        <f>Main!H11</f>
        <v>27</v>
      </c>
      <c r="G9" s="36">
        <f>Main!I11</f>
        <v>2.5</v>
      </c>
      <c r="H9" s="36">
        <f>Main!J11</f>
        <v>3.3</v>
      </c>
      <c r="I9" s="36">
        <f>Main!K11</f>
        <v>2.8</v>
      </c>
      <c r="J9" s="36">
        <f>Main!L11</f>
        <v>78.900000000000006</v>
      </c>
      <c r="K9" s="36">
        <f>Main!M11</f>
        <v>2.2000000000000002</v>
      </c>
      <c r="L9" s="36">
        <f>Main!N11</f>
        <v>1</v>
      </c>
      <c r="M9" s="36">
        <f>Main!O11</f>
        <v>73.5</v>
      </c>
      <c r="N9" s="36">
        <f>Main!P11</f>
        <v>2.1</v>
      </c>
      <c r="O9" s="36">
        <f>Main!Q11</f>
        <v>1.3</v>
      </c>
      <c r="P9" s="35">
        <f>Main!R11</f>
        <v>2</v>
      </c>
      <c r="Q9" s="35">
        <f>Main!S11</f>
        <v>1</v>
      </c>
      <c r="R9" s="35">
        <f>Main!T11</f>
        <v>1</v>
      </c>
      <c r="S9" s="35">
        <f>Main!U11</f>
        <v>0.8</v>
      </c>
      <c r="T9" s="35">
        <f>Main!V11</f>
        <v>0.67</v>
      </c>
      <c r="U9" s="35">
        <f>Main!W11</f>
        <v>0.12</v>
      </c>
      <c r="V9" s="35" t="str">
        <f>Main!X11</f>
        <v>train</v>
      </c>
    </row>
    <row r="10" spans="1:22">
      <c r="A10" s="40">
        <f>Main!C12</f>
        <v>41805</v>
      </c>
      <c r="B10" s="41" t="str">
        <f>Main!D12</f>
        <v>Switzerland</v>
      </c>
      <c r="C10" s="41" t="str">
        <f>Main!E12</f>
        <v>Ecuador</v>
      </c>
      <c r="D10" s="42">
        <f>Main!F12</f>
        <v>31</v>
      </c>
      <c r="E10" s="42">
        <f>Main!G12</f>
        <v>40</v>
      </c>
      <c r="F10" s="42">
        <f>Main!H12</f>
        <v>29</v>
      </c>
      <c r="G10" s="43">
        <f>Main!I12</f>
        <v>2.4</v>
      </c>
      <c r="H10" s="43">
        <f>Main!J12</f>
        <v>3.2</v>
      </c>
      <c r="I10" s="43">
        <f>Main!K12</f>
        <v>3</v>
      </c>
      <c r="J10" s="43">
        <f>Main!L12</f>
        <v>78</v>
      </c>
      <c r="K10" s="43">
        <f>Main!M12</f>
        <v>2</v>
      </c>
      <c r="L10" s="43">
        <f>Main!N12</f>
        <v>0.9</v>
      </c>
      <c r="M10" s="43">
        <f>Main!O12</f>
        <v>80.7</v>
      </c>
      <c r="N10" s="43">
        <f>Main!P12</f>
        <v>2</v>
      </c>
      <c r="O10" s="43">
        <f>Main!Q12</f>
        <v>0.8</v>
      </c>
      <c r="P10" s="42">
        <f>Main!R12</f>
        <v>2</v>
      </c>
      <c r="Q10" s="42">
        <f>Main!S12</f>
        <v>1</v>
      </c>
      <c r="R10" s="42">
        <f>Main!T12</f>
        <v>1</v>
      </c>
      <c r="S10" s="42">
        <f>Main!U12</f>
        <v>0.83</v>
      </c>
      <c r="T10" s="42">
        <f>Main!V12</f>
        <v>0.83</v>
      </c>
      <c r="U10" s="42">
        <f>Main!W12</f>
        <v>0.2</v>
      </c>
      <c r="V10" s="42" t="str">
        <f>Main!X12</f>
        <v>train</v>
      </c>
    </row>
    <row r="11" spans="1:22">
      <c r="A11" s="40">
        <f>Main!C13</f>
        <v>41805</v>
      </c>
      <c r="B11" s="41" t="str">
        <f>Main!D13</f>
        <v>France</v>
      </c>
      <c r="C11" s="41" t="str">
        <f>Main!E13</f>
        <v>Honduras</v>
      </c>
      <c r="D11" s="42">
        <f>Main!F13</f>
        <v>67</v>
      </c>
      <c r="E11" s="42">
        <f>Main!G13</f>
        <v>12</v>
      </c>
      <c r="F11" s="42">
        <f>Main!H13</f>
        <v>21</v>
      </c>
      <c r="G11" s="43">
        <f>Main!I13</f>
        <v>1.3</v>
      </c>
      <c r="H11" s="43">
        <f>Main!J13</f>
        <v>5</v>
      </c>
      <c r="I11" s="43">
        <f>Main!K13</f>
        <v>11</v>
      </c>
      <c r="J11" s="43">
        <f>Main!L13</f>
        <v>86.1</v>
      </c>
      <c r="K11" s="43">
        <f>Main!M13</f>
        <v>2.5</v>
      </c>
      <c r="L11" s="43">
        <f>Main!N13</f>
        <v>0.6</v>
      </c>
      <c r="M11" s="43">
        <f>Main!O13</f>
        <v>69.599999999999994</v>
      </c>
      <c r="N11" s="43">
        <f>Main!P13</f>
        <v>1.6</v>
      </c>
      <c r="O11" s="43">
        <f>Main!Q13</f>
        <v>1.2</v>
      </c>
      <c r="P11" s="42">
        <f>Main!R13</f>
        <v>3</v>
      </c>
      <c r="Q11" s="42">
        <f>Main!S13</f>
        <v>0</v>
      </c>
      <c r="R11" s="42">
        <f>Main!T13</f>
        <v>3</v>
      </c>
      <c r="S11" s="42">
        <f>Main!U13</f>
        <v>1.9</v>
      </c>
      <c r="T11" s="42">
        <f>Main!V13</f>
        <v>0.38</v>
      </c>
      <c r="U11" s="42">
        <f>Main!W13</f>
        <v>1.46</v>
      </c>
      <c r="V11" s="42" t="str">
        <f>Main!X13</f>
        <v>train</v>
      </c>
    </row>
    <row r="12" spans="1:22">
      <c r="A12" s="40">
        <f>Main!C14</f>
        <v>41805</v>
      </c>
      <c r="B12" s="41" t="str">
        <f>Main!D14</f>
        <v>Argentina</v>
      </c>
      <c r="C12" s="41" t="str">
        <f>Main!E14</f>
        <v>Bosnia-Herzegovina</v>
      </c>
      <c r="D12" s="42">
        <f>Main!F14</f>
        <v>62</v>
      </c>
      <c r="E12" s="42">
        <f>Main!G14</f>
        <v>15</v>
      </c>
      <c r="F12" s="42">
        <f>Main!H14</f>
        <v>22</v>
      </c>
      <c r="G12" s="43">
        <f>Main!I14</f>
        <v>1.35</v>
      </c>
      <c r="H12" s="43">
        <f>Main!J14</f>
        <v>4.75</v>
      </c>
      <c r="I12" s="43">
        <f>Main!K14</f>
        <v>9.5</v>
      </c>
      <c r="J12" s="43">
        <f>Main!L14</f>
        <v>90</v>
      </c>
      <c r="K12" s="43">
        <f>Main!M14</f>
        <v>2.9</v>
      </c>
      <c r="L12" s="43">
        <f>Main!N14</f>
        <v>0.4</v>
      </c>
      <c r="M12" s="43">
        <f>Main!O14</f>
        <v>80.3</v>
      </c>
      <c r="N12" s="43">
        <f>Main!P14</f>
        <v>2.2999999999999998</v>
      </c>
      <c r="O12" s="43">
        <f>Main!Q14</f>
        <v>1</v>
      </c>
      <c r="P12" s="42">
        <f>Main!R14</f>
        <v>2</v>
      </c>
      <c r="Q12" s="42">
        <f>Main!S14</f>
        <v>1</v>
      </c>
      <c r="R12" s="42">
        <f>Main!T14</f>
        <v>1</v>
      </c>
      <c r="S12" s="42">
        <f>Main!U14</f>
        <v>1.79</v>
      </c>
      <c r="T12" s="42">
        <f>Main!V14</f>
        <v>0.67</v>
      </c>
      <c r="U12" s="42">
        <f>Main!W14</f>
        <v>1.02</v>
      </c>
      <c r="V12" s="42" t="str">
        <f>Main!X14</f>
        <v>train</v>
      </c>
    </row>
    <row r="13" spans="1:22">
      <c r="A13" s="40">
        <f>Main!C15</f>
        <v>41806</v>
      </c>
      <c r="B13" s="41" t="str">
        <f>Main!D15</f>
        <v>Germany</v>
      </c>
      <c r="C13" s="41" t="str">
        <f>Main!E15</f>
        <v>Portugal</v>
      </c>
      <c r="D13" s="42">
        <f>Main!F15</f>
        <v>60</v>
      </c>
      <c r="E13" s="42">
        <f>Main!G15</f>
        <v>17</v>
      </c>
      <c r="F13" s="42">
        <f>Main!H15</f>
        <v>23</v>
      </c>
      <c r="G13" s="43">
        <f>Main!I15</f>
        <v>2.1</v>
      </c>
      <c r="H13" s="43">
        <f>Main!J15</f>
        <v>3.5</v>
      </c>
      <c r="I13" s="43">
        <f>Main!K15</f>
        <v>3.6</v>
      </c>
      <c r="J13" s="43">
        <f>Main!L15</f>
        <v>88.9</v>
      </c>
      <c r="K13" s="43">
        <f>Main!M15</f>
        <v>3.2</v>
      </c>
      <c r="L13" s="43">
        <f>Main!N15</f>
        <v>0.8</v>
      </c>
      <c r="M13" s="43">
        <f>Main!O15</f>
        <v>81</v>
      </c>
      <c r="N13" s="43">
        <f>Main!P15</f>
        <v>2.1</v>
      </c>
      <c r="O13" s="43">
        <f>Main!Q15</f>
        <v>0.8</v>
      </c>
      <c r="P13" s="42">
        <f>Main!R15</f>
        <v>4</v>
      </c>
      <c r="Q13" s="42">
        <f>Main!S15</f>
        <v>0</v>
      </c>
      <c r="R13" s="42">
        <f>Main!T15</f>
        <v>4</v>
      </c>
      <c r="S13" s="42">
        <f>Main!U15</f>
        <v>1.3</v>
      </c>
      <c r="T13" s="42">
        <f>Main!V15</f>
        <v>0.73</v>
      </c>
      <c r="U13" s="42">
        <f>Main!W15</f>
        <v>0.72</v>
      </c>
      <c r="V13" s="42" t="str">
        <f>Main!X15</f>
        <v>train</v>
      </c>
    </row>
    <row r="14" spans="1:22">
      <c r="A14" s="40">
        <f>Main!C16</f>
        <v>41806</v>
      </c>
      <c r="B14" s="41" t="str">
        <f>Main!D16</f>
        <v>Iran</v>
      </c>
      <c r="C14" s="41" t="str">
        <f>Main!E16</f>
        <v>Nigeria</v>
      </c>
      <c r="D14" s="42">
        <f>Main!F16</f>
        <v>27</v>
      </c>
      <c r="E14" s="42">
        <f>Main!G16</f>
        <v>42</v>
      </c>
      <c r="F14" s="42">
        <f>Main!H16</f>
        <v>31</v>
      </c>
      <c r="G14" s="43">
        <f>Main!I16</f>
        <v>3.75</v>
      </c>
      <c r="H14" s="43">
        <f>Main!J16</f>
        <v>3.3</v>
      </c>
      <c r="I14" s="43">
        <f>Main!K16</f>
        <v>2.15</v>
      </c>
      <c r="J14" s="43">
        <f>Main!L16</f>
        <v>70.599999999999994</v>
      </c>
      <c r="K14" s="43">
        <f>Main!M16</f>
        <v>1.3</v>
      </c>
      <c r="L14" s="43">
        <f>Main!N16</f>
        <v>0.9</v>
      </c>
      <c r="M14" s="43">
        <f>Main!O16</f>
        <v>75.2</v>
      </c>
      <c r="N14" s="43">
        <f>Main!P16</f>
        <v>1.7</v>
      </c>
      <c r="O14" s="43">
        <f>Main!Q16</f>
        <v>0.9</v>
      </c>
      <c r="P14" s="42">
        <f>Main!R16</f>
        <v>0</v>
      </c>
      <c r="Q14" s="42">
        <f>Main!S16</f>
        <v>0</v>
      </c>
      <c r="R14" s="42">
        <f>Main!T16</f>
        <v>0</v>
      </c>
      <c r="S14" s="42">
        <f>Main!U16</f>
        <v>0.51</v>
      </c>
      <c r="T14" s="42">
        <f>Main!V16</f>
        <v>0.91</v>
      </c>
      <c r="U14" s="42">
        <f>Main!W16</f>
        <v>-0.03</v>
      </c>
      <c r="V14" s="42" t="str">
        <f>Main!X16</f>
        <v>train</v>
      </c>
    </row>
    <row r="15" spans="1:22">
      <c r="A15" s="40">
        <f>Main!C17</f>
        <v>41806</v>
      </c>
      <c r="B15" s="41" t="str">
        <f>Main!D17</f>
        <v>Ghana</v>
      </c>
      <c r="C15" s="41" t="str">
        <f>Main!E17</f>
        <v>USA</v>
      </c>
      <c r="D15" s="42">
        <f>Main!F17</f>
        <v>35</v>
      </c>
      <c r="E15" s="42">
        <f>Main!G17</f>
        <v>36</v>
      </c>
      <c r="F15" s="42">
        <f>Main!H17</f>
        <v>29</v>
      </c>
      <c r="G15" s="43">
        <f>Main!I17</f>
        <v>2.5</v>
      </c>
      <c r="H15" s="43">
        <f>Main!J17</f>
        <v>3.3</v>
      </c>
      <c r="I15" s="43">
        <f>Main!K17</f>
        <v>3</v>
      </c>
      <c r="J15" s="43">
        <f>Main!L17</f>
        <v>77.2</v>
      </c>
      <c r="K15" s="43">
        <f>Main!M17</f>
        <v>1.9</v>
      </c>
      <c r="L15" s="43">
        <f>Main!N17</f>
        <v>0.9</v>
      </c>
      <c r="M15" s="43">
        <f>Main!O17</f>
        <v>77.400000000000006</v>
      </c>
      <c r="N15" s="43">
        <f>Main!P17</f>
        <v>2</v>
      </c>
      <c r="O15" s="43">
        <f>Main!Q17</f>
        <v>1</v>
      </c>
      <c r="P15" s="42">
        <f>Main!R17</f>
        <v>1</v>
      </c>
      <c r="Q15" s="42">
        <f>Main!S17</f>
        <v>2</v>
      </c>
      <c r="R15" s="42">
        <f>Main!T17</f>
        <v>-1</v>
      </c>
      <c r="S15" s="42">
        <f>Main!U17</f>
        <v>0.93</v>
      </c>
      <c r="T15" s="42">
        <f>Main!V17</f>
        <v>0.85</v>
      </c>
      <c r="U15" s="42">
        <f>Main!W17</f>
        <v>0.44</v>
      </c>
      <c r="V15" s="42" t="str">
        <f>Main!X17</f>
        <v>train</v>
      </c>
    </row>
    <row r="16" spans="1:22">
      <c r="A16" s="40">
        <f>Main!C18</f>
        <v>41807</v>
      </c>
      <c r="B16" s="41" t="str">
        <f>Main!D18</f>
        <v>Belgium</v>
      </c>
      <c r="C16" s="41" t="str">
        <f>Main!E18</f>
        <v>Algeria</v>
      </c>
      <c r="D16" s="42">
        <f>Main!F18</f>
        <v>64</v>
      </c>
      <c r="E16" s="42">
        <f>Main!G18</f>
        <v>12</v>
      </c>
      <c r="F16" s="42">
        <f>Main!H18</f>
        <v>23</v>
      </c>
      <c r="G16" s="43">
        <f>Main!I18</f>
        <v>1.3</v>
      </c>
      <c r="H16" s="43">
        <f>Main!J18</f>
        <v>5</v>
      </c>
      <c r="I16" s="43">
        <f>Main!K18</f>
        <v>10</v>
      </c>
      <c r="J16" s="43">
        <f>Main!L18</f>
        <v>82</v>
      </c>
      <c r="K16" s="43">
        <f>Main!M18</f>
        <v>2.1</v>
      </c>
      <c r="L16" s="43">
        <f>Main!N18</f>
        <v>0.7</v>
      </c>
      <c r="M16" s="43">
        <f>Main!O18</f>
        <v>63.4</v>
      </c>
      <c r="N16" s="43">
        <f>Main!P18</f>
        <v>1.1000000000000001</v>
      </c>
      <c r="O16" s="43">
        <f>Main!Q18</f>
        <v>1.2</v>
      </c>
      <c r="P16" s="42">
        <f>Main!R18</f>
        <v>1</v>
      </c>
      <c r="Q16" s="42">
        <f>Main!S18</f>
        <v>0</v>
      </c>
      <c r="R16" s="42">
        <f>Main!T18</f>
        <v>1</v>
      </c>
      <c r="S16" s="42">
        <f>Main!U18</f>
        <v>0</v>
      </c>
      <c r="T16" s="42">
        <f>Main!V18</f>
        <v>0</v>
      </c>
      <c r="U16" s="42">
        <f>Main!W18</f>
        <v>0</v>
      </c>
      <c r="V16" s="42" t="str">
        <f>Main!X18</f>
        <v>predict</v>
      </c>
    </row>
    <row r="17" spans="1:22">
      <c r="A17" s="40">
        <f>Main!C19</f>
        <v>41807</v>
      </c>
      <c r="B17" s="41" t="str">
        <f>Main!D19</f>
        <v>Brazil</v>
      </c>
      <c r="C17" s="41" t="str">
        <f>Main!E19</f>
        <v>Mexico</v>
      </c>
      <c r="D17" s="42">
        <f>Main!F19</f>
        <v>86</v>
      </c>
      <c r="E17" s="42">
        <f>Main!G19</f>
        <v>3</v>
      </c>
      <c r="F17" s="42">
        <f>Main!H19</f>
        <v>10</v>
      </c>
      <c r="G17" s="43">
        <f>Main!I19</f>
        <v>1.33</v>
      </c>
      <c r="H17" s="43">
        <f>Main!J19</f>
        <v>5</v>
      </c>
      <c r="I17" s="43">
        <f>Main!K19</f>
        <v>10</v>
      </c>
      <c r="J17" s="43">
        <f>Main!L19</f>
        <v>91.8</v>
      </c>
      <c r="K17" s="43">
        <f>Main!M19</f>
        <v>3.4</v>
      </c>
      <c r="L17" s="43">
        <f>Main!N19</f>
        <v>0.5</v>
      </c>
      <c r="M17" s="43">
        <f>Main!O19</f>
        <v>77</v>
      </c>
      <c r="N17" s="43">
        <f>Main!P19</f>
        <v>1.6</v>
      </c>
      <c r="O17" s="43">
        <f>Main!Q19</f>
        <v>0.7</v>
      </c>
      <c r="P17" s="42">
        <f>Main!R19</f>
        <v>2</v>
      </c>
      <c r="Q17" s="42">
        <f>Main!S19</f>
        <v>0</v>
      </c>
      <c r="R17" s="42">
        <f>Main!T19</f>
        <v>2</v>
      </c>
      <c r="S17" s="42">
        <f>Main!U19</f>
        <v>0</v>
      </c>
      <c r="T17" s="42">
        <f>Main!V19</f>
        <v>0</v>
      </c>
      <c r="U17" s="42">
        <f>Main!W19</f>
        <v>0</v>
      </c>
      <c r="V17" s="42" t="str">
        <f>Main!X19</f>
        <v>predict</v>
      </c>
    </row>
    <row r="18" spans="1:22">
      <c r="A18" s="40">
        <f>Main!C20</f>
        <v>41807</v>
      </c>
      <c r="B18" s="41" t="str">
        <f>Main!D20</f>
        <v>Russia</v>
      </c>
      <c r="C18" s="41" t="str">
        <f>Main!E20</f>
        <v>S Korea</v>
      </c>
      <c r="D18" s="42">
        <f>Main!F20</f>
        <v>45</v>
      </c>
      <c r="E18" s="42">
        <f>Main!G20</f>
        <v>25</v>
      </c>
      <c r="F18" s="42">
        <f>Main!H20</f>
        <v>29</v>
      </c>
      <c r="G18" s="43">
        <f>Main!I20</f>
        <v>1.72</v>
      </c>
      <c r="H18" s="43">
        <f>Main!J20</f>
        <v>3.7</v>
      </c>
      <c r="I18" s="43">
        <f>Main!K20</f>
        <v>4.8</v>
      </c>
      <c r="J18" s="43">
        <f>Main!L20</f>
        <v>79</v>
      </c>
      <c r="K18" s="43">
        <f>Main!M20</f>
        <v>1.7</v>
      </c>
      <c r="L18" s="43">
        <f>Main!N20</f>
        <v>0.6</v>
      </c>
      <c r="M18" s="43">
        <f>Main!O20</f>
        <v>72.400000000000006</v>
      </c>
      <c r="N18" s="43">
        <f>Main!P20</f>
        <v>1.7</v>
      </c>
      <c r="O18" s="43">
        <f>Main!Q20</f>
        <v>1.1000000000000001</v>
      </c>
      <c r="P18" s="42">
        <f>Main!R20</f>
        <v>1</v>
      </c>
      <c r="Q18" s="42">
        <f>Main!S20</f>
        <v>0</v>
      </c>
      <c r="R18" s="42">
        <f>Main!T20</f>
        <v>1</v>
      </c>
      <c r="S18" s="42">
        <f>Main!U20</f>
        <v>0</v>
      </c>
      <c r="T18" s="42">
        <f>Main!V20</f>
        <v>0</v>
      </c>
      <c r="U18" s="42">
        <f>Main!W20</f>
        <v>0</v>
      </c>
      <c r="V18" s="42" t="str">
        <f>Main!X20</f>
        <v>predict</v>
      </c>
    </row>
    <row r="19" spans="1:22">
      <c r="A19" s="40">
        <f>Main!C21</f>
        <v>41808</v>
      </c>
      <c r="B19" s="41" t="str">
        <f>Main!D21</f>
        <v>Australia</v>
      </c>
      <c r="C19" s="41" t="str">
        <f>Main!E21</f>
        <v>Netherlands</v>
      </c>
      <c r="D19" s="42">
        <f>Main!F21</f>
        <v>15</v>
      </c>
      <c r="E19" s="42">
        <f>Main!G21</f>
        <v>61</v>
      </c>
      <c r="F19" s="42">
        <f>Main!H21</f>
        <v>24</v>
      </c>
      <c r="G19" s="43">
        <f>Main!I21</f>
        <v>15</v>
      </c>
      <c r="H19" s="43">
        <f>Main!J21</f>
        <v>6</v>
      </c>
      <c r="I19" s="43">
        <f>Main!K21</f>
        <v>1.22</v>
      </c>
      <c r="J19" s="43">
        <f>Main!L21</f>
        <v>69.5</v>
      </c>
      <c r="K19" s="43">
        <f>Main!M21</f>
        <v>1.6</v>
      </c>
      <c r="L19" s="43">
        <f>Main!N21</f>
        <v>1.2</v>
      </c>
      <c r="M19" s="43">
        <f>Main!O21</f>
        <v>82.5</v>
      </c>
      <c r="N19" s="43">
        <f>Main!P21</f>
        <v>2.2999999999999998</v>
      </c>
      <c r="O19" s="43">
        <f>Main!Q21</f>
        <v>0.8</v>
      </c>
      <c r="P19" s="42">
        <f>Main!R21</f>
        <v>0</v>
      </c>
      <c r="Q19" s="42">
        <f>Main!S21</f>
        <v>2</v>
      </c>
      <c r="R19" s="42">
        <f>Main!T21</f>
        <v>-2</v>
      </c>
      <c r="S19" s="42">
        <f>Main!U21</f>
        <v>0</v>
      </c>
      <c r="T19" s="42">
        <f>Main!V21</f>
        <v>0</v>
      </c>
      <c r="U19" s="42">
        <f>Main!W21</f>
        <v>0</v>
      </c>
      <c r="V19" s="42" t="str">
        <f>Main!X21</f>
        <v>future</v>
      </c>
    </row>
    <row r="20" spans="1:22">
      <c r="A20" s="40">
        <f>Main!C22</f>
        <v>41808</v>
      </c>
      <c r="B20" s="41" t="str">
        <f>Main!D22</f>
        <v>Spain</v>
      </c>
      <c r="C20" s="41" t="str">
        <f>Main!E22</f>
        <v>Chile</v>
      </c>
      <c r="D20" s="42">
        <f>Main!F22</f>
        <v>42</v>
      </c>
      <c r="E20" s="42">
        <f>Main!G22</f>
        <v>31</v>
      </c>
      <c r="F20" s="42">
        <f>Main!H22</f>
        <v>27</v>
      </c>
      <c r="G20" s="43">
        <f>Main!I22</f>
        <v>1.57</v>
      </c>
      <c r="H20" s="43">
        <f>Main!J22</f>
        <v>4.2</v>
      </c>
      <c r="I20" s="43">
        <f>Main!K22</f>
        <v>5.5</v>
      </c>
      <c r="J20" s="43">
        <f>Main!L22</f>
        <v>89.1</v>
      </c>
      <c r="K20" s="43">
        <f>Main!M22</f>
        <v>2.7</v>
      </c>
      <c r="L20" s="43">
        <f>Main!N22</f>
        <v>0.4</v>
      </c>
      <c r="M20" s="43">
        <f>Main!O22</f>
        <v>86.7</v>
      </c>
      <c r="N20" s="43">
        <f>Main!P22</f>
        <v>2.7</v>
      </c>
      <c r="O20" s="43">
        <f>Main!Q22</f>
        <v>0.7</v>
      </c>
      <c r="P20" s="42">
        <f>Main!R22</f>
        <v>1</v>
      </c>
      <c r="Q20" s="42">
        <f>Main!S22</f>
        <v>0</v>
      </c>
      <c r="R20" s="42">
        <f>Main!T22</f>
        <v>1</v>
      </c>
      <c r="S20" s="42">
        <f>Main!U22</f>
        <v>0</v>
      </c>
      <c r="T20" s="42">
        <f>Main!V22</f>
        <v>0</v>
      </c>
      <c r="U20" s="42">
        <f>Main!W22</f>
        <v>0</v>
      </c>
      <c r="V20" s="42" t="str">
        <f>Main!X22</f>
        <v>future</v>
      </c>
    </row>
    <row r="21" spans="1:22">
      <c r="A21" s="40">
        <f>Main!C23</f>
        <v>41808</v>
      </c>
      <c r="B21" s="41" t="str">
        <f>Main!D23</f>
        <v>Cameroon</v>
      </c>
      <c r="C21" s="41" t="str">
        <f>Main!E23</f>
        <v>Croatia</v>
      </c>
      <c r="D21" s="42">
        <f>Main!F23</f>
        <v>28</v>
      </c>
      <c r="E21" s="42">
        <f>Main!G23</f>
        <v>42</v>
      </c>
      <c r="F21" s="42">
        <f>Main!H23</f>
        <v>30</v>
      </c>
      <c r="G21" s="43">
        <f>Main!I23</f>
        <v>5.5</v>
      </c>
      <c r="H21" s="43">
        <f>Main!J23</f>
        <v>4</v>
      </c>
      <c r="I21" s="43">
        <f>Main!K23</f>
        <v>1.6</v>
      </c>
      <c r="J21" s="43">
        <f>Main!L23</f>
        <v>71.3</v>
      </c>
      <c r="K21" s="43">
        <f>Main!M23</f>
        <v>1.5</v>
      </c>
      <c r="L21" s="43">
        <f>Main!N23</f>
        <v>1</v>
      </c>
      <c r="M21" s="43">
        <f>Main!O23</f>
        <v>75.7</v>
      </c>
      <c r="N21" s="43">
        <f>Main!P23</f>
        <v>1.8</v>
      </c>
      <c r="O21" s="43">
        <f>Main!Q23</f>
        <v>0.9</v>
      </c>
      <c r="P21" s="42">
        <f>Main!R23</f>
        <v>0</v>
      </c>
      <c r="Q21" s="42">
        <f>Main!S23</f>
        <v>0</v>
      </c>
      <c r="R21" s="42">
        <f>Main!T23</f>
        <v>0</v>
      </c>
      <c r="S21" s="42">
        <f>Main!U23</f>
        <v>0</v>
      </c>
      <c r="T21" s="42">
        <f>Main!V23</f>
        <v>0</v>
      </c>
      <c r="U21" s="42">
        <f>Main!W23</f>
        <v>0</v>
      </c>
      <c r="V21" s="42" t="str">
        <f>Main!X23</f>
        <v>future</v>
      </c>
    </row>
    <row r="22" spans="1:22">
      <c r="A22" s="40">
        <f>Main!C24</f>
        <v>41809</v>
      </c>
      <c r="B22" s="41" t="str">
        <f>Main!D24</f>
        <v>Colombia</v>
      </c>
      <c r="C22" s="41" t="str">
        <f>Main!E24</f>
        <v>Ivory Coast</v>
      </c>
      <c r="D22" s="42">
        <f>Main!F24</f>
        <v>49</v>
      </c>
      <c r="E22" s="42">
        <f>Main!G24</f>
        <v>24</v>
      </c>
      <c r="F22" s="42">
        <f>Main!H24</f>
        <v>27</v>
      </c>
      <c r="G22" s="43">
        <f>Main!I24</f>
        <v>2.15</v>
      </c>
      <c r="H22" s="43">
        <f>Main!J24</f>
        <v>3.4</v>
      </c>
      <c r="I22" s="43">
        <f>Main!K24</f>
        <v>3.4</v>
      </c>
      <c r="J22" s="43">
        <f>Main!L24</f>
        <v>85.8</v>
      </c>
      <c r="K22" s="43">
        <f>Main!M24</f>
        <v>2.2000000000000002</v>
      </c>
      <c r="L22" s="43">
        <f>Main!N24</f>
        <v>0.5</v>
      </c>
      <c r="M22" s="43">
        <f>Main!O24</f>
        <v>78.900000000000006</v>
      </c>
      <c r="N22" s="43">
        <f>Main!P24</f>
        <v>2.2000000000000002</v>
      </c>
      <c r="O22" s="43">
        <f>Main!Q24</f>
        <v>1</v>
      </c>
      <c r="P22" s="42">
        <f>Main!R24</f>
        <v>1</v>
      </c>
      <c r="Q22" s="42">
        <f>Main!S24</f>
        <v>0</v>
      </c>
      <c r="R22" s="42">
        <f>Main!T24</f>
        <v>1</v>
      </c>
      <c r="S22" s="42">
        <f>Main!U24</f>
        <v>0</v>
      </c>
      <c r="T22" s="42">
        <f>Main!V24</f>
        <v>0</v>
      </c>
      <c r="U22" s="42">
        <f>Main!W24</f>
        <v>0</v>
      </c>
      <c r="V22" s="42" t="str">
        <f>Main!X24</f>
        <v>future</v>
      </c>
    </row>
    <row r="23" spans="1:22">
      <c r="A23" s="40">
        <f>Main!C25</f>
        <v>41809</v>
      </c>
      <c r="B23" s="41" t="str">
        <f>Main!D25</f>
        <v>Uruguay</v>
      </c>
      <c r="C23" s="41" t="str">
        <f>Main!E25</f>
        <v>England</v>
      </c>
      <c r="D23" s="42">
        <f>Main!F25</f>
        <v>37</v>
      </c>
      <c r="E23" s="42">
        <f>Main!G25</f>
        <v>35</v>
      </c>
      <c r="F23" s="42">
        <f>Main!H25</f>
        <v>29</v>
      </c>
      <c r="G23" s="43">
        <f>Main!I25</f>
        <v>2.5</v>
      </c>
      <c r="H23" s="43">
        <f>Main!J25</f>
        <v>3.25</v>
      </c>
      <c r="I23" s="43">
        <f>Main!K25</f>
        <v>2.8</v>
      </c>
      <c r="J23" s="43">
        <f>Main!L25</f>
        <v>83.3</v>
      </c>
      <c r="K23" s="43">
        <f>Main!M25</f>
        <v>2.2000000000000002</v>
      </c>
      <c r="L23" s="43">
        <f>Main!N25</f>
        <v>0.7</v>
      </c>
      <c r="M23" s="43">
        <f>Main!O25</f>
        <v>83.2</v>
      </c>
      <c r="N23" s="43">
        <f>Main!P25</f>
        <v>2.2000000000000002</v>
      </c>
      <c r="O23" s="43">
        <f>Main!Q25</f>
        <v>0.7</v>
      </c>
      <c r="P23" s="42">
        <f>Main!R25</f>
        <v>1</v>
      </c>
      <c r="Q23" s="42">
        <f>Main!S25</f>
        <v>1</v>
      </c>
      <c r="R23" s="42">
        <f>Main!T25</f>
        <v>0</v>
      </c>
      <c r="S23" s="42">
        <f>Main!U25</f>
        <v>0</v>
      </c>
      <c r="T23" s="42">
        <f>Main!V25</f>
        <v>0</v>
      </c>
      <c r="U23" s="42">
        <f>Main!W25</f>
        <v>0</v>
      </c>
      <c r="V23" s="42" t="str">
        <f>Main!X25</f>
        <v>future</v>
      </c>
    </row>
    <row r="24" spans="1:22">
      <c r="A24" s="40">
        <f>Main!C26</f>
        <v>41809</v>
      </c>
      <c r="B24" s="41" t="str">
        <f>Main!D26</f>
        <v>Japan</v>
      </c>
      <c r="C24" s="41" t="str">
        <f>Main!E26</f>
        <v>Greece</v>
      </c>
      <c r="D24" s="42">
        <f>Main!F26</f>
        <v>31</v>
      </c>
      <c r="E24" s="42">
        <f>Main!G26</f>
        <v>39</v>
      </c>
      <c r="F24" s="42">
        <f>Main!H26</f>
        <v>30</v>
      </c>
      <c r="G24" s="43">
        <f>Main!I26</f>
        <v>2.4</v>
      </c>
      <c r="H24" s="43">
        <f>Main!J26</f>
        <v>3.3</v>
      </c>
      <c r="I24" s="43">
        <f>Main!K26</f>
        <v>2.9</v>
      </c>
      <c r="J24" s="43">
        <f>Main!L26</f>
        <v>73.5</v>
      </c>
      <c r="K24" s="43">
        <f>Main!M26</f>
        <v>2.1</v>
      </c>
      <c r="L24" s="43">
        <f>Main!N26</f>
        <v>1.3</v>
      </c>
      <c r="M24" s="43">
        <f>Main!O26</f>
        <v>76.8</v>
      </c>
      <c r="N24" s="43">
        <f>Main!P26</f>
        <v>1.3</v>
      </c>
      <c r="O24" s="43">
        <f>Main!Q26</f>
        <v>0.5</v>
      </c>
      <c r="P24" s="42">
        <f>Main!R26</f>
        <v>1</v>
      </c>
      <c r="Q24" s="42">
        <f>Main!S26</f>
        <v>1</v>
      </c>
      <c r="R24" s="42">
        <f>Main!T26</f>
        <v>0</v>
      </c>
      <c r="S24" s="42">
        <f>Main!U26</f>
        <v>0</v>
      </c>
      <c r="T24" s="42">
        <f>Main!V26</f>
        <v>0</v>
      </c>
      <c r="U24" s="42">
        <f>Main!W26</f>
        <v>0</v>
      </c>
      <c r="V24" s="42" t="str">
        <f>Main!X26</f>
        <v>future</v>
      </c>
    </row>
    <row r="25" spans="1:22">
      <c r="A25" s="40">
        <f>Main!C27</f>
        <v>41810</v>
      </c>
      <c r="B25" s="41" t="str">
        <f>Main!D27</f>
        <v>Italy</v>
      </c>
      <c r="C25" s="41" t="str">
        <f>Main!E27</f>
        <v>Costa Rica</v>
      </c>
      <c r="D25" s="42">
        <f>Main!F27</f>
        <v>45</v>
      </c>
      <c r="E25" s="42">
        <f>Main!G27</f>
        <v>26</v>
      </c>
      <c r="F25" s="42">
        <f>Main!H27</f>
        <v>30</v>
      </c>
      <c r="G25" s="43">
        <f>Main!I27</f>
        <v>1.44</v>
      </c>
      <c r="H25" s="43">
        <f>Main!J27</f>
        <v>4.2</v>
      </c>
      <c r="I25" s="43">
        <f>Main!K27</f>
        <v>8.5</v>
      </c>
      <c r="J25" s="43">
        <f>Main!L27</f>
        <v>79.5</v>
      </c>
      <c r="K25" s="43">
        <f>Main!M27</f>
        <v>2</v>
      </c>
      <c r="L25" s="43">
        <f>Main!N27</f>
        <v>0.8</v>
      </c>
      <c r="M25" s="43">
        <f>Main!O27</f>
        <v>74.099999999999994</v>
      </c>
      <c r="N25" s="43">
        <f>Main!P27</f>
        <v>1.3</v>
      </c>
      <c r="O25" s="43">
        <f>Main!Q27</f>
        <v>0.7</v>
      </c>
      <c r="P25" s="42">
        <f>Main!R27</f>
        <v>2</v>
      </c>
      <c r="Q25" s="42">
        <f>Main!S27</f>
        <v>0</v>
      </c>
      <c r="R25" s="42">
        <f>Main!T27</f>
        <v>2</v>
      </c>
      <c r="S25" s="42">
        <f>Main!U27</f>
        <v>0</v>
      </c>
      <c r="T25" s="42">
        <f>Main!V27</f>
        <v>0</v>
      </c>
      <c r="U25" s="42">
        <f>Main!W27</f>
        <v>0</v>
      </c>
      <c r="V25" s="42" t="str">
        <f>Main!X27</f>
        <v>future</v>
      </c>
    </row>
    <row r="26" spans="1:22">
      <c r="A26" s="40">
        <f>Main!C28</f>
        <v>41810</v>
      </c>
      <c r="B26" s="41" t="str">
        <f>Main!D28</f>
        <v>Switzerland</v>
      </c>
      <c r="C26" s="41" t="str">
        <f>Main!E28</f>
        <v>France</v>
      </c>
      <c r="D26" s="42">
        <f>Main!F28</f>
        <v>20</v>
      </c>
      <c r="E26" s="42">
        <f>Main!G28</f>
        <v>54</v>
      </c>
      <c r="F26" s="42">
        <f>Main!H28</f>
        <v>26</v>
      </c>
      <c r="G26" s="43">
        <f>Main!I28</f>
        <v>3.8</v>
      </c>
      <c r="H26" s="43">
        <f>Main!J28</f>
        <v>3.3</v>
      </c>
      <c r="I26" s="43">
        <f>Main!K28</f>
        <v>2</v>
      </c>
      <c r="J26" s="43">
        <f>Main!L28</f>
        <v>78</v>
      </c>
      <c r="K26" s="43">
        <f>Main!M28</f>
        <v>2</v>
      </c>
      <c r="L26" s="43">
        <f>Main!N28</f>
        <v>0.9</v>
      </c>
      <c r="M26" s="43">
        <f>Main!O28</f>
        <v>86.1</v>
      </c>
      <c r="N26" s="43">
        <f>Main!P28</f>
        <v>2.5</v>
      </c>
      <c r="O26" s="43">
        <f>Main!Q28</f>
        <v>0.6</v>
      </c>
      <c r="P26" s="42">
        <f>Main!R28</f>
        <v>0</v>
      </c>
      <c r="Q26" s="42">
        <f>Main!S28</f>
        <v>0</v>
      </c>
      <c r="R26" s="42">
        <f>Main!T28</f>
        <v>0</v>
      </c>
      <c r="S26" s="42">
        <f>Main!U28</f>
        <v>0</v>
      </c>
      <c r="T26" s="42">
        <f>Main!V28</f>
        <v>0</v>
      </c>
      <c r="U26" s="42">
        <f>Main!W28</f>
        <v>0</v>
      </c>
      <c r="V26" s="42" t="str">
        <f>Main!X28</f>
        <v>future</v>
      </c>
    </row>
    <row r="27" spans="1:22">
      <c r="A27" s="40">
        <f>Main!C29</f>
        <v>41810</v>
      </c>
      <c r="B27" s="41" t="str">
        <f>Main!D29</f>
        <v>Honduras</v>
      </c>
      <c r="C27" s="41" t="str">
        <f>Main!E29</f>
        <v>Ecuador</v>
      </c>
      <c r="D27" s="42">
        <f>Main!F29</f>
        <v>19</v>
      </c>
      <c r="E27" s="42">
        <f>Main!G29</f>
        <v>54</v>
      </c>
      <c r="F27" s="42">
        <f>Main!H29</f>
        <v>27</v>
      </c>
      <c r="G27" s="43">
        <f>Main!I29</f>
        <v>5</v>
      </c>
      <c r="H27" s="43">
        <f>Main!J29</f>
        <v>3.6</v>
      </c>
      <c r="I27" s="43">
        <f>Main!K29</f>
        <v>1.7</v>
      </c>
      <c r="J27" s="43">
        <f>Main!L29</f>
        <v>69.599999999999994</v>
      </c>
      <c r="K27" s="43">
        <f>Main!M29</f>
        <v>1.6</v>
      </c>
      <c r="L27" s="43">
        <f>Main!N29</f>
        <v>1.2</v>
      </c>
      <c r="M27" s="43">
        <f>Main!O29</f>
        <v>80.7</v>
      </c>
      <c r="N27" s="43">
        <f>Main!P29</f>
        <v>2</v>
      </c>
      <c r="O27" s="43">
        <f>Main!Q29</f>
        <v>0.8</v>
      </c>
      <c r="P27" s="42">
        <f>Main!R29</f>
        <v>1</v>
      </c>
      <c r="Q27" s="42">
        <f>Main!S29</f>
        <v>1</v>
      </c>
      <c r="R27" s="42">
        <f>Main!T29</f>
        <v>0</v>
      </c>
      <c r="S27" s="42">
        <f>Main!U29</f>
        <v>0</v>
      </c>
      <c r="T27" s="42">
        <f>Main!V29</f>
        <v>0</v>
      </c>
      <c r="U27" s="42">
        <f>Main!W29</f>
        <v>0</v>
      </c>
      <c r="V27" s="42" t="str">
        <f>Main!X29</f>
        <v>future</v>
      </c>
    </row>
    <row r="28" spans="1:22">
      <c r="A28" s="40">
        <f>Main!C30</f>
        <v>41811</v>
      </c>
      <c r="B28" s="41" t="str">
        <f>Main!D30</f>
        <v>Argentina</v>
      </c>
      <c r="C28" s="41" t="str">
        <f>Main!E30</f>
        <v>Iran</v>
      </c>
      <c r="D28" s="42">
        <f>Main!F30</f>
        <v>77</v>
      </c>
      <c r="E28" s="42">
        <f>Main!G30</f>
        <v>7</v>
      </c>
      <c r="F28" s="42">
        <f>Main!H30</f>
        <v>16</v>
      </c>
      <c r="G28" s="43">
        <f>Main!I30</f>
        <v>1.1599999999999999</v>
      </c>
      <c r="H28" s="43">
        <f>Main!J30</f>
        <v>7</v>
      </c>
      <c r="I28" s="43">
        <f>Main!K30</f>
        <v>21</v>
      </c>
      <c r="J28" s="43">
        <f>Main!L30</f>
        <v>90</v>
      </c>
      <c r="K28" s="43">
        <f>Main!M30</f>
        <v>2.9</v>
      </c>
      <c r="L28" s="43">
        <f>Main!N30</f>
        <v>0.4</v>
      </c>
      <c r="M28" s="43">
        <f>Main!O30</f>
        <v>70.599999999999994</v>
      </c>
      <c r="N28" s="43">
        <f>Main!P30</f>
        <v>1.3</v>
      </c>
      <c r="O28" s="43">
        <f>Main!Q30</f>
        <v>0.9</v>
      </c>
      <c r="P28" s="42">
        <f>Main!R30</f>
        <v>2</v>
      </c>
      <c r="Q28" s="42">
        <f>Main!S30</f>
        <v>0</v>
      </c>
      <c r="R28" s="42">
        <f>Main!T30</f>
        <v>2</v>
      </c>
      <c r="S28" s="42">
        <f>Main!U30</f>
        <v>0</v>
      </c>
      <c r="T28" s="42">
        <f>Main!V30</f>
        <v>0</v>
      </c>
      <c r="U28" s="42">
        <f>Main!W30</f>
        <v>0</v>
      </c>
      <c r="V28" s="42" t="str">
        <f>Main!X30</f>
        <v>future</v>
      </c>
    </row>
    <row r="29" spans="1:22">
      <c r="A29" s="40">
        <f>Main!C31</f>
        <v>41811</v>
      </c>
      <c r="B29" s="41" t="str">
        <f>Main!D31</f>
        <v>Germany</v>
      </c>
      <c r="C29" s="41" t="str">
        <f>Main!E31</f>
        <v>Ghana</v>
      </c>
      <c r="D29" s="42">
        <f>Main!F31</f>
        <v>67</v>
      </c>
      <c r="E29" s="42">
        <f>Main!G31</f>
        <v>12</v>
      </c>
      <c r="F29" s="42">
        <f>Main!H31</f>
        <v>20</v>
      </c>
      <c r="G29" s="43">
        <f>Main!I31</f>
        <v>1.36</v>
      </c>
      <c r="H29" s="43">
        <f>Main!J31</f>
        <v>4.5</v>
      </c>
      <c r="I29" s="43">
        <f>Main!K31</f>
        <v>8.5</v>
      </c>
      <c r="J29" s="43">
        <f>Main!L31</f>
        <v>88.9</v>
      </c>
      <c r="K29" s="43">
        <f>Main!M31</f>
        <v>3.2</v>
      </c>
      <c r="L29" s="43">
        <f>Main!N31</f>
        <v>0.8</v>
      </c>
      <c r="M29" s="43">
        <f>Main!O31</f>
        <v>77.2</v>
      </c>
      <c r="N29" s="43">
        <f>Main!P31</f>
        <v>1.9</v>
      </c>
      <c r="O29" s="43">
        <f>Main!Q31</f>
        <v>0.9</v>
      </c>
      <c r="P29" s="42">
        <f>Main!R31</f>
        <v>2</v>
      </c>
      <c r="Q29" s="42">
        <f>Main!S31</f>
        <v>0</v>
      </c>
      <c r="R29" s="42">
        <f>Main!T31</f>
        <v>2</v>
      </c>
      <c r="S29" s="42">
        <f>Main!U31</f>
        <v>0</v>
      </c>
      <c r="T29" s="42">
        <f>Main!V31</f>
        <v>0</v>
      </c>
      <c r="U29" s="42">
        <f>Main!W31</f>
        <v>0</v>
      </c>
      <c r="V29" s="42" t="str">
        <f>Main!X31</f>
        <v>future</v>
      </c>
    </row>
    <row r="30" spans="1:22">
      <c r="A30" s="40">
        <f>Main!C32</f>
        <v>41811</v>
      </c>
      <c r="B30" s="41" t="str">
        <f>Main!D32</f>
        <v>Nigeria</v>
      </c>
      <c r="C30" s="41" t="str">
        <f>Main!E32</f>
        <v>Bosnia-Herzegovina</v>
      </c>
      <c r="D30" s="42">
        <f>Main!F32</f>
        <v>26</v>
      </c>
      <c r="E30" s="42">
        <f>Main!G32</f>
        <v>46</v>
      </c>
      <c r="F30" s="42">
        <f>Main!H32</f>
        <v>28</v>
      </c>
      <c r="G30" s="43">
        <f>Main!I32</f>
        <v>3.1</v>
      </c>
      <c r="H30" s="43">
        <f>Main!J32</f>
        <v>3.3</v>
      </c>
      <c r="I30" s="43">
        <f>Main!K32</f>
        <v>2.2999999999999998</v>
      </c>
      <c r="J30" s="43">
        <f>Main!L32</f>
        <v>75.2</v>
      </c>
      <c r="K30" s="43">
        <f>Main!M32</f>
        <v>1.7</v>
      </c>
      <c r="L30" s="43">
        <f>Main!N32</f>
        <v>0.9</v>
      </c>
      <c r="M30" s="43">
        <f>Main!O32</f>
        <v>80.3</v>
      </c>
      <c r="N30" s="43">
        <f>Main!P32</f>
        <v>2.2999999999999998</v>
      </c>
      <c r="O30" s="43">
        <f>Main!Q32</f>
        <v>1</v>
      </c>
      <c r="P30" s="42">
        <f>Main!R32</f>
        <v>0</v>
      </c>
      <c r="Q30" s="42">
        <f>Main!S32</f>
        <v>0</v>
      </c>
      <c r="R30" s="42">
        <f>Main!T32</f>
        <v>0</v>
      </c>
      <c r="S30" s="42">
        <f>Main!U32</f>
        <v>0</v>
      </c>
      <c r="T30" s="42">
        <f>Main!V32</f>
        <v>0</v>
      </c>
      <c r="U30" s="42">
        <f>Main!W32</f>
        <v>0</v>
      </c>
      <c r="V30" s="42" t="str">
        <f>Main!X32</f>
        <v>future</v>
      </c>
    </row>
    <row r="31" spans="1:22">
      <c r="A31" s="40">
        <f>Main!C33</f>
        <v>41812</v>
      </c>
      <c r="B31" s="41" t="str">
        <f>Main!D33</f>
        <v>Belgium</v>
      </c>
      <c r="C31" s="41" t="str">
        <f>Main!E33</f>
        <v>Russia</v>
      </c>
      <c r="D31" s="42">
        <f>Main!F33</f>
        <v>43</v>
      </c>
      <c r="E31" s="42">
        <f>Main!G33</f>
        <v>28</v>
      </c>
      <c r="F31" s="42">
        <f>Main!H33</f>
        <v>29</v>
      </c>
      <c r="G31" s="43">
        <f>Main!I33</f>
        <v>2.1</v>
      </c>
      <c r="H31" s="43">
        <f>Main!J33</f>
        <v>3.3</v>
      </c>
      <c r="I31" s="43">
        <f>Main!K33</f>
        <v>3.5</v>
      </c>
      <c r="J31" s="43">
        <f>Main!L33</f>
        <v>82</v>
      </c>
      <c r="K31" s="43">
        <f>Main!M33</f>
        <v>2.1</v>
      </c>
      <c r="L31" s="43">
        <f>Main!N33</f>
        <v>0.7</v>
      </c>
      <c r="M31" s="43">
        <f>Main!O33</f>
        <v>79</v>
      </c>
      <c r="N31" s="43">
        <f>Main!P33</f>
        <v>1.7</v>
      </c>
      <c r="O31" s="43">
        <f>Main!Q33</f>
        <v>0.6</v>
      </c>
      <c r="P31" s="42">
        <f>Main!R33</f>
        <v>1</v>
      </c>
      <c r="Q31" s="42">
        <f>Main!S33</f>
        <v>0</v>
      </c>
      <c r="R31" s="42">
        <f>Main!T33</f>
        <v>1</v>
      </c>
      <c r="S31" s="42">
        <f>Main!U33</f>
        <v>0</v>
      </c>
      <c r="T31" s="42">
        <f>Main!V33</f>
        <v>0</v>
      </c>
      <c r="U31" s="42">
        <f>Main!W33</f>
        <v>0</v>
      </c>
      <c r="V31" s="42" t="str">
        <f>Main!X33</f>
        <v>future</v>
      </c>
    </row>
    <row r="32" spans="1:22">
      <c r="A32" s="40">
        <f>Main!C34</f>
        <v>41812</v>
      </c>
      <c r="B32" s="41" t="str">
        <f>Main!D34</f>
        <v>S Korea</v>
      </c>
      <c r="C32" s="41" t="str">
        <f>Main!E34</f>
        <v>Algeria</v>
      </c>
      <c r="D32" s="42">
        <f>Main!F34</f>
        <v>45</v>
      </c>
      <c r="E32" s="42">
        <f>Main!G34</f>
        <v>25</v>
      </c>
      <c r="F32" s="42">
        <f>Main!H34</f>
        <v>30</v>
      </c>
      <c r="G32" s="43">
        <f>Main!I34</f>
        <v>2.0499999999999998</v>
      </c>
      <c r="H32" s="43">
        <f>Main!J34</f>
        <v>3.3</v>
      </c>
      <c r="I32" s="43">
        <f>Main!K34</f>
        <v>3.6</v>
      </c>
      <c r="J32" s="43">
        <f>Main!L34</f>
        <v>72.400000000000006</v>
      </c>
      <c r="K32" s="43">
        <f>Main!M34</f>
        <v>1.7</v>
      </c>
      <c r="L32" s="43">
        <f>Main!N34</f>
        <v>1.1000000000000001</v>
      </c>
      <c r="M32" s="43">
        <f>Main!O34</f>
        <v>63.4</v>
      </c>
      <c r="N32" s="43">
        <f>Main!P34</f>
        <v>1.1000000000000001</v>
      </c>
      <c r="O32" s="43">
        <f>Main!Q34</f>
        <v>1.2</v>
      </c>
      <c r="P32" s="42">
        <f>Main!R34</f>
        <v>1</v>
      </c>
      <c r="Q32" s="42">
        <f>Main!S34</f>
        <v>1</v>
      </c>
      <c r="R32" s="42">
        <f>Main!T34</f>
        <v>0</v>
      </c>
      <c r="S32" s="42">
        <f>Main!U34</f>
        <v>0</v>
      </c>
      <c r="T32" s="42">
        <f>Main!V34</f>
        <v>0</v>
      </c>
      <c r="U32" s="42">
        <f>Main!W34</f>
        <v>0</v>
      </c>
      <c r="V32" s="42" t="str">
        <f>Main!X34</f>
        <v>future</v>
      </c>
    </row>
    <row r="33" spans="1:22">
      <c r="A33" s="40">
        <f>Main!C35</f>
        <v>41812</v>
      </c>
      <c r="B33" s="41" t="str">
        <f>Main!D35</f>
        <v>USA</v>
      </c>
      <c r="C33" s="41" t="str">
        <f>Main!E35</f>
        <v>Portugal</v>
      </c>
      <c r="D33" s="42">
        <f>Main!F35</f>
        <v>29</v>
      </c>
      <c r="E33" s="42">
        <f>Main!G35</f>
        <v>42</v>
      </c>
      <c r="F33" s="42">
        <f>Main!H35</f>
        <v>29</v>
      </c>
      <c r="G33" s="43">
        <f>Main!I35</f>
        <v>4.5</v>
      </c>
      <c r="H33" s="43">
        <f>Main!J35</f>
        <v>3.8</v>
      </c>
      <c r="I33" s="43">
        <f>Main!K35</f>
        <v>1.72</v>
      </c>
      <c r="J33" s="43">
        <f>Main!L35</f>
        <v>77.400000000000006</v>
      </c>
      <c r="K33" s="43">
        <f>Main!M35</f>
        <v>2</v>
      </c>
      <c r="L33" s="43">
        <f>Main!N35</f>
        <v>1</v>
      </c>
      <c r="M33" s="43">
        <f>Main!O35</f>
        <v>81</v>
      </c>
      <c r="N33" s="43">
        <f>Main!P35</f>
        <v>2.1</v>
      </c>
      <c r="O33" s="43">
        <f>Main!Q35</f>
        <v>0.8</v>
      </c>
      <c r="P33" s="42">
        <f>Main!R35</f>
        <v>1</v>
      </c>
      <c r="Q33" s="42">
        <f>Main!S35</f>
        <v>1</v>
      </c>
      <c r="R33" s="42">
        <f>Main!T35</f>
        <v>0</v>
      </c>
      <c r="S33" s="42">
        <f>Main!U35</f>
        <v>0</v>
      </c>
      <c r="T33" s="42">
        <f>Main!V35</f>
        <v>0</v>
      </c>
      <c r="U33" s="42">
        <f>Main!W35</f>
        <v>0</v>
      </c>
      <c r="V33" s="42" t="str">
        <f>Main!X35</f>
        <v>future</v>
      </c>
    </row>
    <row r="34" spans="1:22">
      <c r="A34" s="40">
        <f>Main!C36</f>
        <v>41813</v>
      </c>
      <c r="B34" s="41" t="str">
        <f>Main!D36</f>
        <v>Netherlands</v>
      </c>
      <c r="C34" s="41" t="str">
        <f>Main!E36</f>
        <v>Chile</v>
      </c>
      <c r="D34" s="42">
        <f>Main!F36</f>
        <v>26</v>
      </c>
      <c r="E34" s="42">
        <f>Main!G36</f>
        <v>48</v>
      </c>
      <c r="F34" s="42">
        <f>Main!H36</f>
        <v>27</v>
      </c>
      <c r="G34" s="43">
        <f>Main!I36</f>
        <v>2.2999999999999998</v>
      </c>
      <c r="H34" s="43">
        <f>Main!J36</f>
        <v>3.4</v>
      </c>
      <c r="I34" s="43">
        <f>Main!K36</f>
        <v>3</v>
      </c>
      <c r="J34" s="43">
        <f>Main!L36</f>
        <v>82.5</v>
      </c>
      <c r="K34" s="43">
        <f>Main!M36</f>
        <v>2.2999999999999998</v>
      </c>
      <c r="L34" s="43">
        <f>Main!N36</f>
        <v>0.8</v>
      </c>
      <c r="M34" s="43">
        <f>Main!O36</f>
        <v>86.7</v>
      </c>
      <c r="N34" s="43">
        <f>Main!P36</f>
        <v>2.7</v>
      </c>
      <c r="O34" s="43">
        <f>Main!Q36</f>
        <v>0.7</v>
      </c>
      <c r="P34" s="42">
        <f>Main!R36</f>
        <v>1</v>
      </c>
      <c r="Q34" s="42">
        <f>Main!S36</f>
        <v>1</v>
      </c>
      <c r="R34" s="42">
        <f>Main!T36</f>
        <v>0</v>
      </c>
      <c r="S34" s="42">
        <f>Main!U36</f>
        <v>0</v>
      </c>
      <c r="T34" s="42">
        <f>Main!V36</f>
        <v>0</v>
      </c>
      <c r="U34" s="42">
        <f>Main!W36</f>
        <v>0</v>
      </c>
      <c r="V34" s="42" t="str">
        <f>Main!X36</f>
        <v>future</v>
      </c>
    </row>
    <row r="35" spans="1:22">
      <c r="A35" s="40">
        <f>Main!C37</f>
        <v>41813</v>
      </c>
      <c r="B35" s="41" t="str">
        <f>Main!D37</f>
        <v>Australia</v>
      </c>
      <c r="C35" s="41" t="str">
        <f>Main!E37</f>
        <v>Spain</v>
      </c>
      <c r="D35" s="42">
        <f>Main!F37</f>
        <v>7</v>
      </c>
      <c r="E35" s="42">
        <f>Main!G37</f>
        <v>76</v>
      </c>
      <c r="F35" s="42">
        <f>Main!H37</f>
        <v>16</v>
      </c>
      <c r="G35" s="43">
        <f>Main!I37</f>
        <v>17</v>
      </c>
      <c r="H35" s="43">
        <f>Main!J37</f>
        <v>6</v>
      </c>
      <c r="I35" s="43">
        <f>Main!K37</f>
        <v>1.2</v>
      </c>
      <c r="J35" s="43">
        <f>Main!L37</f>
        <v>69.5</v>
      </c>
      <c r="K35" s="43">
        <f>Main!M37</f>
        <v>1.6</v>
      </c>
      <c r="L35" s="43">
        <f>Main!N37</f>
        <v>1.2</v>
      </c>
      <c r="M35" s="43">
        <f>Main!O37</f>
        <v>89.1</v>
      </c>
      <c r="N35" s="43">
        <f>Main!P37</f>
        <v>2.7</v>
      </c>
      <c r="O35" s="43">
        <f>Main!Q37</f>
        <v>0.4</v>
      </c>
      <c r="P35" s="42">
        <f>Main!R37</f>
        <v>0</v>
      </c>
      <c r="Q35" s="42">
        <f>Main!S37</f>
        <v>2</v>
      </c>
      <c r="R35" s="42">
        <f>Main!T37</f>
        <v>-2</v>
      </c>
      <c r="S35" s="42">
        <f>Main!U37</f>
        <v>0</v>
      </c>
      <c r="T35" s="42">
        <f>Main!V37</f>
        <v>0</v>
      </c>
      <c r="U35" s="42">
        <f>Main!W37</f>
        <v>0</v>
      </c>
      <c r="V35" s="42" t="str">
        <f>Main!X37</f>
        <v>future</v>
      </c>
    </row>
    <row r="36" spans="1:22">
      <c r="A36" s="40">
        <f>Main!C38</f>
        <v>41813</v>
      </c>
      <c r="B36" s="41" t="str">
        <f>Main!D38</f>
        <v>Cameroon</v>
      </c>
      <c r="C36" s="41" t="str">
        <f>Main!E38</f>
        <v>Brazil</v>
      </c>
      <c r="D36" s="42">
        <f>Main!F38</f>
        <v>2</v>
      </c>
      <c r="E36" s="42">
        <f>Main!G38</f>
        <v>91</v>
      </c>
      <c r="F36" s="42">
        <f>Main!H38</f>
        <v>8</v>
      </c>
      <c r="G36" s="43">
        <f>Main!I38</f>
        <v>23</v>
      </c>
      <c r="H36" s="43">
        <f>Main!J38</f>
        <v>6.5</v>
      </c>
      <c r="I36" s="43">
        <f>Main!K38</f>
        <v>1.18</v>
      </c>
      <c r="J36" s="43">
        <f>Main!L38</f>
        <v>71.3</v>
      </c>
      <c r="K36" s="43">
        <f>Main!M38</f>
        <v>1.5</v>
      </c>
      <c r="L36" s="43">
        <f>Main!N38</f>
        <v>1</v>
      </c>
      <c r="M36" s="43">
        <f>Main!O38</f>
        <v>91.8</v>
      </c>
      <c r="N36" s="43">
        <f>Main!P38</f>
        <v>3.4</v>
      </c>
      <c r="O36" s="43">
        <f>Main!Q38</f>
        <v>0.5</v>
      </c>
      <c r="P36" s="42">
        <f>Main!R38</f>
        <v>0</v>
      </c>
      <c r="Q36" s="42">
        <f>Main!S38</f>
        <v>2</v>
      </c>
      <c r="R36" s="42">
        <f>Main!T38</f>
        <v>-2</v>
      </c>
      <c r="S36" s="42">
        <f>Main!U38</f>
        <v>0</v>
      </c>
      <c r="T36" s="42">
        <f>Main!V38</f>
        <v>0</v>
      </c>
      <c r="U36" s="42">
        <f>Main!W38</f>
        <v>0</v>
      </c>
      <c r="V36" s="42" t="str">
        <f>Main!X38</f>
        <v>future</v>
      </c>
    </row>
    <row r="37" spans="1:22">
      <c r="A37" s="40">
        <f>Main!C39</f>
        <v>41813</v>
      </c>
      <c r="B37" s="41" t="str">
        <f>Main!D39</f>
        <v>Croatia</v>
      </c>
      <c r="C37" s="41" t="str">
        <f>Main!E39</f>
        <v>Mexico</v>
      </c>
      <c r="D37" s="42">
        <f>Main!F39</f>
        <v>34</v>
      </c>
      <c r="E37" s="42">
        <f>Main!G39</f>
        <v>35</v>
      </c>
      <c r="F37" s="42">
        <f>Main!H39</f>
        <v>31</v>
      </c>
      <c r="G37" s="43">
        <f>Main!I39</f>
        <v>2.4</v>
      </c>
      <c r="H37" s="43">
        <f>Main!J39</f>
        <v>3.4</v>
      </c>
      <c r="I37" s="43">
        <f>Main!K39</f>
        <v>2.87</v>
      </c>
      <c r="J37" s="43">
        <f>Main!L39</f>
        <v>75.7</v>
      </c>
      <c r="K37" s="43">
        <f>Main!M39</f>
        <v>1.8</v>
      </c>
      <c r="L37" s="43">
        <f>Main!N39</f>
        <v>0.9</v>
      </c>
      <c r="M37" s="43">
        <f>Main!O39</f>
        <v>77</v>
      </c>
      <c r="N37" s="43">
        <f>Main!P39</f>
        <v>1.6</v>
      </c>
      <c r="O37" s="43">
        <f>Main!Q39</f>
        <v>0.7</v>
      </c>
      <c r="P37" s="42">
        <f>Main!R39</f>
        <v>1</v>
      </c>
      <c r="Q37" s="42">
        <f>Main!S39</f>
        <v>1</v>
      </c>
      <c r="R37" s="42">
        <f>Main!T39</f>
        <v>0</v>
      </c>
      <c r="S37" s="42">
        <f>Main!U39</f>
        <v>0</v>
      </c>
      <c r="T37" s="42">
        <f>Main!V39</f>
        <v>0</v>
      </c>
      <c r="U37" s="42">
        <f>Main!W39</f>
        <v>0</v>
      </c>
      <c r="V37" s="42" t="str">
        <f>Main!X39</f>
        <v>future</v>
      </c>
    </row>
    <row r="38" spans="1:22">
      <c r="A38" s="40">
        <f>Main!C40</f>
        <v>41814</v>
      </c>
      <c r="B38" s="41" t="str">
        <f>Main!D40</f>
        <v>Costa Rica</v>
      </c>
      <c r="C38" s="41" t="str">
        <f>Main!E40</f>
        <v>England</v>
      </c>
      <c r="D38" s="42">
        <f>Main!F40</f>
        <v>20</v>
      </c>
      <c r="E38" s="42">
        <f>Main!G40</f>
        <v>53</v>
      </c>
      <c r="F38" s="42">
        <f>Main!H40</f>
        <v>27</v>
      </c>
      <c r="G38" s="43">
        <f>Main!I40</f>
        <v>7</v>
      </c>
      <c r="H38" s="43">
        <f>Main!J40</f>
        <v>4.5</v>
      </c>
      <c r="I38" s="43">
        <f>Main!K40</f>
        <v>1.44</v>
      </c>
      <c r="J38" s="43">
        <f>Main!L40</f>
        <v>74.099999999999994</v>
      </c>
      <c r="K38" s="43">
        <f>Main!M40</f>
        <v>1.3</v>
      </c>
      <c r="L38" s="43">
        <f>Main!N40</f>
        <v>0.7</v>
      </c>
      <c r="M38" s="43">
        <f>Main!O40</f>
        <v>83.2</v>
      </c>
      <c r="N38" s="43">
        <f>Main!P40</f>
        <v>2.2000000000000002</v>
      </c>
      <c r="O38" s="43">
        <f>Main!Q40</f>
        <v>0.7</v>
      </c>
      <c r="P38" s="42">
        <f>Main!R40</f>
        <v>0</v>
      </c>
      <c r="Q38" s="42">
        <f>Main!S40</f>
        <v>2</v>
      </c>
      <c r="R38" s="42">
        <f>Main!T40</f>
        <v>-2</v>
      </c>
      <c r="S38" s="42">
        <f>Main!U40</f>
        <v>0</v>
      </c>
      <c r="T38" s="42">
        <f>Main!V40</f>
        <v>0</v>
      </c>
      <c r="U38" s="42">
        <f>Main!W40</f>
        <v>0</v>
      </c>
      <c r="V38" s="42" t="str">
        <f>Main!X40</f>
        <v>future</v>
      </c>
    </row>
    <row r="39" spans="1:22">
      <c r="A39" s="40">
        <f>Main!C41</f>
        <v>41814</v>
      </c>
      <c r="B39" s="41" t="str">
        <f>Main!D41</f>
        <v>Italy</v>
      </c>
      <c r="C39" s="41" t="str">
        <f>Main!E41</f>
        <v>Uruguay</v>
      </c>
      <c r="D39" s="42">
        <f>Main!F41</f>
        <v>27</v>
      </c>
      <c r="E39" s="42">
        <f>Main!G41</f>
        <v>44</v>
      </c>
      <c r="F39" s="42">
        <f>Main!H41</f>
        <v>28</v>
      </c>
      <c r="G39" s="43">
        <f>Main!I41</f>
        <v>2.5</v>
      </c>
      <c r="H39" s="43">
        <f>Main!J41</f>
        <v>3.25</v>
      </c>
      <c r="I39" s="43">
        <f>Main!K41</f>
        <v>2.8</v>
      </c>
      <c r="J39" s="43">
        <f>Main!L41</f>
        <v>79.5</v>
      </c>
      <c r="K39" s="43">
        <f>Main!M41</f>
        <v>2</v>
      </c>
      <c r="L39" s="43">
        <f>Main!N41</f>
        <v>0.8</v>
      </c>
      <c r="M39" s="43">
        <f>Main!O41</f>
        <v>83.3</v>
      </c>
      <c r="N39" s="43">
        <f>Main!P41</f>
        <v>2.2000000000000002</v>
      </c>
      <c r="O39" s="43">
        <f>Main!Q41</f>
        <v>0.7</v>
      </c>
      <c r="P39" s="42">
        <f>Main!R41</f>
        <v>1</v>
      </c>
      <c r="Q39" s="42">
        <f>Main!S41</f>
        <v>1</v>
      </c>
      <c r="R39" s="42">
        <f>Main!T41</f>
        <v>0</v>
      </c>
      <c r="S39" s="42">
        <f>Main!U41</f>
        <v>0</v>
      </c>
      <c r="T39" s="42">
        <f>Main!V41</f>
        <v>0</v>
      </c>
      <c r="U39" s="42">
        <f>Main!W41</f>
        <v>0</v>
      </c>
      <c r="V39" s="42" t="str">
        <f>Main!X41</f>
        <v>future</v>
      </c>
    </row>
    <row r="40" spans="1:22">
      <c r="A40" s="40">
        <f>Main!C42</f>
        <v>41814</v>
      </c>
      <c r="B40" s="41" t="str">
        <f>Main!D42</f>
        <v>Japan</v>
      </c>
      <c r="C40" s="41" t="str">
        <f>Main!E42</f>
        <v>Colombia</v>
      </c>
      <c r="D40" s="42">
        <f>Main!F42</f>
        <v>16</v>
      </c>
      <c r="E40" s="42">
        <f>Main!G42</f>
        <v>60</v>
      </c>
      <c r="F40" s="42">
        <f>Main!H42</f>
        <v>24</v>
      </c>
      <c r="G40" s="43">
        <f>Main!I42</f>
        <v>4.3</v>
      </c>
      <c r="H40" s="43">
        <f>Main!J42</f>
        <v>3.5</v>
      </c>
      <c r="I40" s="43">
        <f>Main!K42</f>
        <v>1.8</v>
      </c>
      <c r="J40" s="43">
        <f>Main!L42</f>
        <v>73.5</v>
      </c>
      <c r="K40" s="43">
        <f>Main!M42</f>
        <v>2.1</v>
      </c>
      <c r="L40" s="43">
        <f>Main!N42</f>
        <v>1.3</v>
      </c>
      <c r="M40" s="43">
        <f>Main!O42</f>
        <v>85.8</v>
      </c>
      <c r="N40" s="43">
        <f>Main!P42</f>
        <v>2.2000000000000002</v>
      </c>
      <c r="O40" s="43">
        <f>Main!Q42</f>
        <v>0.5</v>
      </c>
      <c r="P40" s="42">
        <f>Main!R42</f>
        <v>1</v>
      </c>
      <c r="Q40" s="42">
        <f>Main!S42</f>
        <v>1</v>
      </c>
      <c r="R40" s="42">
        <f>Main!T42</f>
        <v>0</v>
      </c>
      <c r="S40" s="42">
        <f>Main!U42</f>
        <v>0</v>
      </c>
      <c r="T40" s="42">
        <f>Main!V42</f>
        <v>0</v>
      </c>
      <c r="U40" s="42">
        <f>Main!W42</f>
        <v>0</v>
      </c>
      <c r="V40" s="42" t="str">
        <f>Main!X42</f>
        <v>future</v>
      </c>
    </row>
    <row r="41" spans="1:22">
      <c r="A41" s="40">
        <f>Main!C43</f>
        <v>41814</v>
      </c>
      <c r="B41" s="41" t="str">
        <f>Main!D43</f>
        <v>Greece</v>
      </c>
      <c r="C41" s="41" t="str">
        <f>Main!E43</f>
        <v>Ivory Coast</v>
      </c>
      <c r="D41" s="42">
        <f>Main!F43</f>
        <v>29</v>
      </c>
      <c r="E41" s="42">
        <f>Main!G43</f>
        <v>41</v>
      </c>
      <c r="F41" s="42">
        <f>Main!H43</f>
        <v>30</v>
      </c>
      <c r="G41" s="43">
        <f>Main!I43</f>
        <v>3</v>
      </c>
      <c r="H41" s="43">
        <f>Main!J43</f>
        <v>3.3</v>
      </c>
      <c r="I41" s="43">
        <f>Main!K43</f>
        <v>2.2999999999999998</v>
      </c>
      <c r="J41" s="43">
        <f>Main!L43</f>
        <v>76.8</v>
      </c>
      <c r="K41" s="43">
        <f>Main!M43</f>
        <v>1.3</v>
      </c>
      <c r="L41" s="43">
        <f>Main!N43</f>
        <v>0.5</v>
      </c>
      <c r="M41" s="43">
        <f>Main!O43</f>
        <v>78.900000000000006</v>
      </c>
      <c r="N41" s="43">
        <f>Main!P43</f>
        <v>2.2000000000000002</v>
      </c>
      <c r="O41" s="43">
        <f>Main!Q43</f>
        <v>1</v>
      </c>
      <c r="P41" s="42">
        <f>Main!R43</f>
        <v>1</v>
      </c>
      <c r="Q41" s="42">
        <f>Main!S43</f>
        <v>1</v>
      </c>
      <c r="R41" s="42">
        <f>Main!T43</f>
        <v>0</v>
      </c>
      <c r="S41" s="42">
        <f>Main!U43</f>
        <v>0</v>
      </c>
      <c r="T41" s="42">
        <f>Main!V43</f>
        <v>0</v>
      </c>
      <c r="U41" s="42">
        <f>Main!W43</f>
        <v>0</v>
      </c>
      <c r="V41" s="42" t="str">
        <f>Main!X43</f>
        <v>future</v>
      </c>
    </row>
    <row r="42" spans="1:22">
      <c r="A42" s="40">
        <f>Main!C44</f>
        <v>41815</v>
      </c>
      <c r="B42" s="41" t="str">
        <f>Main!D44</f>
        <v>Nigeria</v>
      </c>
      <c r="C42" s="41" t="str">
        <f>Main!E44</f>
        <v>Argentina</v>
      </c>
      <c r="D42" s="42">
        <f>Main!F44</f>
        <v>10</v>
      </c>
      <c r="E42" s="42">
        <f>Main!G44</f>
        <v>71</v>
      </c>
      <c r="F42" s="42">
        <f>Main!H44</f>
        <v>19</v>
      </c>
      <c r="G42" s="43">
        <f>Main!I44</f>
        <v>8.5</v>
      </c>
      <c r="H42" s="43">
        <f>Main!J44</f>
        <v>4.5</v>
      </c>
      <c r="I42" s="43">
        <f>Main!K44</f>
        <v>1.36</v>
      </c>
      <c r="J42" s="43">
        <f>Main!L44</f>
        <v>75.2</v>
      </c>
      <c r="K42" s="43">
        <f>Main!M44</f>
        <v>1.7</v>
      </c>
      <c r="L42" s="43">
        <f>Main!N44</f>
        <v>0.9</v>
      </c>
      <c r="M42" s="43">
        <f>Main!O44</f>
        <v>90</v>
      </c>
      <c r="N42" s="43">
        <f>Main!P44</f>
        <v>2.9</v>
      </c>
      <c r="O42" s="43">
        <f>Main!Q44</f>
        <v>0.4</v>
      </c>
      <c r="P42" s="42">
        <f>Main!R44</f>
        <v>0</v>
      </c>
      <c r="Q42" s="42">
        <f>Main!S44</f>
        <v>2</v>
      </c>
      <c r="R42" s="42">
        <f>Main!T44</f>
        <v>-2</v>
      </c>
      <c r="S42" s="42">
        <f>Main!U44</f>
        <v>0</v>
      </c>
      <c r="T42" s="42">
        <f>Main!V44</f>
        <v>0</v>
      </c>
      <c r="U42" s="42">
        <f>Main!W44</f>
        <v>0</v>
      </c>
      <c r="V42" s="42" t="str">
        <f>Main!X44</f>
        <v>future</v>
      </c>
    </row>
    <row r="43" spans="1:22">
      <c r="A43" s="40">
        <f>Main!C45</f>
        <v>41815</v>
      </c>
      <c r="B43" s="41" t="str">
        <f>Main!D45</f>
        <v>Bosnia-Herzegovina</v>
      </c>
      <c r="C43" s="41" t="str">
        <f>Main!E45</f>
        <v>Iran</v>
      </c>
      <c r="D43" s="42">
        <f>Main!F45</f>
        <v>54</v>
      </c>
      <c r="E43" s="42">
        <f>Main!G45</f>
        <v>19</v>
      </c>
      <c r="F43" s="42">
        <f>Main!H45</f>
        <v>27</v>
      </c>
      <c r="G43" s="43">
        <f>Main!I45</f>
        <v>1.6</v>
      </c>
      <c r="H43" s="43">
        <f>Main!J45</f>
        <v>3.6</v>
      </c>
      <c r="I43" s="43">
        <f>Main!K45</f>
        <v>6</v>
      </c>
      <c r="J43" s="43">
        <f>Main!L45</f>
        <v>80.3</v>
      </c>
      <c r="K43" s="43">
        <f>Main!M45</f>
        <v>2.2999999999999998</v>
      </c>
      <c r="L43" s="43">
        <f>Main!N45</f>
        <v>1</v>
      </c>
      <c r="M43" s="43">
        <f>Main!O45</f>
        <v>70.599999999999994</v>
      </c>
      <c r="N43" s="43">
        <f>Main!P45</f>
        <v>1.3</v>
      </c>
      <c r="O43" s="43">
        <f>Main!Q45</f>
        <v>0.9</v>
      </c>
      <c r="P43" s="42">
        <f>Main!R45</f>
        <v>1</v>
      </c>
      <c r="Q43" s="42">
        <f>Main!S45</f>
        <v>0</v>
      </c>
      <c r="R43" s="42">
        <f>Main!T45</f>
        <v>1</v>
      </c>
      <c r="S43" s="42">
        <f>Main!U45</f>
        <v>0</v>
      </c>
      <c r="T43" s="42">
        <f>Main!V45</f>
        <v>0</v>
      </c>
      <c r="U43" s="42">
        <f>Main!W45</f>
        <v>0</v>
      </c>
      <c r="V43" s="42" t="str">
        <f>Main!X45</f>
        <v>future</v>
      </c>
    </row>
    <row r="44" spans="1:22">
      <c r="A44" s="40">
        <f>Main!C46</f>
        <v>41815</v>
      </c>
      <c r="B44" s="41" t="str">
        <f>Main!D46</f>
        <v>Ecuador</v>
      </c>
      <c r="C44" s="41" t="str">
        <f>Main!E46</f>
        <v>France</v>
      </c>
      <c r="D44" s="42">
        <f>Main!F46</f>
        <v>24</v>
      </c>
      <c r="E44" s="42">
        <f>Main!G46</f>
        <v>49</v>
      </c>
      <c r="F44" s="42">
        <f>Main!H46</f>
        <v>27</v>
      </c>
      <c r="G44" s="43">
        <f>Main!I46</f>
        <v>3.75</v>
      </c>
      <c r="H44" s="43">
        <f>Main!J46</f>
        <v>3.5</v>
      </c>
      <c r="I44" s="43">
        <f>Main!K46</f>
        <v>1.9</v>
      </c>
      <c r="J44" s="43">
        <f>Main!L46</f>
        <v>80.7</v>
      </c>
      <c r="K44" s="43">
        <f>Main!M46</f>
        <v>2</v>
      </c>
      <c r="L44" s="43">
        <f>Main!N46</f>
        <v>0.8</v>
      </c>
      <c r="M44" s="43">
        <f>Main!O46</f>
        <v>86.1</v>
      </c>
      <c r="N44" s="43">
        <f>Main!P46</f>
        <v>2.5</v>
      </c>
      <c r="O44" s="43">
        <f>Main!Q46</f>
        <v>0.6</v>
      </c>
      <c r="P44" s="42">
        <f>Main!R46</f>
        <v>0</v>
      </c>
      <c r="Q44" s="42">
        <f>Main!S46</f>
        <v>1</v>
      </c>
      <c r="R44" s="42">
        <f>Main!T46</f>
        <v>-1</v>
      </c>
      <c r="S44" s="42">
        <f>Main!U46</f>
        <v>0</v>
      </c>
      <c r="T44" s="42">
        <f>Main!V46</f>
        <v>0</v>
      </c>
      <c r="U44" s="42">
        <f>Main!W46</f>
        <v>0</v>
      </c>
      <c r="V44" s="42" t="str">
        <f>Main!X46</f>
        <v>future</v>
      </c>
    </row>
    <row r="45" spans="1:22">
      <c r="A45" s="40">
        <f>Main!C47</f>
        <v>41815</v>
      </c>
      <c r="B45" s="41" t="str">
        <f>Main!D47</f>
        <v>Honduras</v>
      </c>
      <c r="C45" s="41" t="str">
        <f>Main!E47</f>
        <v>Switzerland</v>
      </c>
      <c r="D45" s="42">
        <f>Main!F47</f>
        <v>23</v>
      </c>
      <c r="E45" s="42">
        <f>Main!G47</f>
        <v>49</v>
      </c>
      <c r="F45" s="42">
        <f>Main!H47</f>
        <v>28</v>
      </c>
      <c r="G45" s="43">
        <f>Main!I47</f>
        <v>6.5</v>
      </c>
      <c r="H45" s="43">
        <f>Main!J47</f>
        <v>3.6</v>
      </c>
      <c r="I45" s="43">
        <f>Main!K47</f>
        <v>1.57</v>
      </c>
      <c r="J45" s="43">
        <f>Main!L47</f>
        <v>69.599999999999994</v>
      </c>
      <c r="K45" s="43">
        <f>Main!M47</f>
        <v>1.6</v>
      </c>
      <c r="L45" s="43">
        <f>Main!N47</f>
        <v>1.2</v>
      </c>
      <c r="M45" s="43">
        <f>Main!O47</f>
        <v>78</v>
      </c>
      <c r="N45" s="43">
        <f>Main!P47</f>
        <v>2</v>
      </c>
      <c r="O45" s="43">
        <f>Main!Q47</f>
        <v>0.9</v>
      </c>
      <c r="P45" s="42">
        <f>Main!R47</f>
        <v>1</v>
      </c>
      <c r="Q45" s="42">
        <f>Main!S47</f>
        <v>1</v>
      </c>
      <c r="R45" s="42">
        <f>Main!T47</f>
        <v>0</v>
      </c>
      <c r="S45" s="42">
        <f>Main!U47</f>
        <v>0</v>
      </c>
      <c r="T45" s="42">
        <f>Main!V47</f>
        <v>0</v>
      </c>
      <c r="U45" s="42">
        <f>Main!W47</f>
        <v>0</v>
      </c>
      <c r="V45" s="42" t="str">
        <f>Main!X47</f>
        <v>future</v>
      </c>
    </row>
    <row r="46" spans="1:22">
      <c r="A46" s="40">
        <f>Main!C48</f>
        <v>41816</v>
      </c>
      <c r="B46" s="41" t="str">
        <f>Main!D48</f>
        <v>Portugal</v>
      </c>
      <c r="C46" s="41" t="str">
        <f>Main!E48</f>
        <v>Ghana</v>
      </c>
      <c r="D46" s="42">
        <f>Main!F48</f>
        <v>43</v>
      </c>
      <c r="E46" s="42">
        <f>Main!G48</f>
        <v>28</v>
      </c>
      <c r="F46" s="42">
        <f>Main!H48</f>
        <v>29</v>
      </c>
      <c r="G46" s="43">
        <f>Main!I48</f>
        <v>1.8</v>
      </c>
      <c r="H46" s="43">
        <f>Main!J48</f>
        <v>3.6</v>
      </c>
      <c r="I46" s="43">
        <f>Main!K48</f>
        <v>4.2</v>
      </c>
      <c r="J46" s="43">
        <f>Main!L48</f>
        <v>81</v>
      </c>
      <c r="K46" s="43">
        <f>Main!M48</f>
        <v>2.1</v>
      </c>
      <c r="L46" s="43">
        <f>Main!N48</f>
        <v>0.8</v>
      </c>
      <c r="M46" s="43">
        <f>Main!O48</f>
        <v>77.2</v>
      </c>
      <c r="N46" s="43">
        <f>Main!P48</f>
        <v>1.9</v>
      </c>
      <c r="O46" s="43">
        <f>Main!Q48</f>
        <v>0.9</v>
      </c>
      <c r="P46" s="42">
        <f>Main!R48</f>
        <v>1</v>
      </c>
      <c r="Q46" s="42">
        <f>Main!S48</f>
        <v>0</v>
      </c>
      <c r="R46" s="42">
        <f>Main!T48</f>
        <v>1</v>
      </c>
      <c r="S46" s="42">
        <f>Main!U48</f>
        <v>0</v>
      </c>
      <c r="T46" s="42">
        <f>Main!V48</f>
        <v>0</v>
      </c>
      <c r="U46" s="42">
        <f>Main!W48</f>
        <v>0</v>
      </c>
      <c r="V46" s="42" t="str">
        <f>Main!X48</f>
        <v>future</v>
      </c>
    </row>
    <row r="47" spans="1:22">
      <c r="A47" s="40">
        <f>Main!C49</f>
        <v>41816</v>
      </c>
      <c r="B47" s="41" t="str">
        <f>Main!D49</f>
        <v>USA</v>
      </c>
      <c r="C47" s="41" t="str">
        <f>Main!E49</f>
        <v>Germany</v>
      </c>
      <c r="D47" s="42">
        <f>Main!F49</f>
        <v>13</v>
      </c>
      <c r="E47" s="42">
        <f>Main!G49</f>
        <v>67</v>
      </c>
      <c r="F47" s="42">
        <f>Main!H49</f>
        <v>20</v>
      </c>
      <c r="G47" s="43">
        <f>Main!I49</f>
        <v>8.5</v>
      </c>
      <c r="H47" s="43">
        <f>Main!J49</f>
        <v>4.4000000000000004</v>
      </c>
      <c r="I47" s="43">
        <f>Main!K49</f>
        <v>1.4</v>
      </c>
      <c r="J47" s="43">
        <f>Main!L49</f>
        <v>77.400000000000006</v>
      </c>
      <c r="K47" s="43">
        <f>Main!M49</f>
        <v>2</v>
      </c>
      <c r="L47" s="43">
        <f>Main!N49</f>
        <v>1</v>
      </c>
      <c r="M47" s="43">
        <f>Main!O49</f>
        <v>88.9</v>
      </c>
      <c r="N47" s="43">
        <f>Main!P49</f>
        <v>3.2</v>
      </c>
      <c r="O47" s="43">
        <f>Main!Q49</f>
        <v>0.8</v>
      </c>
      <c r="P47" s="42">
        <f>Main!R49</f>
        <v>0</v>
      </c>
      <c r="Q47" s="42">
        <f>Main!S49</f>
        <v>2</v>
      </c>
      <c r="R47" s="42">
        <f>Main!T49</f>
        <v>-2</v>
      </c>
      <c r="S47" s="42">
        <f>Main!U49</f>
        <v>0</v>
      </c>
      <c r="T47" s="42">
        <f>Main!V49</f>
        <v>0</v>
      </c>
      <c r="U47" s="42">
        <f>Main!W49</f>
        <v>0</v>
      </c>
      <c r="V47" s="42" t="str">
        <f>Main!X49</f>
        <v>future</v>
      </c>
    </row>
    <row r="48" spans="1:22">
      <c r="A48" s="40">
        <f>Main!C50</f>
        <v>41816</v>
      </c>
      <c r="B48" s="41" t="str">
        <f>Main!D50</f>
        <v>Algeria</v>
      </c>
      <c r="C48" s="41" t="str">
        <f>Main!E50</f>
        <v>Russia</v>
      </c>
      <c r="D48" s="42">
        <f>Main!F50</f>
        <v>17</v>
      </c>
      <c r="E48" s="42">
        <f>Main!G50</f>
        <v>56</v>
      </c>
      <c r="F48" s="42">
        <f>Main!H50</f>
        <v>27</v>
      </c>
      <c r="G48" s="43">
        <f>Main!I50</f>
        <v>6</v>
      </c>
      <c r="H48" s="43">
        <f>Main!J50</f>
        <v>3.6</v>
      </c>
      <c r="I48" s="43">
        <f>Main!K50</f>
        <v>1.6</v>
      </c>
      <c r="J48" s="43">
        <f>Main!L50</f>
        <v>63.4</v>
      </c>
      <c r="K48" s="43">
        <f>Main!M50</f>
        <v>1.1000000000000001</v>
      </c>
      <c r="L48" s="43">
        <f>Main!N50</f>
        <v>1.2</v>
      </c>
      <c r="M48" s="43">
        <f>Main!O50</f>
        <v>79</v>
      </c>
      <c r="N48" s="43">
        <f>Main!P50</f>
        <v>1.7</v>
      </c>
      <c r="O48" s="43">
        <f>Main!Q50</f>
        <v>0.6</v>
      </c>
      <c r="P48" s="42">
        <f>Main!R50</f>
        <v>0</v>
      </c>
      <c r="Q48" s="42">
        <f>Main!S50</f>
        <v>1</v>
      </c>
      <c r="R48" s="42">
        <f>Main!T50</f>
        <v>-1</v>
      </c>
      <c r="S48" s="42">
        <f>Main!U50</f>
        <v>0</v>
      </c>
      <c r="T48" s="42">
        <f>Main!V50</f>
        <v>0</v>
      </c>
      <c r="U48" s="42">
        <f>Main!W50</f>
        <v>0</v>
      </c>
      <c r="V48" s="42" t="str">
        <f>Main!X50</f>
        <v>future</v>
      </c>
    </row>
    <row r="49" spans="1:22">
      <c r="A49" s="40">
        <f>Main!C51</f>
        <v>41816</v>
      </c>
      <c r="B49" s="41" t="str">
        <f>Main!D51</f>
        <v>S Korea</v>
      </c>
      <c r="C49" s="41" t="str">
        <f>Main!E51</f>
        <v>Belgium</v>
      </c>
      <c r="D49" s="42">
        <f>Main!F51</f>
        <v>19</v>
      </c>
      <c r="E49" s="42">
        <f>Main!G51</f>
        <v>54</v>
      </c>
      <c r="F49" s="42">
        <f>Main!H51</f>
        <v>27</v>
      </c>
      <c r="G49" s="43">
        <f>Main!I51</f>
        <v>5.5</v>
      </c>
      <c r="H49" s="43">
        <f>Main!J51</f>
        <v>3.75</v>
      </c>
      <c r="I49" s="43">
        <f>Main!K51</f>
        <v>1.61</v>
      </c>
      <c r="J49" s="43">
        <f>Main!L51</f>
        <v>72.400000000000006</v>
      </c>
      <c r="K49" s="43">
        <f>Main!M51</f>
        <v>1.7</v>
      </c>
      <c r="L49" s="43">
        <f>Main!N51</f>
        <v>1.1000000000000001</v>
      </c>
      <c r="M49" s="43">
        <f>Main!O51</f>
        <v>82</v>
      </c>
      <c r="N49" s="43">
        <f>Main!P51</f>
        <v>2.1</v>
      </c>
      <c r="O49" s="43">
        <f>Main!Q51</f>
        <v>0.7</v>
      </c>
      <c r="P49" s="42">
        <f>Main!R51</f>
        <v>0</v>
      </c>
      <c r="Q49" s="42">
        <f>Main!S51</f>
        <v>2</v>
      </c>
      <c r="R49" s="42">
        <f>Main!T51</f>
        <v>-2</v>
      </c>
      <c r="S49" s="42">
        <f>Main!U51</f>
        <v>0</v>
      </c>
      <c r="T49" s="42">
        <f>Main!V51</f>
        <v>0</v>
      </c>
      <c r="U49" s="42">
        <f>Main!W51</f>
        <v>0</v>
      </c>
      <c r="V49" s="42" t="str">
        <f>Main!X51</f>
        <v>future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0.7" right="0.7" top="0.75" bottom="0.75" header="0.3" footer="0.3"/>
  <pageSetup paperSize="9" orientation="portrait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5"/>
  <sheetViews>
    <sheetView tabSelected="1" workbookViewId="0">
      <selection activeCell="H4" sqref="H4"/>
    </sheetView>
  </sheetViews>
  <sheetFormatPr defaultRowHeight="14.25"/>
  <sheetData>
    <row r="3" spans="2:5">
      <c r="B3" t="s">
        <v>64</v>
      </c>
      <c r="C3" t="s">
        <v>77</v>
      </c>
      <c r="D3" t="s">
        <v>78</v>
      </c>
      <c r="E3" t="s">
        <v>79</v>
      </c>
    </row>
    <row r="4" spans="2:5">
      <c r="B4">
        <v>1</v>
      </c>
      <c r="C4">
        <v>6</v>
      </c>
      <c r="D4">
        <v>40</v>
      </c>
      <c r="E4">
        <f>D4/(C4-1)</f>
        <v>8</v>
      </c>
    </row>
    <row r="5" spans="2:5">
      <c r="B5">
        <v>2</v>
      </c>
      <c r="C5">
        <v>6</v>
      </c>
      <c r="D5">
        <f>40+E4</f>
        <v>48</v>
      </c>
      <c r="E5">
        <f>D5/(C5-1)</f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538</vt:lpstr>
      <vt:lpstr>Main</vt:lpstr>
      <vt:lpstr>Data</vt:lpstr>
      <vt:lpstr>Bet</vt:lpstr>
      <vt:lpstr>'538'!_FilterDatabase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Jo-fai Chow</cp:lastModifiedBy>
  <dcterms:created xsi:type="dcterms:W3CDTF">2006-09-16T00:00:00Z</dcterms:created>
  <dcterms:modified xsi:type="dcterms:W3CDTF">2014-06-17T06:03:52Z</dcterms:modified>
</cp:coreProperties>
</file>