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ULIAH\SEMESTER 3\STATISTIK KOMPUTASI\UAS\"/>
    </mc:Choice>
  </mc:AlternateContent>
  <bookViews>
    <workbookView xWindow="0" yWindow="0" windowWidth="20490" windowHeight="7905" activeTab="2"/>
  </bookViews>
  <sheets>
    <sheet name="Raw" sheetId="1" r:id="rId1"/>
    <sheet name="Training &amp; Testing" sheetId="2" r:id="rId2"/>
    <sheet name="Training" sheetId="3" r:id="rId3"/>
    <sheet name="Testing" sheetId="4" r:id="rId4"/>
  </sheets>
  <calcPr calcId="152511"/>
</workbook>
</file>

<file path=xl/calcChain.xml><?xml version="1.0" encoding="utf-8"?>
<calcChain xmlns="http://schemas.openxmlformats.org/spreadsheetml/2006/main">
  <c r="Y12" i="3" l="1"/>
  <c r="AC19" i="3" l="1"/>
  <c r="AC26" i="4" l="1"/>
  <c r="AD24" i="4"/>
  <c r="AD23" i="4"/>
  <c r="AC24" i="4"/>
  <c r="AC23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4" i="4"/>
  <c r="AI63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4" i="4"/>
  <c r="Z41" i="4"/>
  <c r="Y41" i="4"/>
  <c r="Z38" i="4"/>
  <c r="Z39" i="4"/>
  <c r="Z40" i="4"/>
  <c r="Z37" i="4"/>
  <c r="Y38" i="4"/>
  <c r="Y39" i="4"/>
  <c r="Y40" i="4"/>
  <c r="X41" i="4"/>
  <c r="W41" i="4"/>
  <c r="Y37" i="4" s="1"/>
  <c r="X38" i="4"/>
  <c r="X39" i="4"/>
  <c r="X40" i="4"/>
  <c r="X37" i="4"/>
  <c r="W38" i="4"/>
  <c r="W39" i="4"/>
  <c r="W40" i="4"/>
  <c r="W37" i="4"/>
  <c r="Z33" i="4"/>
  <c r="Y33" i="4"/>
  <c r="Z31" i="4"/>
  <c r="Z32" i="4"/>
  <c r="Z30" i="4"/>
  <c r="Y31" i="4"/>
  <c r="Y32" i="4"/>
  <c r="Y30" i="4"/>
  <c r="X33" i="4"/>
  <c r="W33" i="4"/>
  <c r="X31" i="4"/>
  <c r="X32" i="4"/>
  <c r="X30" i="4"/>
  <c r="W31" i="4"/>
  <c r="W32" i="4"/>
  <c r="W30" i="4"/>
  <c r="Z26" i="4"/>
  <c r="Y26" i="4"/>
  <c r="X19" i="4"/>
  <c r="X18" i="4"/>
  <c r="X18" i="3"/>
  <c r="Z25" i="4"/>
  <c r="Z24" i="4"/>
  <c r="Y25" i="4"/>
  <c r="Y24" i="4"/>
  <c r="X26" i="4"/>
  <c r="W26" i="4"/>
  <c r="X25" i="4"/>
  <c r="X24" i="4"/>
  <c r="W25" i="4"/>
  <c r="W24" i="4"/>
  <c r="Y20" i="4"/>
  <c r="Z14" i="4"/>
  <c r="Y14" i="4"/>
  <c r="Y18" i="4"/>
  <c r="Y19" i="4"/>
  <c r="W20" i="4"/>
  <c r="W19" i="4"/>
  <c r="W18" i="4"/>
  <c r="Z13" i="4"/>
  <c r="Z12" i="4"/>
  <c r="Y13" i="4"/>
  <c r="Y12" i="4"/>
  <c r="X14" i="4"/>
  <c r="W14" i="4"/>
  <c r="X13" i="4"/>
  <c r="X12" i="4"/>
  <c r="W13" i="4"/>
  <c r="W12" i="4"/>
  <c r="Z8" i="4"/>
  <c r="Y8" i="4"/>
  <c r="Z7" i="4"/>
  <c r="Z6" i="4"/>
  <c r="Y7" i="4"/>
  <c r="X8" i="4"/>
  <c r="W8" i="4"/>
  <c r="Y6" i="4"/>
  <c r="X7" i="4"/>
  <c r="X6" i="4"/>
  <c r="W7" i="4"/>
  <c r="W6" i="4"/>
  <c r="AF19" i="3"/>
  <c r="AD19" i="3"/>
  <c r="AE19" i="3"/>
  <c r="Z19" i="3"/>
  <c r="Z25" i="3"/>
  <c r="Y24" i="3"/>
  <c r="Y25" i="3"/>
  <c r="Y19" i="3"/>
  <c r="Y13" i="3"/>
  <c r="Y7" i="3"/>
  <c r="Z6" i="3"/>
  <c r="Y6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H143" i="3" s="1"/>
  <c r="AJ143" i="3"/>
  <c r="AJ142" i="3"/>
  <c r="AJ141" i="3"/>
  <c r="AJ140" i="3"/>
  <c r="AH140" i="3" s="1"/>
  <c r="AJ139" i="3"/>
  <c r="AJ138" i="3"/>
  <c r="AJ137" i="3"/>
  <c r="AJ136" i="3"/>
  <c r="AH136" i="3" s="1"/>
  <c r="AJ135" i="3"/>
  <c r="AJ134" i="3"/>
  <c r="AJ133" i="3"/>
  <c r="AJ132" i="3"/>
  <c r="AH132" i="3" s="1"/>
  <c r="AJ131" i="3"/>
  <c r="AJ130" i="3"/>
  <c r="AJ129" i="3"/>
  <c r="AJ128" i="3"/>
  <c r="AH128" i="3" s="1"/>
  <c r="AJ127" i="3"/>
  <c r="AJ126" i="3"/>
  <c r="AJ125" i="3"/>
  <c r="AJ124" i="3"/>
  <c r="AH124" i="3" s="1"/>
  <c r="AJ123" i="3"/>
  <c r="AJ122" i="3"/>
  <c r="AJ121" i="3"/>
  <c r="AJ120" i="3"/>
  <c r="AH120" i="3" s="1"/>
  <c r="AJ119" i="3"/>
  <c r="AJ118" i="3"/>
  <c r="AJ117" i="3"/>
  <c r="AJ116" i="3"/>
  <c r="AH116" i="3" s="1"/>
  <c r="AJ115" i="3"/>
  <c r="AJ114" i="3"/>
  <c r="AJ113" i="3"/>
  <c r="AJ112" i="3"/>
  <c r="AH112" i="3" s="1"/>
  <c r="AJ111" i="3"/>
  <c r="AJ110" i="3"/>
  <c r="AJ109" i="3"/>
  <c r="AJ108" i="3"/>
  <c r="AH108" i="3" s="1"/>
  <c r="AJ107" i="3"/>
  <c r="AJ106" i="3"/>
  <c r="AJ105" i="3"/>
  <c r="AJ104" i="3"/>
  <c r="AH104" i="3" s="1"/>
  <c r="AJ103" i="3"/>
  <c r="AJ102" i="3"/>
  <c r="AJ101" i="3"/>
  <c r="AJ100" i="3"/>
  <c r="AH100" i="3" s="1"/>
  <c r="AJ99" i="3"/>
  <c r="AJ98" i="3"/>
  <c r="AJ97" i="3"/>
  <c r="AJ96" i="3"/>
  <c r="AH96" i="3" s="1"/>
  <c r="AJ95" i="3"/>
  <c r="AJ94" i="3"/>
  <c r="AJ93" i="3"/>
  <c r="AJ92" i="3"/>
  <c r="AH92" i="3" s="1"/>
  <c r="AJ91" i="3"/>
  <c r="AJ90" i="3"/>
  <c r="AJ89" i="3"/>
  <c r="AJ88" i="3"/>
  <c r="AH88" i="3" s="1"/>
  <c r="AJ87" i="3"/>
  <c r="AJ86" i="3"/>
  <c r="AJ85" i="3"/>
  <c r="AJ84" i="3"/>
  <c r="AH84" i="3" s="1"/>
  <c r="AJ83" i="3"/>
  <c r="AJ82" i="3"/>
  <c r="AJ81" i="3"/>
  <c r="AJ80" i="3"/>
  <c r="AH80" i="3" s="1"/>
  <c r="AJ79" i="3"/>
  <c r="AJ78" i="3"/>
  <c r="AJ77" i="3"/>
  <c r="AJ76" i="3"/>
  <c r="AH76" i="3" s="1"/>
  <c r="AJ75" i="3"/>
  <c r="AJ74" i="3"/>
  <c r="AJ73" i="3"/>
  <c r="AJ72" i="3"/>
  <c r="AH72" i="3" s="1"/>
  <c r="AJ71" i="3"/>
  <c r="AJ70" i="3"/>
  <c r="AJ69" i="3"/>
  <c r="AJ68" i="3"/>
  <c r="AH68" i="3" s="1"/>
  <c r="AJ67" i="3"/>
  <c r="AJ66" i="3"/>
  <c r="AJ65" i="3"/>
  <c r="AJ64" i="3"/>
  <c r="AH64" i="3" s="1"/>
  <c r="AJ63" i="3"/>
  <c r="AJ62" i="3"/>
  <c r="AJ61" i="3"/>
  <c r="AJ60" i="3"/>
  <c r="AH60" i="3" s="1"/>
  <c r="AJ59" i="3"/>
  <c r="AJ58" i="3"/>
  <c r="AJ57" i="3"/>
  <c r="AJ56" i="3"/>
  <c r="AH56" i="3" s="1"/>
  <c r="AJ55" i="3"/>
  <c r="AJ54" i="3"/>
  <c r="AJ53" i="3"/>
  <c r="AJ52" i="3"/>
  <c r="AH52" i="3" s="1"/>
  <c r="AJ51" i="3"/>
  <c r="AJ50" i="3"/>
  <c r="AJ49" i="3"/>
  <c r="AJ48" i="3"/>
  <c r="AH48" i="3" s="1"/>
  <c r="AJ47" i="3"/>
  <c r="AJ46" i="3"/>
  <c r="AJ45" i="3"/>
  <c r="AJ44" i="3"/>
  <c r="AH44" i="3" s="1"/>
  <c r="AJ43" i="3"/>
  <c r="AJ42" i="3"/>
  <c r="AJ41" i="3"/>
  <c r="AJ40" i="3"/>
  <c r="AH40" i="3" s="1"/>
  <c r="AJ39" i="3"/>
  <c r="AJ38" i="3"/>
  <c r="AJ37" i="3"/>
  <c r="AJ36" i="3"/>
  <c r="AH36" i="3" s="1"/>
  <c r="AJ35" i="3"/>
  <c r="AJ34" i="3"/>
  <c r="AJ33" i="3"/>
  <c r="AJ32" i="3"/>
  <c r="AH32" i="3" s="1"/>
  <c r="AJ31" i="3"/>
  <c r="AJ30" i="3"/>
  <c r="AJ29" i="3"/>
  <c r="AJ28" i="3"/>
  <c r="AH28" i="3" s="1"/>
  <c r="AJ27" i="3"/>
  <c r="AJ26" i="3"/>
  <c r="AJ25" i="3"/>
  <c r="AJ24" i="3"/>
  <c r="AH24" i="3" s="1"/>
  <c r="AJ23" i="3"/>
  <c r="AJ22" i="3"/>
  <c r="AJ21" i="3"/>
  <c r="AJ20" i="3"/>
  <c r="AH20" i="3" s="1"/>
  <c r="AJ19" i="3"/>
  <c r="AJ18" i="3"/>
  <c r="AJ17" i="3"/>
  <c r="AJ16" i="3"/>
  <c r="AH16" i="3" s="1"/>
  <c r="AJ15" i="3"/>
  <c r="AJ14" i="3"/>
  <c r="AJ13" i="3"/>
  <c r="AJ12" i="3"/>
  <c r="AH12" i="3" s="1"/>
  <c r="AJ11" i="3"/>
  <c r="AJ10" i="3"/>
  <c r="AJ9" i="3"/>
  <c r="AJ8" i="3"/>
  <c r="AH8" i="3" s="1"/>
  <c r="AJ7" i="3"/>
  <c r="AJ6" i="3"/>
  <c r="AJ5" i="3"/>
  <c r="AJ4" i="3"/>
  <c r="AH4" i="3" s="1"/>
  <c r="AI4" i="3"/>
  <c r="Z41" i="3"/>
  <c r="Y41" i="3"/>
  <c r="Z38" i="3"/>
  <c r="Z39" i="3"/>
  <c r="Z40" i="3"/>
  <c r="Z37" i="3"/>
  <c r="Y38" i="3"/>
  <c r="Y39" i="3"/>
  <c r="Y40" i="3"/>
  <c r="Y37" i="3"/>
  <c r="X41" i="3"/>
  <c r="W41" i="3"/>
  <c r="Y30" i="3"/>
  <c r="X38" i="3"/>
  <c r="X39" i="3"/>
  <c r="X40" i="3"/>
  <c r="X37" i="3"/>
  <c r="W38" i="3"/>
  <c r="W39" i="3"/>
  <c r="W40" i="3"/>
  <c r="W37" i="3"/>
  <c r="Z33" i="3"/>
  <c r="Y33" i="3"/>
  <c r="Z31" i="3"/>
  <c r="Z32" i="3"/>
  <c r="Z30" i="3"/>
  <c r="Y31" i="3"/>
  <c r="Y32" i="3"/>
  <c r="X33" i="3"/>
  <c r="W33" i="3"/>
  <c r="X31" i="3"/>
  <c r="X32" i="3"/>
  <c r="W31" i="3"/>
  <c r="W32" i="3"/>
  <c r="X30" i="3"/>
  <c r="W30" i="3"/>
  <c r="Z26" i="3"/>
  <c r="Y26" i="3"/>
  <c r="Z24" i="3"/>
  <c r="X26" i="3"/>
  <c r="W26" i="3"/>
  <c r="X25" i="3"/>
  <c r="X24" i="3"/>
  <c r="W25" i="3"/>
  <c r="W24" i="3"/>
  <c r="Z20" i="3"/>
  <c r="Y20" i="3"/>
  <c r="Z18" i="3"/>
  <c r="Y18" i="3"/>
  <c r="X20" i="3"/>
  <c r="W20" i="3"/>
  <c r="X19" i="3"/>
  <c r="W19" i="3"/>
  <c r="W18" i="3"/>
  <c r="Z14" i="3"/>
  <c r="Y14" i="3"/>
  <c r="Z13" i="3"/>
  <c r="Z12" i="3"/>
  <c r="X14" i="3"/>
  <c r="W14" i="3"/>
  <c r="X13" i="3"/>
  <c r="X12" i="3"/>
  <c r="W13" i="3"/>
  <c r="W12" i="3"/>
  <c r="Z8" i="3"/>
  <c r="Y8" i="3"/>
  <c r="Z7" i="3"/>
  <c r="X8" i="3"/>
  <c r="W8" i="3"/>
  <c r="X7" i="3"/>
  <c r="W7" i="3"/>
  <c r="X6" i="3"/>
  <c r="W6" i="3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4" i="4"/>
  <c r="M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W4" i="2"/>
  <c r="P143" i="3"/>
  <c r="O143" i="3"/>
  <c r="M143" i="3"/>
  <c r="P142" i="3"/>
  <c r="O142" i="3"/>
  <c r="M142" i="3"/>
  <c r="P141" i="3"/>
  <c r="O141" i="3"/>
  <c r="M141" i="3"/>
  <c r="P140" i="3"/>
  <c r="O140" i="3"/>
  <c r="M140" i="3"/>
  <c r="P139" i="3"/>
  <c r="O139" i="3"/>
  <c r="M139" i="3"/>
  <c r="P138" i="3"/>
  <c r="O138" i="3"/>
  <c r="M138" i="3"/>
  <c r="P137" i="3"/>
  <c r="O137" i="3"/>
  <c r="M137" i="3"/>
  <c r="P136" i="3"/>
  <c r="O136" i="3"/>
  <c r="M136" i="3"/>
  <c r="P135" i="3"/>
  <c r="O135" i="3"/>
  <c r="M135" i="3"/>
  <c r="P134" i="3"/>
  <c r="O134" i="3"/>
  <c r="M134" i="3"/>
  <c r="P133" i="3"/>
  <c r="O133" i="3"/>
  <c r="M133" i="3"/>
  <c r="P132" i="3"/>
  <c r="O132" i="3"/>
  <c r="M132" i="3"/>
  <c r="P131" i="3"/>
  <c r="O131" i="3"/>
  <c r="M131" i="3"/>
  <c r="P130" i="3"/>
  <c r="O130" i="3"/>
  <c r="M130" i="3"/>
  <c r="P129" i="3"/>
  <c r="O129" i="3"/>
  <c r="M129" i="3"/>
  <c r="P128" i="3"/>
  <c r="O128" i="3"/>
  <c r="M128" i="3"/>
  <c r="P127" i="3"/>
  <c r="O127" i="3"/>
  <c r="M127" i="3"/>
  <c r="P126" i="3"/>
  <c r="O126" i="3"/>
  <c r="M126" i="3"/>
  <c r="P125" i="3"/>
  <c r="O125" i="3"/>
  <c r="M125" i="3"/>
  <c r="P124" i="3"/>
  <c r="O124" i="3"/>
  <c r="M124" i="3"/>
  <c r="P123" i="3"/>
  <c r="O123" i="3"/>
  <c r="M123" i="3"/>
  <c r="P122" i="3"/>
  <c r="O122" i="3"/>
  <c r="M122" i="3"/>
  <c r="P121" i="3"/>
  <c r="O121" i="3"/>
  <c r="M121" i="3"/>
  <c r="P120" i="3"/>
  <c r="O120" i="3"/>
  <c r="M120" i="3"/>
  <c r="P119" i="3"/>
  <c r="O119" i="3"/>
  <c r="M119" i="3"/>
  <c r="P118" i="3"/>
  <c r="O118" i="3"/>
  <c r="M118" i="3"/>
  <c r="P117" i="3"/>
  <c r="O117" i="3"/>
  <c r="M117" i="3"/>
  <c r="P116" i="3"/>
  <c r="O116" i="3"/>
  <c r="M116" i="3"/>
  <c r="P115" i="3"/>
  <c r="O115" i="3"/>
  <c r="M115" i="3"/>
  <c r="P114" i="3"/>
  <c r="O114" i="3"/>
  <c r="M114" i="3"/>
  <c r="P113" i="3"/>
  <c r="O113" i="3"/>
  <c r="M113" i="3"/>
  <c r="P112" i="3"/>
  <c r="O112" i="3"/>
  <c r="M112" i="3"/>
  <c r="P111" i="3"/>
  <c r="O111" i="3"/>
  <c r="M111" i="3"/>
  <c r="P110" i="3"/>
  <c r="O110" i="3"/>
  <c r="M110" i="3"/>
  <c r="P109" i="3"/>
  <c r="O109" i="3"/>
  <c r="M109" i="3"/>
  <c r="P108" i="3"/>
  <c r="O108" i="3"/>
  <c r="M108" i="3"/>
  <c r="P107" i="3"/>
  <c r="O107" i="3"/>
  <c r="M107" i="3"/>
  <c r="P106" i="3"/>
  <c r="O106" i="3"/>
  <c r="M106" i="3"/>
  <c r="P105" i="3"/>
  <c r="O105" i="3"/>
  <c r="M105" i="3"/>
  <c r="P104" i="3"/>
  <c r="O104" i="3"/>
  <c r="M104" i="3"/>
  <c r="P103" i="3"/>
  <c r="O103" i="3"/>
  <c r="M103" i="3"/>
  <c r="P102" i="3"/>
  <c r="O102" i="3"/>
  <c r="M102" i="3"/>
  <c r="P101" i="3"/>
  <c r="O101" i="3"/>
  <c r="M101" i="3"/>
  <c r="P100" i="3"/>
  <c r="O100" i="3"/>
  <c r="M100" i="3"/>
  <c r="P99" i="3"/>
  <c r="O99" i="3"/>
  <c r="M99" i="3"/>
  <c r="P98" i="3"/>
  <c r="O98" i="3"/>
  <c r="M98" i="3"/>
  <c r="P97" i="3"/>
  <c r="O97" i="3"/>
  <c r="M97" i="3"/>
  <c r="P96" i="3"/>
  <c r="O96" i="3"/>
  <c r="M96" i="3"/>
  <c r="P95" i="3"/>
  <c r="O95" i="3"/>
  <c r="M95" i="3"/>
  <c r="P94" i="3"/>
  <c r="O94" i="3"/>
  <c r="M94" i="3"/>
  <c r="P93" i="3"/>
  <c r="O93" i="3"/>
  <c r="M93" i="3"/>
  <c r="P92" i="3"/>
  <c r="O92" i="3"/>
  <c r="M92" i="3"/>
  <c r="P91" i="3"/>
  <c r="O91" i="3"/>
  <c r="M91" i="3"/>
  <c r="P90" i="3"/>
  <c r="O90" i="3"/>
  <c r="M90" i="3"/>
  <c r="P89" i="3"/>
  <c r="O89" i="3"/>
  <c r="M89" i="3"/>
  <c r="P88" i="3"/>
  <c r="O88" i="3"/>
  <c r="M88" i="3"/>
  <c r="P87" i="3"/>
  <c r="O87" i="3"/>
  <c r="M87" i="3"/>
  <c r="P86" i="3"/>
  <c r="O86" i="3"/>
  <c r="M86" i="3"/>
  <c r="P85" i="3"/>
  <c r="O85" i="3"/>
  <c r="M85" i="3"/>
  <c r="P84" i="3"/>
  <c r="O84" i="3"/>
  <c r="M84" i="3"/>
  <c r="P83" i="3"/>
  <c r="O83" i="3"/>
  <c r="M83" i="3"/>
  <c r="P82" i="3"/>
  <c r="O82" i="3"/>
  <c r="M82" i="3"/>
  <c r="P81" i="3"/>
  <c r="O81" i="3"/>
  <c r="M81" i="3"/>
  <c r="P80" i="3"/>
  <c r="O80" i="3"/>
  <c r="M80" i="3"/>
  <c r="P79" i="3"/>
  <c r="O79" i="3"/>
  <c r="M79" i="3"/>
  <c r="P78" i="3"/>
  <c r="O78" i="3"/>
  <c r="M78" i="3"/>
  <c r="P77" i="3"/>
  <c r="O77" i="3"/>
  <c r="M77" i="3"/>
  <c r="P76" i="3"/>
  <c r="O76" i="3"/>
  <c r="M76" i="3"/>
  <c r="P75" i="3"/>
  <c r="O75" i="3"/>
  <c r="M75" i="3"/>
  <c r="P74" i="3"/>
  <c r="O74" i="3"/>
  <c r="M74" i="3"/>
  <c r="P73" i="3"/>
  <c r="O73" i="3"/>
  <c r="M73" i="3"/>
  <c r="P72" i="3"/>
  <c r="O72" i="3"/>
  <c r="M72" i="3"/>
  <c r="P71" i="3"/>
  <c r="O71" i="3"/>
  <c r="M71" i="3"/>
  <c r="P70" i="3"/>
  <c r="O70" i="3"/>
  <c r="M70" i="3"/>
  <c r="P69" i="3"/>
  <c r="O69" i="3"/>
  <c r="M69" i="3"/>
  <c r="P68" i="3"/>
  <c r="O68" i="3"/>
  <c r="M68" i="3"/>
  <c r="P67" i="3"/>
  <c r="O67" i="3"/>
  <c r="M67" i="3"/>
  <c r="P66" i="3"/>
  <c r="O66" i="3"/>
  <c r="M66" i="3"/>
  <c r="P65" i="3"/>
  <c r="O65" i="3"/>
  <c r="M65" i="3"/>
  <c r="P64" i="3"/>
  <c r="O64" i="3"/>
  <c r="M64" i="3"/>
  <c r="P63" i="3"/>
  <c r="O63" i="3"/>
  <c r="M63" i="3"/>
  <c r="P62" i="3"/>
  <c r="O62" i="3"/>
  <c r="M62" i="3"/>
  <c r="P61" i="3"/>
  <c r="O61" i="3"/>
  <c r="M61" i="3"/>
  <c r="P60" i="3"/>
  <c r="O60" i="3"/>
  <c r="M60" i="3"/>
  <c r="P59" i="3"/>
  <c r="O59" i="3"/>
  <c r="M59" i="3"/>
  <c r="P58" i="3"/>
  <c r="O58" i="3"/>
  <c r="M58" i="3"/>
  <c r="P57" i="3"/>
  <c r="O57" i="3"/>
  <c r="M57" i="3"/>
  <c r="P56" i="3"/>
  <c r="O56" i="3"/>
  <c r="M56" i="3"/>
  <c r="P55" i="3"/>
  <c r="O55" i="3"/>
  <c r="M55" i="3"/>
  <c r="P54" i="3"/>
  <c r="O54" i="3"/>
  <c r="M54" i="3"/>
  <c r="P53" i="3"/>
  <c r="O53" i="3"/>
  <c r="M53" i="3"/>
  <c r="P52" i="3"/>
  <c r="O52" i="3"/>
  <c r="M52" i="3"/>
  <c r="P51" i="3"/>
  <c r="O51" i="3"/>
  <c r="M51" i="3"/>
  <c r="P50" i="3"/>
  <c r="O50" i="3"/>
  <c r="M50" i="3"/>
  <c r="P49" i="3"/>
  <c r="O49" i="3"/>
  <c r="M49" i="3"/>
  <c r="P48" i="3"/>
  <c r="O48" i="3"/>
  <c r="M48" i="3"/>
  <c r="P47" i="3"/>
  <c r="O47" i="3"/>
  <c r="M47" i="3"/>
  <c r="P46" i="3"/>
  <c r="O46" i="3"/>
  <c r="M46" i="3"/>
  <c r="P45" i="3"/>
  <c r="O45" i="3"/>
  <c r="M45" i="3"/>
  <c r="P44" i="3"/>
  <c r="O44" i="3"/>
  <c r="M44" i="3"/>
  <c r="P43" i="3"/>
  <c r="O43" i="3"/>
  <c r="M43" i="3"/>
  <c r="P42" i="3"/>
  <c r="O42" i="3"/>
  <c r="M42" i="3"/>
  <c r="P41" i="3"/>
  <c r="O41" i="3"/>
  <c r="M41" i="3"/>
  <c r="P40" i="3"/>
  <c r="O40" i="3"/>
  <c r="M40" i="3"/>
  <c r="P39" i="3"/>
  <c r="O39" i="3"/>
  <c r="M39" i="3"/>
  <c r="P38" i="3"/>
  <c r="O38" i="3"/>
  <c r="M38" i="3"/>
  <c r="P37" i="3"/>
  <c r="O37" i="3"/>
  <c r="M37" i="3"/>
  <c r="P36" i="3"/>
  <c r="O36" i="3"/>
  <c r="M36" i="3"/>
  <c r="P35" i="3"/>
  <c r="O35" i="3"/>
  <c r="M35" i="3"/>
  <c r="P34" i="3"/>
  <c r="O34" i="3"/>
  <c r="M34" i="3"/>
  <c r="P33" i="3"/>
  <c r="O33" i="3"/>
  <c r="M33" i="3"/>
  <c r="P32" i="3"/>
  <c r="O32" i="3"/>
  <c r="M32" i="3"/>
  <c r="P31" i="3"/>
  <c r="O31" i="3"/>
  <c r="M31" i="3"/>
  <c r="P30" i="3"/>
  <c r="O30" i="3"/>
  <c r="M30" i="3"/>
  <c r="P29" i="3"/>
  <c r="O29" i="3"/>
  <c r="M29" i="3"/>
  <c r="P28" i="3"/>
  <c r="O28" i="3"/>
  <c r="M28" i="3"/>
  <c r="P27" i="3"/>
  <c r="O27" i="3"/>
  <c r="M27" i="3"/>
  <c r="P26" i="3"/>
  <c r="O26" i="3"/>
  <c r="M26" i="3"/>
  <c r="P25" i="3"/>
  <c r="O25" i="3"/>
  <c r="M25" i="3"/>
  <c r="P24" i="3"/>
  <c r="O24" i="3"/>
  <c r="M24" i="3"/>
  <c r="P23" i="3"/>
  <c r="O23" i="3"/>
  <c r="M23" i="3"/>
  <c r="P22" i="3"/>
  <c r="O22" i="3"/>
  <c r="M22" i="3"/>
  <c r="P21" i="3"/>
  <c r="O21" i="3"/>
  <c r="M21" i="3"/>
  <c r="P20" i="3"/>
  <c r="O20" i="3"/>
  <c r="M20" i="3"/>
  <c r="P19" i="3"/>
  <c r="O19" i="3"/>
  <c r="M19" i="3"/>
  <c r="P18" i="3"/>
  <c r="O18" i="3"/>
  <c r="M18" i="3"/>
  <c r="P17" i="3"/>
  <c r="O17" i="3"/>
  <c r="M17" i="3"/>
  <c r="P16" i="3"/>
  <c r="O16" i="3"/>
  <c r="M16" i="3"/>
  <c r="P15" i="3"/>
  <c r="O15" i="3"/>
  <c r="M15" i="3"/>
  <c r="P14" i="3"/>
  <c r="O14" i="3"/>
  <c r="M14" i="3"/>
  <c r="P13" i="3"/>
  <c r="O13" i="3"/>
  <c r="M13" i="3"/>
  <c r="P12" i="3"/>
  <c r="O12" i="3"/>
  <c r="M12" i="3"/>
  <c r="P11" i="3"/>
  <c r="O11" i="3"/>
  <c r="M11" i="3"/>
  <c r="P10" i="3"/>
  <c r="O10" i="3"/>
  <c r="M10" i="3"/>
  <c r="P9" i="3"/>
  <c r="O9" i="3"/>
  <c r="M9" i="3"/>
  <c r="P8" i="3"/>
  <c r="O8" i="3"/>
  <c r="M8" i="3"/>
  <c r="P7" i="3"/>
  <c r="O7" i="3"/>
  <c r="M7" i="3"/>
  <c r="P6" i="3"/>
  <c r="O6" i="3"/>
  <c r="M6" i="3"/>
  <c r="P5" i="3"/>
  <c r="O5" i="3"/>
  <c r="M5" i="3"/>
  <c r="P4" i="3"/>
  <c r="O4" i="3"/>
  <c r="M4" i="3"/>
  <c r="AJ6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AH139" i="3" l="1"/>
  <c r="AH135" i="3"/>
  <c r="AH131" i="3"/>
  <c r="AH127" i="3"/>
  <c r="AH123" i="3"/>
  <c r="AH119" i="3"/>
  <c r="AH115" i="3"/>
  <c r="AH111" i="3"/>
  <c r="AH107" i="3"/>
  <c r="AH103" i="3"/>
  <c r="AH99" i="3"/>
  <c r="AH95" i="3"/>
  <c r="AH91" i="3"/>
  <c r="AH87" i="3"/>
  <c r="AH83" i="3"/>
  <c r="AH79" i="3"/>
  <c r="AH75" i="3"/>
  <c r="AH71" i="3"/>
  <c r="AH67" i="3"/>
  <c r="AH63" i="3"/>
  <c r="AH59" i="3"/>
  <c r="AH55" i="3"/>
  <c r="AH51" i="3"/>
  <c r="AH47" i="3"/>
  <c r="AH43" i="3"/>
  <c r="AH39" i="3"/>
  <c r="AH35" i="3"/>
  <c r="AH31" i="3"/>
  <c r="AH27" i="3"/>
  <c r="AH23" i="3"/>
  <c r="AH19" i="3"/>
  <c r="AH15" i="3"/>
  <c r="AH11" i="3"/>
  <c r="AH7" i="3"/>
  <c r="AH142" i="3"/>
  <c r="AH138" i="3"/>
  <c r="AH134" i="3"/>
  <c r="AH130" i="3"/>
  <c r="AH126" i="3"/>
  <c r="AH122" i="3"/>
  <c r="AH118" i="3"/>
  <c r="AH114" i="3"/>
  <c r="AH110" i="3"/>
  <c r="AH106" i="3"/>
  <c r="AH102" i="3"/>
  <c r="AH98" i="3"/>
  <c r="AH94" i="3"/>
  <c r="AH90" i="3"/>
  <c r="AH86" i="3"/>
  <c r="AH82" i="3"/>
  <c r="AH78" i="3"/>
  <c r="AH74" i="3"/>
  <c r="AH70" i="3"/>
  <c r="AH66" i="3"/>
  <c r="AH62" i="3"/>
  <c r="AH58" i="3"/>
  <c r="AH54" i="3"/>
  <c r="AH50" i="3"/>
  <c r="AH46" i="3"/>
  <c r="AH42" i="3"/>
  <c r="AH38" i="3"/>
  <c r="AH34" i="3"/>
  <c r="AH30" i="3"/>
  <c r="AH26" i="3"/>
  <c r="AH22" i="3"/>
  <c r="AH18" i="3"/>
  <c r="AH14" i="3"/>
  <c r="AH10" i="3"/>
  <c r="AH6" i="3"/>
  <c r="AH141" i="3"/>
  <c r="AH137" i="3"/>
  <c r="AH133" i="3"/>
  <c r="AH129" i="3"/>
  <c r="AH125" i="3"/>
  <c r="AH121" i="3"/>
  <c r="AH117" i="3"/>
  <c r="AH113" i="3"/>
  <c r="AH109" i="3"/>
  <c r="AH105" i="3"/>
  <c r="AH101" i="3"/>
  <c r="AH97" i="3"/>
  <c r="AH93" i="3"/>
  <c r="AH89" i="3"/>
  <c r="AH85" i="3"/>
  <c r="AH81" i="3"/>
  <c r="AH77" i="3"/>
  <c r="AH73" i="3"/>
  <c r="AH69" i="3"/>
  <c r="AH65" i="3"/>
  <c r="AH61" i="3"/>
  <c r="AH57" i="3"/>
  <c r="AH53" i="3"/>
  <c r="AH49" i="3"/>
  <c r="AH45" i="3"/>
  <c r="AH41" i="3"/>
  <c r="AH37" i="3"/>
  <c r="AH33" i="3"/>
  <c r="AH29" i="3"/>
  <c r="AH25" i="3"/>
  <c r="AH21" i="3"/>
  <c r="AH17" i="3"/>
  <c r="AH13" i="3"/>
  <c r="AH9" i="3"/>
  <c r="AH5" i="3"/>
  <c r="X20" i="4"/>
  <c r="Z18" i="4" s="1"/>
  <c r="AC23" i="3"/>
  <c r="AD23" i="3"/>
  <c r="AC24" i="3"/>
  <c r="AD24" i="3"/>
  <c r="AC26" i="3" s="1"/>
  <c r="Z19" i="4" l="1"/>
  <c r="Z20" i="4" s="1"/>
  <c r="P5" i="2" l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4" i="2"/>
</calcChain>
</file>

<file path=xl/sharedStrings.xml><?xml version="1.0" encoding="utf-8"?>
<sst xmlns="http://schemas.openxmlformats.org/spreadsheetml/2006/main" count="3886" uniqueCount="55">
  <si>
    <t>No</t>
  </si>
  <si>
    <t>Usia (Bulan)</t>
  </si>
  <si>
    <t>Jenis Kelamin (JK)</t>
  </si>
  <si>
    <t>Berat Badan (BB)</t>
  </si>
  <si>
    <t>Tinggi Badan (TB)</t>
  </si>
  <si>
    <t>Pendapatan Orang Tua</t>
  </si>
  <si>
    <t>Pendidikan Ibu</t>
  </si>
  <si>
    <t>Status Gizi</t>
  </si>
  <si>
    <t>P</t>
  </si>
  <si>
    <t>SMP</t>
  </si>
  <si>
    <t>Baik</t>
  </si>
  <si>
    <t>SMA</t>
  </si>
  <si>
    <t>Buruk</t>
  </si>
  <si>
    <t>L</t>
  </si>
  <si>
    <t>S1</t>
  </si>
  <si>
    <t>SD</t>
  </si>
  <si>
    <t>Data Training</t>
  </si>
  <si>
    <t>Data Testing</t>
  </si>
  <si>
    <t>Jumlah Data</t>
  </si>
  <si>
    <t>Total</t>
  </si>
  <si>
    <t>Mengkategorikan</t>
  </si>
  <si>
    <t>Kategori Usia (Bulan)</t>
  </si>
  <si>
    <t>`3 - 24</t>
  </si>
  <si>
    <t>Bayi dan Balita</t>
  </si>
  <si>
    <t>`25 - 54</t>
  </si>
  <si>
    <t>Anak Pra-Sekolah</t>
  </si>
  <si>
    <t>`0 - 10</t>
  </si>
  <si>
    <t>`10 - 20</t>
  </si>
  <si>
    <t>Ringan</t>
  </si>
  <si>
    <t>Berat</t>
  </si>
  <si>
    <t>Tinggi Badan</t>
  </si>
  <si>
    <t>Pendek</t>
  </si>
  <si>
    <t>Tinggi</t>
  </si>
  <si>
    <t>`0 - 80</t>
  </si>
  <si>
    <t>`80 - 120</t>
  </si>
  <si>
    <t>Train</t>
  </si>
  <si>
    <t>Test</t>
  </si>
  <si>
    <t>Mengkategorikan (Sheet2)</t>
  </si>
  <si>
    <t>Class Prediction</t>
  </si>
  <si>
    <t>Confusion Table</t>
  </si>
  <si>
    <t>Accuracy</t>
  </si>
  <si>
    <t>Jumlah Kejadian</t>
  </si>
  <si>
    <t>Probabilitas</t>
  </si>
  <si>
    <t>Probabilitas Usia (Bulan)</t>
  </si>
  <si>
    <t>Jumlah</t>
  </si>
  <si>
    <t>Probabilitas Berat Badan (BB)</t>
  </si>
  <si>
    <t>Probabilitas Jenis Kelamin (JK)</t>
  </si>
  <si>
    <t>Probabilitas Tinggi Badan (TB)</t>
  </si>
  <si>
    <t>Probabilitas Pendapatan Orang Tua</t>
  </si>
  <si>
    <t>Probabilitas Pendidikan Ibu</t>
  </si>
  <si>
    <t>Normal</t>
  </si>
  <si>
    <t>Result</t>
  </si>
  <si>
    <t>Probability</t>
  </si>
  <si>
    <t>Probability Result</t>
  </si>
  <si>
    <t xml:space="preserve">Class Prediction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</si>
</sst>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  <font>
      <b/>
      <sz val="22"/>
      <color rgb="FF000000"/>
      <name val="JetBrains Mono"/>
      <family val="3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 textRotation="180"/>
    </xf>
    <xf numFmtId="0" fontId="2" fillId="0" borderId="0" xfId="0" applyFont="1"/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9" fontId="0" fillId="0" borderId="0" xfId="0" applyNumberForma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2"/>
  <sheetViews>
    <sheetView zoomScale="55" zoomScaleNormal="55" workbookViewId="0">
      <selection activeCell="N6" sqref="N6"/>
    </sheetView>
  </sheetViews>
  <sheetFormatPr defaultRowHeight="15" x14ac:dyDescent="0.25"/>
  <cols>
    <col min="1" max="1" width="4.140625" bestFit="1" customWidth="1"/>
    <col min="2" max="2" width="3.5703125" customWidth="1"/>
    <col min="3" max="3" width="11.5703125" customWidth="1"/>
    <col min="4" max="4" width="17" bestFit="1" customWidth="1"/>
    <col min="5" max="5" width="15.85546875" customWidth="1"/>
    <col min="6" max="6" width="16.28515625" customWidth="1"/>
    <col min="7" max="7" width="21.140625" bestFit="1" customWidth="1"/>
    <col min="8" max="8" width="14.42578125" bestFit="1" customWidth="1"/>
    <col min="9" max="9" width="10.28515625" bestFit="1" customWidth="1"/>
    <col min="10" max="10" width="6.5703125" customWidth="1"/>
    <col min="11" max="11" width="6" customWidth="1"/>
    <col min="12" max="12" width="4.28515625" customWidth="1"/>
    <col min="13" max="13" width="11.5703125" bestFit="1" customWidth="1"/>
    <col min="14" max="14" width="17" bestFit="1" customWidth="1"/>
    <col min="15" max="15" width="15.85546875" bestFit="1" customWidth="1"/>
    <col min="16" max="16" width="16.28515625" bestFit="1" customWidth="1"/>
    <col min="17" max="17" width="21.140625" bestFit="1" customWidth="1"/>
    <col min="18" max="18" width="14.42578125" bestFit="1" customWidth="1"/>
    <col min="19" max="19" width="10.28515625" bestFit="1" customWidth="1"/>
  </cols>
  <sheetData>
    <row r="2" spans="2:9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2:9" x14ac:dyDescent="0.25">
      <c r="B3" s="2">
        <v>1</v>
      </c>
      <c r="C3" s="2">
        <v>41</v>
      </c>
      <c r="D3" s="2" t="s">
        <v>8</v>
      </c>
      <c r="E3" s="2">
        <v>5.0999999999999996</v>
      </c>
      <c r="F3" s="2">
        <v>56.3</v>
      </c>
      <c r="G3" s="2">
        <v>2</v>
      </c>
      <c r="H3" s="2" t="s">
        <v>9</v>
      </c>
      <c r="I3" s="2" t="s">
        <v>10</v>
      </c>
    </row>
    <row r="4" spans="2:9" x14ac:dyDescent="0.25">
      <c r="B4" s="2">
        <v>2</v>
      </c>
      <c r="C4" s="2">
        <v>54</v>
      </c>
      <c r="D4" s="2" t="s">
        <v>8</v>
      </c>
      <c r="E4" s="2">
        <v>16.600000000000001</v>
      </c>
      <c r="F4" s="2">
        <v>61.8</v>
      </c>
      <c r="G4" s="2">
        <v>3</v>
      </c>
      <c r="H4" s="2" t="s">
        <v>11</v>
      </c>
      <c r="I4" s="2" t="s">
        <v>12</v>
      </c>
    </row>
    <row r="5" spans="2:9" x14ac:dyDescent="0.25">
      <c r="B5" s="2">
        <v>3</v>
      </c>
      <c r="C5" s="2">
        <v>31</v>
      </c>
      <c r="D5" s="2" t="s">
        <v>13</v>
      </c>
      <c r="E5" s="2">
        <v>5.5</v>
      </c>
      <c r="F5" s="2">
        <v>107</v>
      </c>
      <c r="G5" s="2">
        <v>2</v>
      </c>
      <c r="H5" s="2" t="s">
        <v>14</v>
      </c>
      <c r="I5" s="2" t="s">
        <v>10</v>
      </c>
    </row>
    <row r="6" spans="2:9" x14ac:dyDescent="0.25">
      <c r="B6" s="2">
        <v>4</v>
      </c>
      <c r="C6" s="2">
        <v>17</v>
      </c>
      <c r="D6" s="2" t="s">
        <v>8</v>
      </c>
      <c r="E6" s="2">
        <v>15.7</v>
      </c>
      <c r="F6" s="2">
        <v>66.599999999999994</v>
      </c>
      <c r="G6" s="2">
        <v>2</v>
      </c>
      <c r="H6" s="2" t="s">
        <v>9</v>
      </c>
      <c r="I6" s="2" t="s">
        <v>12</v>
      </c>
    </row>
    <row r="7" spans="2:9" x14ac:dyDescent="0.25">
      <c r="B7" s="2">
        <v>5</v>
      </c>
      <c r="C7" s="2">
        <v>45</v>
      </c>
      <c r="D7" s="2" t="s">
        <v>13</v>
      </c>
      <c r="E7" s="2">
        <v>11.3</v>
      </c>
      <c r="F7" s="2">
        <v>97.4</v>
      </c>
      <c r="G7" s="2">
        <v>3</v>
      </c>
      <c r="H7" s="2" t="s">
        <v>15</v>
      </c>
      <c r="I7" s="2" t="s">
        <v>10</v>
      </c>
    </row>
    <row r="8" spans="2:9" x14ac:dyDescent="0.25">
      <c r="B8" s="2">
        <v>6</v>
      </c>
      <c r="C8" s="2">
        <v>10</v>
      </c>
      <c r="D8" s="2" t="s">
        <v>13</v>
      </c>
      <c r="E8" s="2">
        <v>16.899999999999999</v>
      </c>
      <c r="F8" s="2">
        <v>70.5</v>
      </c>
      <c r="G8" s="2">
        <v>1</v>
      </c>
      <c r="H8" s="2" t="s">
        <v>11</v>
      </c>
      <c r="I8" s="2" t="s">
        <v>10</v>
      </c>
    </row>
    <row r="9" spans="2:9" x14ac:dyDescent="0.25">
      <c r="B9" s="2">
        <v>7</v>
      </c>
      <c r="C9" s="2">
        <v>23</v>
      </c>
      <c r="D9" s="2" t="s">
        <v>13</v>
      </c>
      <c r="E9" s="2">
        <v>5.9</v>
      </c>
      <c r="F9" s="2">
        <v>61.5</v>
      </c>
      <c r="G9" s="2">
        <v>3</v>
      </c>
      <c r="H9" s="2" t="s">
        <v>9</v>
      </c>
      <c r="I9" s="2" t="s">
        <v>10</v>
      </c>
    </row>
    <row r="10" spans="2:9" x14ac:dyDescent="0.25">
      <c r="B10" s="2">
        <v>8</v>
      </c>
      <c r="C10" s="2">
        <v>41</v>
      </c>
      <c r="D10" s="2" t="s">
        <v>8</v>
      </c>
      <c r="E10" s="2">
        <v>11.6</v>
      </c>
      <c r="F10" s="2">
        <v>70.8</v>
      </c>
      <c r="G10" s="2">
        <v>1</v>
      </c>
      <c r="H10" s="2" t="s">
        <v>15</v>
      </c>
      <c r="I10" s="2" t="s">
        <v>12</v>
      </c>
    </row>
    <row r="11" spans="2:9" x14ac:dyDescent="0.25">
      <c r="B11" s="2">
        <v>9</v>
      </c>
      <c r="C11" s="2">
        <v>21</v>
      </c>
      <c r="D11" s="2" t="s">
        <v>8</v>
      </c>
      <c r="E11" s="2">
        <v>16.600000000000001</v>
      </c>
      <c r="F11" s="2">
        <v>101.9</v>
      </c>
      <c r="G11" s="2">
        <v>3</v>
      </c>
      <c r="H11" s="2" t="s">
        <v>11</v>
      </c>
      <c r="I11" s="2" t="s">
        <v>12</v>
      </c>
    </row>
    <row r="12" spans="2:9" x14ac:dyDescent="0.25">
      <c r="B12" s="2">
        <v>10</v>
      </c>
      <c r="C12" s="2">
        <v>25</v>
      </c>
      <c r="D12" s="2" t="s">
        <v>13</v>
      </c>
      <c r="E12" s="2">
        <v>11.3</v>
      </c>
      <c r="F12" s="2">
        <v>110.6</v>
      </c>
      <c r="G12" s="2">
        <v>3</v>
      </c>
      <c r="H12" s="2" t="s">
        <v>15</v>
      </c>
      <c r="I12" s="2" t="s">
        <v>12</v>
      </c>
    </row>
    <row r="13" spans="2:9" x14ac:dyDescent="0.25">
      <c r="B13" s="2">
        <v>11</v>
      </c>
      <c r="C13" s="2">
        <v>13</v>
      </c>
      <c r="D13" s="2" t="s">
        <v>13</v>
      </c>
      <c r="E13" s="2">
        <v>12.6</v>
      </c>
      <c r="F13" s="2">
        <v>109</v>
      </c>
      <c r="G13" s="2">
        <v>2</v>
      </c>
      <c r="H13" s="2" t="s">
        <v>11</v>
      </c>
      <c r="I13" s="2" t="s">
        <v>10</v>
      </c>
    </row>
    <row r="14" spans="2:9" x14ac:dyDescent="0.25">
      <c r="B14" s="2">
        <v>12</v>
      </c>
      <c r="C14" s="2">
        <v>13</v>
      </c>
      <c r="D14" s="2" t="s">
        <v>8</v>
      </c>
      <c r="E14" s="2">
        <v>13.3</v>
      </c>
      <c r="F14" s="2">
        <v>80.8</v>
      </c>
      <c r="G14" s="2">
        <v>1</v>
      </c>
      <c r="H14" s="2" t="s">
        <v>14</v>
      </c>
      <c r="I14" s="2" t="s">
        <v>10</v>
      </c>
    </row>
    <row r="15" spans="2:9" x14ac:dyDescent="0.25">
      <c r="B15" s="2">
        <v>13</v>
      </c>
      <c r="C15" s="2">
        <v>26</v>
      </c>
      <c r="D15" s="2" t="s">
        <v>13</v>
      </c>
      <c r="E15" s="2">
        <v>10.5</v>
      </c>
      <c r="F15" s="2">
        <v>98.4</v>
      </c>
      <c r="G15" s="2">
        <v>2</v>
      </c>
      <c r="H15" s="2" t="s">
        <v>9</v>
      </c>
      <c r="I15" s="2" t="s">
        <v>12</v>
      </c>
    </row>
    <row r="16" spans="2:9" x14ac:dyDescent="0.25">
      <c r="B16" s="2">
        <v>14</v>
      </c>
      <c r="C16" s="2">
        <v>38</v>
      </c>
      <c r="D16" s="2" t="s">
        <v>8</v>
      </c>
      <c r="E16" s="2">
        <v>12.5</v>
      </c>
      <c r="F16" s="2">
        <v>68.3</v>
      </c>
      <c r="G16" s="2">
        <v>1</v>
      </c>
      <c r="H16" s="2" t="s">
        <v>15</v>
      </c>
      <c r="I16" s="2" t="s">
        <v>12</v>
      </c>
    </row>
    <row r="17" spans="2:9" x14ac:dyDescent="0.25">
      <c r="B17" s="2">
        <v>15</v>
      </c>
      <c r="C17" s="2">
        <v>42</v>
      </c>
      <c r="D17" s="2" t="s">
        <v>13</v>
      </c>
      <c r="E17" s="2">
        <v>12</v>
      </c>
      <c r="F17" s="2">
        <v>74.099999999999994</v>
      </c>
      <c r="G17" s="2">
        <v>3</v>
      </c>
      <c r="H17" s="2" t="s">
        <v>11</v>
      </c>
      <c r="I17" s="2" t="s">
        <v>12</v>
      </c>
    </row>
    <row r="18" spans="2:9" x14ac:dyDescent="0.25">
      <c r="B18" s="2">
        <v>16</v>
      </c>
      <c r="C18" s="2">
        <v>26</v>
      </c>
      <c r="D18" s="2" t="s">
        <v>8</v>
      </c>
      <c r="E18" s="2">
        <v>15.8</v>
      </c>
      <c r="F18" s="2">
        <v>113.3</v>
      </c>
      <c r="G18" s="2">
        <v>3</v>
      </c>
      <c r="H18" s="2" t="s">
        <v>15</v>
      </c>
      <c r="I18" s="2" t="s">
        <v>12</v>
      </c>
    </row>
    <row r="19" spans="2:9" x14ac:dyDescent="0.25">
      <c r="B19" s="2">
        <v>17</v>
      </c>
      <c r="C19" s="2">
        <v>5</v>
      </c>
      <c r="D19" s="2" t="s">
        <v>13</v>
      </c>
      <c r="E19" s="2">
        <v>5.5</v>
      </c>
      <c r="F19" s="2">
        <v>55.8</v>
      </c>
      <c r="G19" s="2">
        <v>1</v>
      </c>
      <c r="H19" s="2" t="s">
        <v>15</v>
      </c>
      <c r="I19" s="2" t="s">
        <v>12</v>
      </c>
    </row>
    <row r="20" spans="2:9" x14ac:dyDescent="0.25">
      <c r="B20" s="2">
        <v>18</v>
      </c>
      <c r="C20" s="2">
        <v>24</v>
      </c>
      <c r="D20" s="2" t="s">
        <v>8</v>
      </c>
      <c r="E20" s="2">
        <v>8.4</v>
      </c>
      <c r="F20" s="2">
        <v>60.6</v>
      </c>
      <c r="G20" s="2">
        <v>2</v>
      </c>
      <c r="H20" s="2" t="s">
        <v>9</v>
      </c>
      <c r="I20" s="2" t="s">
        <v>12</v>
      </c>
    </row>
    <row r="21" spans="2:9" x14ac:dyDescent="0.25">
      <c r="B21" s="2">
        <v>19</v>
      </c>
      <c r="C21" s="2">
        <v>4</v>
      </c>
      <c r="D21" s="2" t="s">
        <v>13</v>
      </c>
      <c r="E21" s="2">
        <v>16.399999999999999</v>
      </c>
      <c r="F21" s="2">
        <v>68.5</v>
      </c>
      <c r="G21" s="2">
        <v>2</v>
      </c>
      <c r="H21" s="2" t="s">
        <v>14</v>
      </c>
      <c r="I21" s="2" t="s">
        <v>10</v>
      </c>
    </row>
    <row r="22" spans="2:9" x14ac:dyDescent="0.25">
      <c r="B22" s="2">
        <v>20</v>
      </c>
      <c r="C22" s="2">
        <v>26</v>
      </c>
      <c r="D22" s="2" t="s">
        <v>8</v>
      </c>
      <c r="E22" s="2">
        <v>15.7</v>
      </c>
      <c r="F22" s="2">
        <v>56.7</v>
      </c>
      <c r="G22" s="2">
        <v>2</v>
      </c>
      <c r="H22" s="2" t="s">
        <v>15</v>
      </c>
      <c r="I22" s="2" t="s">
        <v>12</v>
      </c>
    </row>
    <row r="23" spans="2:9" x14ac:dyDescent="0.25">
      <c r="B23" s="2">
        <v>21</v>
      </c>
      <c r="C23" s="2">
        <v>46</v>
      </c>
      <c r="D23" s="2" t="s">
        <v>8</v>
      </c>
      <c r="E23" s="2">
        <v>10.5</v>
      </c>
      <c r="F23" s="2">
        <v>66.8</v>
      </c>
      <c r="G23" s="2">
        <v>2</v>
      </c>
      <c r="H23" s="2" t="s">
        <v>11</v>
      </c>
      <c r="I23" s="2" t="s">
        <v>10</v>
      </c>
    </row>
    <row r="24" spans="2:9" x14ac:dyDescent="0.25">
      <c r="B24" s="2">
        <v>22</v>
      </c>
      <c r="C24" s="2">
        <v>32</v>
      </c>
      <c r="D24" s="2" t="s">
        <v>13</v>
      </c>
      <c r="E24" s="2">
        <v>12.4</v>
      </c>
      <c r="F24" s="2">
        <v>92.9</v>
      </c>
      <c r="G24" s="2">
        <v>3</v>
      </c>
      <c r="H24" s="2" t="s">
        <v>11</v>
      </c>
      <c r="I24" s="2" t="s">
        <v>10</v>
      </c>
    </row>
    <row r="25" spans="2:9" x14ac:dyDescent="0.25">
      <c r="B25" s="2">
        <v>23</v>
      </c>
      <c r="C25" s="2">
        <v>40</v>
      </c>
      <c r="D25" s="2" t="s">
        <v>13</v>
      </c>
      <c r="E25" s="2">
        <v>8.3000000000000007</v>
      </c>
      <c r="F25" s="2">
        <v>82.4</v>
      </c>
      <c r="G25" s="2">
        <v>3</v>
      </c>
      <c r="H25" s="2" t="s">
        <v>14</v>
      </c>
      <c r="I25" s="2" t="s">
        <v>12</v>
      </c>
    </row>
    <row r="26" spans="2:9" x14ac:dyDescent="0.25">
      <c r="B26" s="2">
        <v>24</v>
      </c>
      <c r="C26" s="2">
        <v>4</v>
      </c>
      <c r="D26" s="2" t="s">
        <v>8</v>
      </c>
      <c r="E26" s="2">
        <v>7.3</v>
      </c>
      <c r="F26" s="2">
        <v>113</v>
      </c>
      <c r="G26" s="2">
        <v>3</v>
      </c>
      <c r="H26" s="2" t="s">
        <v>11</v>
      </c>
      <c r="I26" s="2" t="s">
        <v>12</v>
      </c>
    </row>
    <row r="27" spans="2:9" x14ac:dyDescent="0.25">
      <c r="B27" s="2">
        <v>25</v>
      </c>
      <c r="C27" s="2">
        <v>23</v>
      </c>
      <c r="D27" s="2" t="s">
        <v>13</v>
      </c>
      <c r="E27" s="2">
        <v>10.6</v>
      </c>
      <c r="F27" s="2">
        <v>108.1</v>
      </c>
      <c r="G27" s="2">
        <v>3</v>
      </c>
      <c r="H27" s="2" t="s">
        <v>14</v>
      </c>
      <c r="I27" s="2" t="s">
        <v>10</v>
      </c>
    </row>
    <row r="28" spans="2:9" x14ac:dyDescent="0.25">
      <c r="B28" s="2">
        <v>26</v>
      </c>
      <c r="C28" s="2">
        <v>35</v>
      </c>
      <c r="D28" s="2" t="s">
        <v>8</v>
      </c>
      <c r="E28" s="2">
        <v>9.1999999999999993</v>
      </c>
      <c r="F28" s="2">
        <v>77.2</v>
      </c>
      <c r="G28" s="2">
        <v>3</v>
      </c>
      <c r="H28" s="2" t="s">
        <v>11</v>
      </c>
      <c r="I28" s="2" t="s">
        <v>12</v>
      </c>
    </row>
    <row r="29" spans="2:9" x14ac:dyDescent="0.25">
      <c r="B29" s="2">
        <v>27</v>
      </c>
      <c r="C29" s="2">
        <v>14</v>
      </c>
      <c r="D29" s="2" t="s">
        <v>13</v>
      </c>
      <c r="E29" s="2">
        <v>12</v>
      </c>
      <c r="F29" s="2">
        <v>71.900000000000006</v>
      </c>
      <c r="G29" s="2">
        <v>2</v>
      </c>
      <c r="H29" s="2" t="s">
        <v>9</v>
      </c>
      <c r="I29" s="2" t="s">
        <v>12</v>
      </c>
    </row>
    <row r="30" spans="2:9" x14ac:dyDescent="0.25">
      <c r="B30" s="2">
        <v>28</v>
      </c>
      <c r="C30" s="2">
        <v>24</v>
      </c>
      <c r="D30" s="2" t="s">
        <v>8</v>
      </c>
      <c r="E30" s="2">
        <v>5.9</v>
      </c>
      <c r="F30" s="2">
        <v>79.7</v>
      </c>
      <c r="G30" s="2">
        <v>2</v>
      </c>
      <c r="H30" s="2" t="s">
        <v>15</v>
      </c>
      <c r="I30" s="2" t="s">
        <v>10</v>
      </c>
    </row>
    <row r="31" spans="2:9" x14ac:dyDescent="0.25">
      <c r="B31" s="2">
        <v>29</v>
      </c>
      <c r="C31" s="2">
        <v>46</v>
      </c>
      <c r="D31" s="2" t="s">
        <v>8</v>
      </c>
      <c r="E31" s="2">
        <v>16.7</v>
      </c>
      <c r="F31" s="2">
        <v>93.4</v>
      </c>
      <c r="G31" s="2">
        <v>2</v>
      </c>
      <c r="H31" s="2" t="s">
        <v>9</v>
      </c>
      <c r="I31" s="2" t="s">
        <v>10</v>
      </c>
    </row>
    <row r="32" spans="2:9" x14ac:dyDescent="0.25">
      <c r="B32" s="2">
        <v>30</v>
      </c>
      <c r="C32" s="2">
        <v>27</v>
      </c>
      <c r="D32" s="2" t="s">
        <v>8</v>
      </c>
      <c r="E32" s="2">
        <v>16.8</v>
      </c>
      <c r="F32" s="2">
        <v>72.400000000000006</v>
      </c>
      <c r="G32" s="2">
        <v>2</v>
      </c>
      <c r="H32" s="2" t="s">
        <v>15</v>
      </c>
      <c r="I32" s="2" t="s">
        <v>10</v>
      </c>
    </row>
    <row r="33" spans="2:9" x14ac:dyDescent="0.25">
      <c r="B33" s="2">
        <v>31</v>
      </c>
      <c r="C33" s="2">
        <v>51</v>
      </c>
      <c r="D33" s="2" t="s">
        <v>8</v>
      </c>
      <c r="E33" s="2">
        <v>13.4</v>
      </c>
      <c r="F33" s="2">
        <v>95.6</v>
      </c>
      <c r="G33" s="2">
        <v>3</v>
      </c>
      <c r="H33" s="2" t="s">
        <v>15</v>
      </c>
      <c r="I33" s="2" t="s">
        <v>12</v>
      </c>
    </row>
    <row r="34" spans="2:9" x14ac:dyDescent="0.25">
      <c r="B34" s="2">
        <v>32</v>
      </c>
      <c r="C34" s="2">
        <v>29</v>
      </c>
      <c r="D34" s="2" t="s">
        <v>8</v>
      </c>
      <c r="E34" s="2">
        <v>11.4</v>
      </c>
      <c r="F34" s="2">
        <v>81.599999999999994</v>
      </c>
      <c r="G34" s="2">
        <v>3</v>
      </c>
      <c r="H34" s="2" t="s">
        <v>15</v>
      </c>
      <c r="I34" s="2" t="s">
        <v>10</v>
      </c>
    </row>
    <row r="35" spans="2:9" x14ac:dyDescent="0.25">
      <c r="B35" s="2">
        <v>33</v>
      </c>
      <c r="C35" s="2">
        <v>44</v>
      </c>
      <c r="D35" s="2" t="s">
        <v>8</v>
      </c>
      <c r="E35" s="2">
        <v>8.6999999999999993</v>
      </c>
      <c r="F35" s="2">
        <v>90.9</v>
      </c>
      <c r="G35" s="2">
        <v>3</v>
      </c>
      <c r="H35" s="2" t="s">
        <v>9</v>
      </c>
      <c r="I35" s="2" t="s">
        <v>12</v>
      </c>
    </row>
    <row r="36" spans="2:9" x14ac:dyDescent="0.25">
      <c r="B36" s="2">
        <v>34</v>
      </c>
      <c r="C36" s="2">
        <v>30</v>
      </c>
      <c r="D36" s="2" t="s">
        <v>13</v>
      </c>
      <c r="E36" s="2">
        <v>14.8</v>
      </c>
      <c r="F36" s="2">
        <v>83.3</v>
      </c>
      <c r="G36" s="2">
        <v>1</v>
      </c>
      <c r="H36" s="2" t="s">
        <v>15</v>
      </c>
      <c r="I36" s="2" t="s">
        <v>10</v>
      </c>
    </row>
    <row r="37" spans="2:9" x14ac:dyDescent="0.25">
      <c r="B37" s="2">
        <v>35</v>
      </c>
      <c r="C37" s="2">
        <v>18</v>
      </c>
      <c r="D37" s="2" t="s">
        <v>13</v>
      </c>
      <c r="E37" s="2">
        <v>13.2</v>
      </c>
      <c r="F37" s="2">
        <v>74.099999999999994</v>
      </c>
      <c r="G37" s="2">
        <v>2</v>
      </c>
      <c r="H37" s="2" t="s">
        <v>9</v>
      </c>
      <c r="I37" s="2" t="s">
        <v>10</v>
      </c>
    </row>
    <row r="38" spans="2:9" x14ac:dyDescent="0.25">
      <c r="B38" s="2">
        <v>36</v>
      </c>
      <c r="C38" s="2">
        <v>17</v>
      </c>
      <c r="D38" s="2" t="s">
        <v>13</v>
      </c>
      <c r="E38" s="2">
        <v>7</v>
      </c>
      <c r="F38" s="2">
        <v>116.6</v>
      </c>
      <c r="G38" s="2">
        <v>2</v>
      </c>
      <c r="H38" s="2" t="s">
        <v>14</v>
      </c>
      <c r="I38" s="2" t="s">
        <v>10</v>
      </c>
    </row>
    <row r="39" spans="2:9" x14ac:dyDescent="0.25">
      <c r="B39" s="2">
        <v>37</v>
      </c>
      <c r="C39" s="2">
        <v>49</v>
      </c>
      <c r="D39" s="2" t="s">
        <v>8</v>
      </c>
      <c r="E39" s="2">
        <v>15.9</v>
      </c>
      <c r="F39" s="2">
        <v>104.6</v>
      </c>
      <c r="G39" s="2">
        <v>3</v>
      </c>
      <c r="H39" s="2" t="s">
        <v>11</v>
      </c>
      <c r="I39" s="2" t="s">
        <v>12</v>
      </c>
    </row>
    <row r="40" spans="2:9" x14ac:dyDescent="0.25">
      <c r="B40" s="2">
        <v>38</v>
      </c>
      <c r="C40" s="2">
        <v>53</v>
      </c>
      <c r="D40" s="2" t="s">
        <v>8</v>
      </c>
      <c r="E40" s="2">
        <v>14.9</v>
      </c>
      <c r="F40" s="2">
        <v>64.099999999999994</v>
      </c>
      <c r="G40" s="2">
        <v>2</v>
      </c>
      <c r="H40" s="2" t="s">
        <v>11</v>
      </c>
      <c r="I40" s="2" t="s">
        <v>12</v>
      </c>
    </row>
    <row r="41" spans="2:9" x14ac:dyDescent="0.25">
      <c r="B41" s="2">
        <v>39</v>
      </c>
      <c r="C41" s="2">
        <v>46</v>
      </c>
      <c r="D41" s="2" t="s">
        <v>8</v>
      </c>
      <c r="E41" s="2">
        <v>16.399999999999999</v>
      </c>
      <c r="F41" s="2">
        <v>111.5</v>
      </c>
      <c r="G41" s="2">
        <v>2</v>
      </c>
      <c r="H41" s="2" t="s">
        <v>15</v>
      </c>
      <c r="I41" s="2" t="s">
        <v>10</v>
      </c>
    </row>
    <row r="42" spans="2:9" x14ac:dyDescent="0.25">
      <c r="B42" s="2">
        <v>40</v>
      </c>
      <c r="C42" s="2">
        <v>54</v>
      </c>
      <c r="D42" s="2" t="s">
        <v>8</v>
      </c>
      <c r="E42" s="2">
        <v>13.7</v>
      </c>
      <c r="F42" s="2">
        <v>86.7</v>
      </c>
      <c r="G42" s="2">
        <v>3</v>
      </c>
      <c r="H42" s="2" t="s">
        <v>9</v>
      </c>
      <c r="I42" s="2" t="s">
        <v>10</v>
      </c>
    </row>
    <row r="43" spans="2:9" x14ac:dyDescent="0.25">
      <c r="B43" s="2">
        <v>41</v>
      </c>
      <c r="C43" s="2">
        <v>5</v>
      </c>
      <c r="D43" s="2" t="s">
        <v>13</v>
      </c>
      <c r="E43" s="2">
        <v>12.4</v>
      </c>
      <c r="F43" s="2">
        <v>113.1</v>
      </c>
      <c r="G43" s="2">
        <v>1</v>
      </c>
      <c r="H43" s="2" t="s">
        <v>11</v>
      </c>
      <c r="I43" s="2" t="s">
        <v>10</v>
      </c>
    </row>
    <row r="44" spans="2:9" x14ac:dyDescent="0.25">
      <c r="B44" s="2">
        <v>42</v>
      </c>
      <c r="C44" s="2">
        <v>39</v>
      </c>
      <c r="D44" s="2" t="s">
        <v>13</v>
      </c>
      <c r="E44" s="2">
        <v>10</v>
      </c>
      <c r="F44" s="2">
        <v>107</v>
      </c>
      <c r="G44" s="2">
        <v>1</v>
      </c>
      <c r="H44" s="2" t="s">
        <v>9</v>
      </c>
      <c r="I44" s="2" t="s">
        <v>12</v>
      </c>
    </row>
    <row r="45" spans="2:9" x14ac:dyDescent="0.25">
      <c r="B45" s="2">
        <v>43</v>
      </c>
      <c r="C45" s="2">
        <v>53</v>
      </c>
      <c r="D45" s="2" t="s">
        <v>8</v>
      </c>
      <c r="E45" s="2">
        <v>16.2</v>
      </c>
      <c r="F45" s="2">
        <v>82.6</v>
      </c>
      <c r="G45" s="2">
        <v>1</v>
      </c>
      <c r="H45" s="2" t="s">
        <v>9</v>
      </c>
      <c r="I45" s="2" t="s">
        <v>10</v>
      </c>
    </row>
    <row r="46" spans="2:9" x14ac:dyDescent="0.25">
      <c r="B46" s="2">
        <v>44</v>
      </c>
      <c r="C46" s="2">
        <v>9</v>
      </c>
      <c r="D46" s="2" t="s">
        <v>13</v>
      </c>
      <c r="E46" s="2">
        <v>15.4</v>
      </c>
      <c r="F46" s="2">
        <v>56.5</v>
      </c>
      <c r="G46" s="2">
        <v>3</v>
      </c>
      <c r="H46" s="2" t="s">
        <v>15</v>
      </c>
      <c r="I46" s="2" t="s">
        <v>12</v>
      </c>
    </row>
    <row r="47" spans="2:9" x14ac:dyDescent="0.25">
      <c r="B47" s="2">
        <v>45</v>
      </c>
      <c r="C47" s="2">
        <v>23</v>
      </c>
      <c r="D47" s="2" t="s">
        <v>13</v>
      </c>
      <c r="E47" s="2">
        <v>5.5</v>
      </c>
      <c r="F47" s="2">
        <v>72.5</v>
      </c>
      <c r="G47" s="2">
        <v>2</v>
      </c>
      <c r="H47" s="2" t="s">
        <v>11</v>
      </c>
      <c r="I47" s="2" t="s">
        <v>10</v>
      </c>
    </row>
    <row r="48" spans="2:9" x14ac:dyDescent="0.25">
      <c r="B48" s="2">
        <v>46</v>
      </c>
      <c r="C48" s="2">
        <v>11</v>
      </c>
      <c r="D48" s="2" t="s">
        <v>8</v>
      </c>
      <c r="E48" s="2">
        <v>5.3</v>
      </c>
      <c r="F48" s="2">
        <v>90.2</v>
      </c>
      <c r="G48" s="2">
        <v>3</v>
      </c>
      <c r="H48" s="2" t="s">
        <v>15</v>
      </c>
      <c r="I48" s="2" t="s">
        <v>10</v>
      </c>
    </row>
    <row r="49" spans="2:9" x14ac:dyDescent="0.25">
      <c r="B49" s="2">
        <v>47</v>
      </c>
      <c r="C49" s="2">
        <v>41</v>
      </c>
      <c r="D49" s="2" t="s">
        <v>13</v>
      </c>
      <c r="E49" s="2">
        <v>9.5</v>
      </c>
      <c r="F49" s="2">
        <v>96.2</v>
      </c>
      <c r="G49" s="2">
        <v>3</v>
      </c>
      <c r="H49" s="2" t="s">
        <v>15</v>
      </c>
      <c r="I49" s="2" t="s">
        <v>10</v>
      </c>
    </row>
    <row r="50" spans="2:9" x14ac:dyDescent="0.25">
      <c r="B50" s="2">
        <v>48</v>
      </c>
      <c r="C50" s="2">
        <v>20</v>
      </c>
      <c r="D50" s="2" t="s">
        <v>8</v>
      </c>
      <c r="E50" s="2">
        <v>14.7</v>
      </c>
      <c r="F50" s="2">
        <v>71.8</v>
      </c>
      <c r="G50" s="2">
        <v>2</v>
      </c>
      <c r="H50" s="2" t="s">
        <v>11</v>
      </c>
      <c r="I50" s="2" t="s">
        <v>10</v>
      </c>
    </row>
    <row r="51" spans="2:9" x14ac:dyDescent="0.25">
      <c r="B51" s="2">
        <v>49</v>
      </c>
      <c r="C51" s="2">
        <v>6</v>
      </c>
      <c r="D51" s="2" t="s">
        <v>13</v>
      </c>
      <c r="E51" s="2">
        <v>16.8</v>
      </c>
      <c r="F51" s="2">
        <v>64.099999999999994</v>
      </c>
      <c r="G51" s="2">
        <v>1</v>
      </c>
      <c r="H51" s="2" t="s">
        <v>11</v>
      </c>
      <c r="I51" s="2" t="s">
        <v>10</v>
      </c>
    </row>
    <row r="52" spans="2:9" x14ac:dyDescent="0.25">
      <c r="B52" s="2">
        <v>50</v>
      </c>
      <c r="C52" s="2">
        <v>27</v>
      </c>
      <c r="D52" s="2" t="s">
        <v>8</v>
      </c>
      <c r="E52" s="2">
        <v>6.8</v>
      </c>
      <c r="F52" s="2">
        <v>109.3</v>
      </c>
      <c r="G52" s="2">
        <v>1</v>
      </c>
      <c r="H52" s="2" t="s">
        <v>14</v>
      </c>
      <c r="I52" s="2" t="s">
        <v>10</v>
      </c>
    </row>
    <row r="53" spans="2:9" x14ac:dyDescent="0.25">
      <c r="B53" s="2">
        <v>51</v>
      </c>
      <c r="C53" s="2">
        <v>16</v>
      </c>
      <c r="D53" s="2" t="s">
        <v>8</v>
      </c>
      <c r="E53" s="2">
        <v>12.1</v>
      </c>
      <c r="F53" s="2">
        <v>119</v>
      </c>
      <c r="G53" s="2">
        <v>3</v>
      </c>
      <c r="H53" s="2" t="s">
        <v>14</v>
      </c>
      <c r="I53" s="2" t="s">
        <v>12</v>
      </c>
    </row>
    <row r="54" spans="2:9" x14ac:dyDescent="0.25">
      <c r="B54" s="2">
        <v>52</v>
      </c>
      <c r="C54" s="2">
        <v>52</v>
      </c>
      <c r="D54" s="2" t="s">
        <v>8</v>
      </c>
      <c r="E54" s="2">
        <v>9.6</v>
      </c>
      <c r="F54" s="2">
        <v>89.2</v>
      </c>
      <c r="G54" s="2">
        <v>1</v>
      </c>
      <c r="H54" s="2" t="s">
        <v>9</v>
      </c>
      <c r="I54" s="2" t="s">
        <v>10</v>
      </c>
    </row>
    <row r="55" spans="2:9" x14ac:dyDescent="0.25">
      <c r="B55" s="2">
        <v>53</v>
      </c>
      <c r="C55" s="2">
        <v>11</v>
      </c>
      <c r="D55" s="2" t="s">
        <v>8</v>
      </c>
      <c r="E55" s="2">
        <v>16.600000000000001</v>
      </c>
      <c r="F55" s="2">
        <v>66.2</v>
      </c>
      <c r="G55" s="2">
        <v>3</v>
      </c>
      <c r="H55" s="2" t="s">
        <v>11</v>
      </c>
      <c r="I55" s="2" t="s">
        <v>12</v>
      </c>
    </row>
    <row r="56" spans="2:9" x14ac:dyDescent="0.25">
      <c r="B56" s="2">
        <v>54</v>
      </c>
      <c r="C56" s="2">
        <v>28</v>
      </c>
      <c r="D56" s="2" t="s">
        <v>13</v>
      </c>
      <c r="E56" s="2">
        <v>15.1</v>
      </c>
      <c r="F56" s="2">
        <v>72.7</v>
      </c>
      <c r="G56" s="2">
        <v>3</v>
      </c>
      <c r="H56" s="2" t="s">
        <v>14</v>
      </c>
      <c r="I56" s="2" t="s">
        <v>10</v>
      </c>
    </row>
    <row r="57" spans="2:9" x14ac:dyDescent="0.25">
      <c r="B57" s="2">
        <v>55</v>
      </c>
      <c r="C57" s="2">
        <v>4</v>
      </c>
      <c r="D57" s="2" t="s">
        <v>8</v>
      </c>
      <c r="E57" s="2">
        <v>15.1</v>
      </c>
      <c r="F57" s="2">
        <v>56.2</v>
      </c>
      <c r="G57" s="2">
        <v>2</v>
      </c>
      <c r="H57" s="2" t="s">
        <v>9</v>
      </c>
      <c r="I57" s="2" t="s">
        <v>10</v>
      </c>
    </row>
    <row r="58" spans="2:9" x14ac:dyDescent="0.25">
      <c r="B58" s="2">
        <v>56</v>
      </c>
      <c r="C58" s="2">
        <v>22</v>
      </c>
      <c r="D58" s="2" t="s">
        <v>8</v>
      </c>
      <c r="E58" s="2">
        <v>10.6</v>
      </c>
      <c r="F58" s="2">
        <v>114.4</v>
      </c>
      <c r="G58" s="2">
        <v>2</v>
      </c>
      <c r="H58" s="2" t="s">
        <v>9</v>
      </c>
      <c r="I58" s="2" t="s">
        <v>12</v>
      </c>
    </row>
    <row r="59" spans="2:9" x14ac:dyDescent="0.25">
      <c r="B59" s="2">
        <v>57</v>
      </c>
      <c r="C59" s="2">
        <v>30</v>
      </c>
      <c r="D59" s="2" t="s">
        <v>8</v>
      </c>
      <c r="E59" s="2">
        <v>10</v>
      </c>
      <c r="F59" s="2">
        <v>62.7</v>
      </c>
      <c r="G59" s="2">
        <v>2</v>
      </c>
      <c r="H59" s="2" t="s">
        <v>9</v>
      </c>
      <c r="I59" s="2" t="s">
        <v>10</v>
      </c>
    </row>
    <row r="60" spans="2:9" x14ac:dyDescent="0.25">
      <c r="B60" s="2">
        <v>58</v>
      </c>
      <c r="C60" s="2">
        <v>49</v>
      </c>
      <c r="D60" s="2" t="s">
        <v>13</v>
      </c>
      <c r="E60" s="2">
        <v>8.3000000000000007</v>
      </c>
      <c r="F60" s="2">
        <v>92.5</v>
      </c>
      <c r="G60" s="2">
        <v>3</v>
      </c>
      <c r="H60" s="2" t="s">
        <v>14</v>
      </c>
      <c r="I60" s="2" t="s">
        <v>12</v>
      </c>
    </row>
    <row r="61" spans="2:9" x14ac:dyDescent="0.25">
      <c r="B61" s="2">
        <v>59</v>
      </c>
      <c r="C61" s="2">
        <v>9</v>
      </c>
      <c r="D61" s="2" t="s">
        <v>8</v>
      </c>
      <c r="E61" s="2">
        <v>5.7</v>
      </c>
      <c r="F61" s="2">
        <v>72.8</v>
      </c>
      <c r="G61" s="2">
        <v>2</v>
      </c>
      <c r="H61" s="2" t="s">
        <v>11</v>
      </c>
      <c r="I61" s="2" t="s">
        <v>12</v>
      </c>
    </row>
    <row r="62" spans="2:9" x14ac:dyDescent="0.25">
      <c r="B62" s="2">
        <v>60</v>
      </c>
      <c r="C62" s="2">
        <v>46</v>
      </c>
      <c r="D62" s="2" t="s">
        <v>13</v>
      </c>
      <c r="E62" s="2">
        <v>15.4</v>
      </c>
      <c r="F62" s="2">
        <v>91</v>
      </c>
      <c r="G62" s="2">
        <v>1</v>
      </c>
      <c r="H62" s="2" t="s">
        <v>15</v>
      </c>
      <c r="I62" s="2" t="s">
        <v>10</v>
      </c>
    </row>
    <row r="63" spans="2:9" x14ac:dyDescent="0.25">
      <c r="B63" s="2">
        <v>61</v>
      </c>
      <c r="C63" s="2">
        <v>10</v>
      </c>
      <c r="D63" s="2" t="s">
        <v>8</v>
      </c>
      <c r="E63" s="2">
        <v>14.8</v>
      </c>
      <c r="F63" s="2">
        <v>97.3</v>
      </c>
      <c r="G63" s="2">
        <v>1</v>
      </c>
      <c r="H63" s="2" t="s">
        <v>9</v>
      </c>
      <c r="I63" s="2" t="s">
        <v>12</v>
      </c>
    </row>
    <row r="64" spans="2:9" x14ac:dyDescent="0.25">
      <c r="B64" s="2">
        <v>62</v>
      </c>
      <c r="C64" s="2">
        <v>49</v>
      </c>
      <c r="D64" s="2" t="s">
        <v>13</v>
      </c>
      <c r="E64" s="2">
        <v>17</v>
      </c>
      <c r="F64" s="2">
        <v>108.9</v>
      </c>
      <c r="G64" s="2">
        <v>3</v>
      </c>
      <c r="H64" s="2" t="s">
        <v>14</v>
      </c>
      <c r="I64" s="2" t="s">
        <v>12</v>
      </c>
    </row>
    <row r="65" spans="2:9" x14ac:dyDescent="0.25">
      <c r="B65" s="2">
        <v>63</v>
      </c>
      <c r="C65" s="2">
        <v>37</v>
      </c>
      <c r="D65" s="2" t="s">
        <v>13</v>
      </c>
      <c r="E65" s="2">
        <v>17</v>
      </c>
      <c r="F65" s="2">
        <v>68.400000000000006</v>
      </c>
      <c r="G65" s="2">
        <v>3</v>
      </c>
      <c r="H65" s="2" t="s">
        <v>14</v>
      </c>
      <c r="I65" s="2" t="s">
        <v>10</v>
      </c>
    </row>
    <row r="66" spans="2:9" x14ac:dyDescent="0.25">
      <c r="B66" s="2">
        <v>64</v>
      </c>
      <c r="C66" s="2">
        <v>16</v>
      </c>
      <c r="D66" s="2" t="s">
        <v>8</v>
      </c>
      <c r="E66" s="2">
        <v>11.7</v>
      </c>
      <c r="F66" s="2">
        <v>55.7</v>
      </c>
      <c r="G66" s="2">
        <v>2</v>
      </c>
      <c r="H66" s="2" t="s">
        <v>15</v>
      </c>
      <c r="I66" s="2" t="s">
        <v>12</v>
      </c>
    </row>
    <row r="67" spans="2:9" x14ac:dyDescent="0.25">
      <c r="B67" s="2">
        <v>65</v>
      </c>
      <c r="C67" s="2">
        <v>19</v>
      </c>
      <c r="D67" s="2" t="s">
        <v>13</v>
      </c>
      <c r="E67" s="2">
        <v>14.2</v>
      </c>
      <c r="F67" s="2">
        <v>63.9</v>
      </c>
      <c r="G67" s="2">
        <v>3</v>
      </c>
      <c r="H67" s="2" t="s">
        <v>15</v>
      </c>
      <c r="I67" s="2" t="s">
        <v>10</v>
      </c>
    </row>
    <row r="68" spans="2:9" x14ac:dyDescent="0.25">
      <c r="B68" s="2">
        <v>66</v>
      </c>
      <c r="C68" s="2">
        <v>38</v>
      </c>
      <c r="D68" s="2" t="s">
        <v>8</v>
      </c>
      <c r="E68" s="2">
        <v>16.3</v>
      </c>
      <c r="F68" s="2">
        <v>113.5</v>
      </c>
      <c r="G68" s="2">
        <v>3</v>
      </c>
      <c r="H68" s="2" t="s">
        <v>14</v>
      </c>
      <c r="I68" s="2" t="s">
        <v>10</v>
      </c>
    </row>
    <row r="69" spans="2:9" x14ac:dyDescent="0.25">
      <c r="B69" s="2">
        <v>67</v>
      </c>
      <c r="C69" s="2">
        <v>52</v>
      </c>
      <c r="D69" s="2" t="s">
        <v>8</v>
      </c>
      <c r="E69" s="2">
        <v>15.2</v>
      </c>
      <c r="F69" s="2">
        <v>111.8</v>
      </c>
      <c r="G69" s="2">
        <v>1</v>
      </c>
      <c r="H69" s="2" t="s">
        <v>11</v>
      </c>
      <c r="I69" s="2" t="s">
        <v>10</v>
      </c>
    </row>
    <row r="70" spans="2:9" x14ac:dyDescent="0.25">
      <c r="B70" s="2">
        <v>68</v>
      </c>
      <c r="C70" s="2">
        <v>42</v>
      </c>
      <c r="D70" s="2" t="s">
        <v>8</v>
      </c>
      <c r="E70" s="2">
        <v>8</v>
      </c>
      <c r="F70" s="2">
        <v>93.8</v>
      </c>
      <c r="G70" s="2">
        <v>1</v>
      </c>
      <c r="H70" s="2" t="s">
        <v>15</v>
      </c>
      <c r="I70" s="2" t="s">
        <v>10</v>
      </c>
    </row>
    <row r="71" spans="2:9" x14ac:dyDescent="0.25">
      <c r="B71" s="2">
        <v>69</v>
      </c>
      <c r="C71" s="2">
        <v>6</v>
      </c>
      <c r="D71" s="2" t="s">
        <v>13</v>
      </c>
      <c r="E71" s="2">
        <v>10.4</v>
      </c>
      <c r="F71" s="2">
        <v>94</v>
      </c>
      <c r="G71" s="2">
        <v>2</v>
      </c>
      <c r="H71" s="2" t="s">
        <v>14</v>
      </c>
      <c r="I71" s="2" t="s">
        <v>12</v>
      </c>
    </row>
    <row r="72" spans="2:9" x14ac:dyDescent="0.25">
      <c r="B72" s="2">
        <v>70</v>
      </c>
      <c r="C72" s="2">
        <v>4</v>
      </c>
      <c r="D72" s="2" t="s">
        <v>13</v>
      </c>
      <c r="E72" s="2">
        <v>6.5</v>
      </c>
      <c r="F72" s="2">
        <v>98.2</v>
      </c>
      <c r="G72" s="2">
        <v>3</v>
      </c>
      <c r="H72" s="2" t="s">
        <v>15</v>
      </c>
      <c r="I72" s="2" t="s">
        <v>10</v>
      </c>
    </row>
    <row r="73" spans="2:9" x14ac:dyDescent="0.25">
      <c r="B73" s="2">
        <v>71</v>
      </c>
      <c r="C73" s="2">
        <v>8</v>
      </c>
      <c r="D73" s="2" t="s">
        <v>8</v>
      </c>
      <c r="E73" s="2">
        <v>16.399999999999999</v>
      </c>
      <c r="F73" s="2">
        <v>66.400000000000006</v>
      </c>
      <c r="G73" s="2">
        <v>3</v>
      </c>
      <c r="H73" s="2" t="s">
        <v>11</v>
      </c>
      <c r="I73" s="2" t="s">
        <v>10</v>
      </c>
    </row>
    <row r="74" spans="2:9" x14ac:dyDescent="0.25">
      <c r="B74" s="2">
        <v>72</v>
      </c>
      <c r="C74" s="2">
        <v>44</v>
      </c>
      <c r="D74" s="2" t="s">
        <v>8</v>
      </c>
      <c r="E74" s="2">
        <v>12.3</v>
      </c>
      <c r="F74" s="2">
        <v>114.4</v>
      </c>
      <c r="G74" s="2">
        <v>1</v>
      </c>
      <c r="H74" s="2" t="s">
        <v>9</v>
      </c>
      <c r="I74" s="2" t="s">
        <v>12</v>
      </c>
    </row>
    <row r="75" spans="2:9" x14ac:dyDescent="0.25">
      <c r="B75" s="2">
        <v>73</v>
      </c>
      <c r="C75" s="2">
        <v>6</v>
      </c>
      <c r="D75" s="2" t="s">
        <v>13</v>
      </c>
      <c r="E75" s="2">
        <v>7.7</v>
      </c>
      <c r="F75" s="2">
        <v>82.2</v>
      </c>
      <c r="G75" s="2">
        <v>3</v>
      </c>
      <c r="H75" s="2" t="s">
        <v>15</v>
      </c>
      <c r="I75" s="2" t="s">
        <v>10</v>
      </c>
    </row>
    <row r="76" spans="2:9" x14ac:dyDescent="0.25">
      <c r="B76" s="2">
        <v>74</v>
      </c>
      <c r="C76" s="2">
        <v>31</v>
      </c>
      <c r="D76" s="2" t="s">
        <v>8</v>
      </c>
      <c r="E76" s="2">
        <v>13.1</v>
      </c>
      <c r="F76" s="2">
        <v>79.900000000000006</v>
      </c>
      <c r="G76" s="2">
        <v>1</v>
      </c>
      <c r="H76" s="2" t="s">
        <v>11</v>
      </c>
      <c r="I76" s="2" t="s">
        <v>10</v>
      </c>
    </row>
    <row r="77" spans="2:9" x14ac:dyDescent="0.25">
      <c r="B77" s="2">
        <v>75</v>
      </c>
      <c r="C77" s="2">
        <v>20</v>
      </c>
      <c r="D77" s="2" t="s">
        <v>8</v>
      </c>
      <c r="E77" s="2">
        <v>12.4</v>
      </c>
      <c r="F77" s="2">
        <v>88.7</v>
      </c>
      <c r="G77" s="2">
        <v>2</v>
      </c>
      <c r="H77" s="2" t="s">
        <v>14</v>
      </c>
      <c r="I77" s="2" t="s">
        <v>12</v>
      </c>
    </row>
    <row r="78" spans="2:9" x14ac:dyDescent="0.25">
      <c r="B78" s="2">
        <v>76</v>
      </c>
      <c r="C78" s="2">
        <v>28</v>
      </c>
      <c r="D78" s="2" t="s">
        <v>8</v>
      </c>
      <c r="E78" s="2">
        <v>9.3000000000000007</v>
      </c>
      <c r="F78" s="2">
        <v>58.1</v>
      </c>
      <c r="G78" s="2">
        <v>1</v>
      </c>
      <c r="H78" s="2" t="s">
        <v>15</v>
      </c>
      <c r="I78" s="2" t="s">
        <v>12</v>
      </c>
    </row>
    <row r="79" spans="2:9" x14ac:dyDescent="0.25">
      <c r="B79" s="2">
        <v>77</v>
      </c>
      <c r="C79" s="2">
        <v>46</v>
      </c>
      <c r="D79" s="2" t="s">
        <v>13</v>
      </c>
      <c r="E79" s="2">
        <v>6.4</v>
      </c>
      <c r="F79" s="2">
        <v>65.8</v>
      </c>
      <c r="G79" s="2">
        <v>3</v>
      </c>
      <c r="H79" s="2" t="s">
        <v>15</v>
      </c>
      <c r="I79" s="2" t="s">
        <v>12</v>
      </c>
    </row>
    <row r="80" spans="2:9" x14ac:dyDescent="0.25">
      <c r="B80" s="2">
        <v>78</v>
      </c>
      <c r="C80" s="2">
        <v>36</v>
      </c>
      <c r="D80" s="2" t="s">
        <v>13</v>
      </c>
      <c r="E80" s="2">
        <v>13.1</v>
      </c>
      <c r="F80" s="2">
        <v>103</v>
      </c>
      <c r="G80" s="2">
        <v>2</v>
      </c>
      <c r="H80" s="2" t="s">
        <v>14</v>
      </c>
      <c r="I80" s="2" t="s">
        <v>12</v>
      </c>
    </row>
    <row r="81" spans="2:9" x14ac:dyDescent="0.25">
      <c r="B81" s="2">
        <v>79</v>
      </c>
      <c r="C81" s="2">
        <v>12</v>
      </c>
      <c r="D81" s="2" t="s">
        <v>13</v>
      </c>
      <c r="E81" s="2">
        <v>11.2</v>
      </c>
      <c r="F81" s="2">
        <v>60.4</v>
      </c>
      <c r="G81" s="2">
        <v>1</v>
      </c>
      <c r="H81" s="2" t="s">
        <v>9</v>
      </c>
      <c r="I81" s="2" t="s">
        <v>12</v>
      </c>
    </row>
    <row r="82" spans="2:9" x14ac:dyDescent="0.25">
      <c r="B82" s="2">
        <v>80</v>
      </c>
      <c r="C82" s="2">
        <v>38</v>
      </c>
      <c r="D82" s="2" t="s">
        <v>8</v>
      </c>
      <c r="E82" s="2">
        <v>14.3</v>
      </c>
      <c r="F82" s="2">
        <v>94.2</v>
      </c>
      <c r="G82" s="2">
        <v>1</v>
      </c>
      <c r="H82" s="2" t="s">
        <v>14</v>
      </c>
      <c r="I82" s="2" t="s">
        <v>12</v>
      </c>
    </row>
    <row r="83" spans="2:9" x14ac:dyDescent="0.25">
      <c r="B83" s="2">
        <v>81</v>
      </c>
      <c r="C83" s="2">
        <v>16</v>
      </c>
      <c r="D83" s="2" t="s">
        <v>8</v>
      </c>
      <c r="E83" s="2">
        <v>11.2</v>
      </c>
      <c r="F83" s="2">
        <v>70.900000000000006</v>
      </c>
      <c r="G83" s="2">
        <v>2</v>
      </c>
      <c r="H83" s="2" t="s">
        <v>15</v>
      </c>
      <c r="I83" s="2" t="s">
        <v>12</v>
      </c>
    </row>
    <row r="84" spans="2:9" x14ac:dyDescent="0.25">
      <c r="B84" s="2">
        <v>82</v>
      </c>
      <c r="C84" s="2">
        <v>33</v>
      </c>
      <c r="D84" s="2" t="s">
        <v>8</v>
      </c>
      <c r="E84" s="2">
        <v>15.2</v>
      </c>
      <c r="F84" s="2">
        <v>80.3</v>
      </c>
      <c r="G84" s="2">
        <v>2</v>
      </c>
      <c r="H84" s="2" t="s">
        <v>14</v>
      </c>
      <c r="I84" s="2" t="s">
        <v>10</v>
      </c>
    </row>
    <row r="85" spans="2:9" x14ac:dyDescent="0.25">
      <c r="B85" s="2">
        <v>83</v>
      </c>
      <c r="C85" s="2">
        <v>50</v>
      </c>
      <c r="D85" s="2" t="s">
        <v>13</v>
      </c>
      <c r="E85" s="2">
        <v>11.6</v>
      </c>
      <c r="F85" s="2">
        <v>73.8</v>
      </c>
      <c r="G85" s="2">
        <v>1</v>
      </c>
      <c r="H85" s="2" t="s">
        <v>11</v>
      </c>
      <c r="I85" s="2" t="s">
        <v>12</v>
      </c>
    </row>
    <row r="86" spans="2:9" x14ac:dyDescent="0.25">
      <c r="B86" s="2">
        <v>84</v>
      </c>
      <c r="C86" s="2">
        <v>17</v>
      </c>
      <c r="D86" s="2" t="s">
        <v>8</v>
      </c>
      <c r="E86" s="2">
        <v>11.7</v>
      </c>
      <c r="F86" s="2">
        <v>78.099999999999994</v>
      </c>
      <c r="G86" s="2">
        <v>3</v>
      </c>
      <c r="H86" s="2" t="s">
        <v>14</v>
      </c>
      <c r="I86" s="2" t="s">
        <v>12</v>
      </c>
    </row>
    <row r="87" spans="2:9" x14ac:dyDescent="0.25">
      <c r="B87" s="2">
        <v>85</v>
      </c>
      <c r="C87" s="2">
        <v>10</v>
      </c>
      <c r="D87" s="2" t="s">
        <v>8</v>
      </c>
      <c r="E87" s="2">
        <v>15.5</v>
      </c>
      <c r="F87" s="2">
        <v>101.7</v>
      </c>
      <c r="G87" s="2">
        <v>1</v>
      </c>
      <c r="H87" s="2" t="s">
        <v>15</v>
      </c>
      <c r="I87" s="2" t="s">
        <v>12</v>
      </c>
    </row>
    <row r="88" spans="2:9" x14ac:dyDescent="0.25">
      <c r="B88" s="2">
        <v>86</v>
      </c>
      <c r="C88" s="2">
        <v>16</v>
      </c>
      <c r="D88" s="2" t="s">
        <v>8</v>
      </c>
      <c r="E88" s="2">
        <v>9.8000000000000007</v>
      </c>
      <c r="F88" s="2">
        <v>74.3</v>
      </c>
      <c r="G88" s="2">
        <v>2</v>
      </c>
      <c r="H88" s="2" t="s">
        <v>14</v>
      </c>
      <c r="I88" s="2" t="s">
        <v>10</v>
      </c>
    </row>
    <row r="89" spans="2:9" x14ac:dyDescent="0.25">
      <c r="B89" s="2">
        <v>87</v>
      </c>
      <c r="C89" s="2">
        <v>25</v>
      </c>
      <c r="D89" s="2" t="s">
        <v>8</v>
      </c>
      <c r="E89" s="2">
        <v>6.6</v>
      </c>
      <c r="F89" s="2">
        <v>91.8</v>
      </c>
      <c r="G89" s="2">
        <v>1</v>
      </c>
      <c r="H89" s="2" t="s">
        <v>9</v>
      </c>
      <c r="I89" s="2" t="s">
        <v>10</v>
      </c>
    </row>
    <row r="90" spans="2:9" x14ac:dyDescent="0.25">
      <c r="B90" s="2">
        <v>88</v>
      </c>
      <c r="C90" s="2">
        <v>42</v>
      </c>
      <c r="D90" s="2" t="s">
        <v>13</v>
      </c>
      <c r="E90" s="2">
        <v>5.3</v>
      </c>
      <c r="F90" s="2">
        <v>85.9</v>
      </c>
      <c r="G90" s="2">
        <v>2</v>
      </c>
      <c r="H90" s="2" t="s">
        <v>14</v>
      </c>
      <c r="I90" s="2" t="s">
        <v>12</v>
      </c>
    </row>
    <row r="91" spans="2:9" x14ac:dyDescent="0.25">
      <c r="B91" s="2">
        <v>89</v>
      </c>
      <c r="C91" s="2">
        <v>23</v>
      </c>
      <c r="D91" s="2" t="s">
        <v>13</v>
      </c>
      <c r="E91" s="2">
        <v>14.1</v>
      </c>
      <c r="F91" s="2">
        <v>98.1</v>
      </c>
      <c r="G91" s="2">
        <v>2</v>
      </c>
      <c r="H91" s="2" t="s">
        <v>9</v>
      </c>
      <c r="I91" s="2" t="s">
        <v>12</v>
      </c>
    </row>
    <row r="92" spans="2:9" x14ac:dyDescent="0.25">
      <c r="B92" s="2">
        <v>90</v>
      </c>
      <c r="C92" s="2">
        <v>18</v>
      </c>
      <c r="D92" s="2" t="s">
        <v>8</v>
      </c>
      <c r="E92" s="2">
        <v>12.4</v>
      </c>
      <c r="F92" s="2">
        <v>115.9</v>
      </c>
      <c r="G92" s="2">
        <v>3</v>
      </c>
      <c r="H92" s="2" t="s">
        <v>11</v>
      </c>
      <c r="I92" s="2" t="s">
        <v>12</v>
      </c>
    </row>
    <row r="93" spans="2:9" x14ac:dyDescent="0.25">
      <c r="B93" s="2">
        <v>91</v>
      </c>
      <c r="C93" s="2">
        <v>47</v>
      </c>
      <c r="D93" s="2" t="s">
        <v>13</v>
      </c>
      <c r="E93" s="2">
        <v>13.4</v>
      </c>
      <c r="F93" s="2">
        <v>102.6</v>
      </c>
      <c r="G93" s="2">
        <v>2</v>
      </c>
      <c r="H93" s="2" t="s">
        <v>9</v>
      </c>
      <c r="I93" s="2" t="s">
        <v>10</v>
      </c>
    </row>
    <row r="94" spans="2:9" x14ac:dyDescent="0.25">
      <c r="B94" s="2">
        <v>92</v>
      </c>
      <c r="C94" s="2">
        <v>20</v>
      </c>
      <c r="D94" s="2" t="s">
        <v>13</v>
      </c>
      <c r="E94" s="2">
        <v>7.6</v>
      </c>
      <c r="F94" s="2">
        <v>69</v>
      </c>
      <c r="G94" s="2">
        <v>2</v>
      </c>
      <c r="H94" s="2" t="s">
        <v>14</v>
      </c>
      <c r="I94" s="2" t="s">
        <v>10</v>
      </c>
    </row>
    <row r="95" spans="2:9" x14ac:dyDescent="0.25">
      <c r="B95" s="2">
        <v>93</v>
      </c>
      <c r="C95" s="2">
        <v>49</v>
      </c>
      <c r="D95" s="2" t="s">
        <v>8</v>
      </c>
      <c r="E95" s="2">
        <v>6.6</v>
      </c>
      <c r="F95" s="2">
        <v>57</v>
      </c>
      <c r="G95" s="2">
        <v>3</v>
      </c>
      <c r="H95" s="2" t="s">
        <v>15</v>
      </c>
      <c r="I95" s="2" t="s">
        <v>12</v>
      </c>
    </row>
    <row r="96" spans="2:9" x14ac:dyDescent="0.25">
      <c r="B96" s="2">
        <v>94</v>
      </c>
      <c r="C96" s="2">
        <v>26</v>
      </c>
      <c r="D96" s="2" t="s">
        <v>8</v>
      </c>
      <c r="E96" s="2">
        <v>5.2</v>
      </c>
      <c r="F96" s="2">
        <v>72</v>
      </c>
      <c r="G96" s="2">
        <v>2</v>
      </c>
      <c r="H96" s="2" t="s">
        <v>9</v>
      </c>
      <c r="I96" s="2" t="s">
        <v>10</v>
      </c>
    </row>
    <row r="97" spans="2:9" x14ac:dyDescent="0.25">
      <c r="B97" s="2">
        <v>95</v>
      </c>
      <c r="C97" s="2">
        <v>28</v>
      </c>
      <c r="D97" s="2" t="s">
        <v>13</v>
      </c>
      <c r="E97" s="2">
        <v>9.1999999999999993</v>
      </c>
      <c r="F97" s="2">
        <v>93.7</v>
      </c>
      <c r="G97" s="2">
        <v>3</v>
      </c>
      <c r="H97" s="2" t="s">
        <v>11</v>
      </c>
      <c r="I97" s="2" t="s">
        <v>12</v>
      </c>
    </row>
    <row r="98" spans="2:9" x14ac:dyDescent="0.25">
      <c r="B98" s="2">
        <v>96</v>
      </c>
      <c r="C98" s="2">
        <v>27</v>
      </c>
      <c r="D98" s="2" t="s">
        <v>8</v>
      </c>
      <c r="E98" s="2">
        <v>12.1</v>
      </c>
      <c r="F98" s="2">
        <v>58.3</v>
      </c>
      <c r="G98" s="2">
        <v>3</v>
      </c>
      <c r="H98" s="2" t="s">
        <v>9</v>
      </c>
      <c r="I98" s="2" t="s">
        <v>10</v>
      </c>
    </row>
    <row r="99" spans="2:9" x14ac:dyDescent="0.25">
      <c r="B99" s="2">
        <v>97</v>
      </c>
      <c r="C99" s="2">
        <v>47</v>
      </c>
      <c r="D99" s="2" t="s">
        <v>13</v>
      </c>
      <c r="E99" s="2">
        <v>9.6999999999999993</v>
      </c>
      <c r="F99" s="2">
        <v>87.3</v>
      </c>
      <c r="G99" s="2">
        <v>2</v>
      </c>
      <c r="H99" s="2" t="s">
        <v>9</v>
      </c>
      <c r="I99" s="2" t="s">
        <v>10</v>
      </c>
    </row>
    <row r="100" spans="2:9" x14ac:dyDescent="0.25">
      <c r="B100" s="2">
        <v>98</v>
      </c>
      <c r="C100" s="2">
        <v>43</v>
      </c>
      <c r="D100" s="2" t="s">
        <v>8</v>
      </c>
      <c r="E100" s="2">
        <v>10.199999999999999</v>
      </c>
      <c r="F100" s="2">
        <v>93.8</v>
      </c>
      <c r="G100" s="2">
        <v>2</v>
      </c>
      <c r="H100" s="2" t="s">
        <v>9</v>
      </c>
      <c r="I100" s="2" t="s">
        <v>12</v>
      </c>
    </row>
    <row r="101" spans="2:9" x14ac:dyDescent="0.25">
      <c r="B101" s="2">
        <v>99</v>
      </c>
      <c r="C101" s="2">
        <v>31</v>
      </c>
      <c r="D101" s="2" t="s">
        <v>13</v>
      </c>
      <c r="E101" s="2">
        <v>15.8</v>
      </c>
      <c r="F101" s="2">
        <v>76.7</v>
      </c>
      <c r="G101" s="2">
        <v>1</v>
      </c>
      <c r="H101" s="2" t="s">
        <v>11</v>
      </c>
      <c r="I101" s="2" t="s">
        <v>12</v>
      </c>
    </row>
    <row r="102" spans="2:9" x14ac:dyDescent="0.25">
      <c r="B102" s="2">
        <v>100</v>
      </c>
      <c r="C102" s="2">
        <v>17</v>
      </c>
      <c r="D102" s="2" t="s">
        <v>8</v>
      </c>
      <c r="E102" s="2">
        <v>9.1999999999999993</v>
      </c>
      <c r="F102" s="2">
        <v>105.1</v>
      </c>
      <c r="G102" s="2">
        <v>3</v>
      </c>
      <c r="H102" s="2" t="s">
        <v>14</v>
      </c>
      <c r="I102" s="2" t="s">
        <v>12</v>
      </c>
    </row>
    <row r="103" spans="2:9" x14ac:dyDescent="0.25">
      <c r="B103" s="2">
        <v>101</v>
      </c>
      <c r="C103" s="2">
        <v>47</v>
      </c>
      <c r="D103" s="2" t="s">
        <v>13</v>
      </c>
      <c r="E103" s="2">
        <v>11.2</v>
      </c>
      <c r="F103" s="2">
        <v>61.9</v>
      </c>
      <c r="G103" s="2">
        <v>1</v>
      </c>
      <c r="H103" s="2" t="s">
        <v>9</v>
      </c>
      <c r="I103" s="2" t="s">
        <v>12</v>
      </c>
    </row>
    <row r="104" spans="2:9" x14ac:dyDescent="0.25">
      <c r="B104" s="2">
        <v>102</v>
      </c>
      <c r="C104" s="2">
        <v>3</v>
      </c>
      <c r="D104" s="2" t="s">
        <v>13</v>
      </c>
      <c r="E104" s="2">
        <v>14.4</v>
      </c>
      <c r="F104" s="2">
        <v>59.9</v>
      </c>
      <c r="G104" s="2">
        <v>2</v>
      </c>
      <c r="H104" s="2" t="s">
        <v>9</v>
      </c>
      <c r="I104" s="2" t="s">
        <v>10</v>
      </c>
    </row>
    <row r="105" spans="2:9" x14ac:dyDescent="0.25">
      <c r="B105" s="2">
        <v>103</v>
      </c>
      <c r="C105" s="2">
        <v>27</v>
      </c>
      <c r="D105" s="2" t="s">
        <v>13</v>
      </c>
      <c r="E105" s="2">
        <v>9.8000000000000007</v>
      </c>
      <c r="F105" s="2">
        <v>102.3</v>
      </c>
      <c r="G105" s="2">
        <v>1</v>
      </c>
      <c r="H105" s="2" t="s">
        <v>15</v>
      </c>
      <c r="I105" s="2" t="s">
        <v>10</v>
      </c>
    </row>
    <row r="106" spans="2:9" x14ac:dyDescent="0.25">
      <c r="B106" s="2">
        <v>104</v>
      </c>
      <c r="C106" s="2">
        <v>9</v>
      </c>
      <c r="D106" s="2" t="s">
        <v>8</v>
      </c>
      <c r="E106" s="2">
        <v>12.5</v>
      </c>
      <c r="F106" s="2">
        <v>87.2</v>
      </c>
      <c r="G106" s="2">
        <v>3</v>
      </c>
      <c r="H106" s="2" t="s">
        <v>11</v>
      </c>
      <c r="I106" s="2" t="s">
        <v>10</v>
      </c>
    </row>
    <row r="107" spans="2:9" x14ac:dyDescent="0.25">
      <c r="B107" s="2">
        <v>105</v>
      </c>
      <c r="C107" s="2">
        <v>11</v>
      </c>
      <c r="D107" s="2" t="s">
        <v>13</v>
      </c>
      <c r="E107" s="2">
        <v>15.3</v>
      </c>
      <c r="F107" s="2">
        <v>99.7</v>
      </c>
      <c r="G107" s="2">
        <v>1</v>
      </c>
      <c r="H107" s="2" t="s">
        <v>9</v>
      </c>
      <c r="I107" s="2" t="s">
        <v>12</v>
      </c>
    </row>
    <row r="108" spans="2:9" x14ac:dyDescent="0.25">
      <c r="B108" s="2">
        <v>106</v>
      </c>
      <c r="C108" s="2">
        <v>26</v>
      </c>
      <c r="D108" s="2" t="s">
        <v>13</v>
      </c>
      <c r="E108" s="2">
        <v>16.399999999999999</v>
      </c>
      <c r="F108" s="2">
        <v>83.3</v>
      </c>
      <c r="G108" s="2">
        <v>3</v>
      </c>
      <c r="H108" s="2" t="s">
        <v>11</v>
      </c>
      <c r="I108" s="2" t="s">
        <v>10</v>
      </c>
    </row>
    <row r="109" spans="2:9" x14ac:dyDescent="0.25">
      <c r="B109" s="2">
        <v>107</v>
      </c>
      <c r="C109" s="2">
        <v>3</v>
      </c>
      <c r="D109" s="2" t="s">
        <v>8</v>
      </c>
      <c r="E109" s="2">
        <v>6.8</v>
      </c>
      <c r="F109" s="2">
        <v>71</v>
      </c>
      <c r="G109" s="2">
        <v>2</v>
      </c>
      <c r="H109" s="2" t="s">
        <v>9</v>
      </c>
      <c r="I109" s="2" t="s">
        <v>12</v>
      </c>
    </row>
    <row r="110" spans="2:9" x14ac:dyDescent="0.25">
      <c r="B110" s="2">
        <v>108</v>
      </c>
      <c r="C110" s="2">
        <v>46</v>
      </c>
      <c r="D110" s="2" t="s">
        <v>8</v>
      </c>
      <c r="E110" s="2">
        <v>16.100000000000001</v>
      </c>
      <c r="F110" s="2">
        <v>108.2</v>
      </c>
      <c r="G110" s="2">
        <v>2</v>
      </c>
      <c r="H110" s="2" t="s">
        <v>14</v>
      </c>
      <c r="I110" s="2" t="s">
        <v>10</v>
      </c>
    </row>
    <row r="111" spans="2:9" x14ac:dyDescent="0.25">
      <c r="B111" s="2">
        <v>109</v>
      </c>
      <c r="C111" s="2">
        <v>10</v>
      </c>
      <c r="D111" s="2" t="s">
        <v>13</v>
      </c>
      <c r="E111" s="2">
        <v>10.9</v>
      </c>
      <c r="F111" s="2">
        <v>107</v>
      </c>
      <c r="G111" s="2">
        <v>3</v>
      </c>
      <c r="H111" s="2" t="s">
        <v>14</v>
      </c>
      <c r="I111" s="2" t="s">
        <v>12</v>
      </c>
    </row>
    <row r="112" spans="2:9" x14ac:dyDescent="0.25">
      <c r="B112" s="2">
        <v>110</v>
      </c>
      <c r="C112" s="2">
        <v>26</v>
      </c>
      <c r="D112" s="2" t="s">
        <v>13</v>
      </c>
      <c r="E112" s="2">
        <v>8.1</v>
      </c>
      <c r="F112" s="2">
        <v>100.2</v>
      </c>
      <c r="G112" s="2">
        <v>2</v>
      </c>
      <c r="H112" s="2" t="s">
        <v>9</v>
      </c>
      <c r="I112" s="2" t="s">
        <v>12</v>
      </c>
    </row>
    <row r="113" spans="2:9" x14ac:dyDescent="0.25">
      <c r="B113" s="2">
        <v>111</v>
      </c>
      <c r="C113" s="2">
        <v>13</v>
      </c>
      <c r="D113" s="2" t="s">
        <v>8</v>
      </c>
      <c r="E113" s="2">
        <v>10.5</v>
      </c>
      <c r="F113" s="2">
        <v>72.7</v>
      </c>
      <c r="G113" s="2">
        <v>2</v>
      </c>
      <c r="H113" s="2" t="s">
        <v>14</v>
      </c>
      <c r="I113" s="2" t="s">
        <v>10</v>
      </c>
    </row>
    <row r="114" spans="2:9" x14ac:dyDescent="0.25">
      <c r="B114" s="2">
        <v>112</v>
      </c>
      <c r="C114" s="2">
        <v>53</v>
      </c>
      <c r="D114" s="2" t="s">
        <v>8</v>
      </c>
      <c r="E114" s="2">
        <v>16.8</v>
      </c>
      <c r="F114" s="2">
        <v>93.4</v>
      </c>
      <c r="G114" s="2">
        <v>2</v>
      </c>
      <c r="H114" s="2" t="s">
        <v>9</v>
      </c>
      <c r="I114" s="2" t="s">
        <v>12</v>
      </c>
    </row>
    <row r="115" spans="2:9" x14ac:dyDescent="0.25">
      <c r="B115" s="2">
        <v>113</v>
      </c>
      <c r="C115" s="2">
        <v>19</v>
      </c>
      <c r="D115" s="2" t="s">
        <v>8</v>
      </c>
      <c r="E115" s="2">
        <v>10.9</v>
      </c>
      <c r="F115" s="2">
        <v>78.5</v>
      </c>
      <c r="G115" s="2">
        <v>2</v>
      </c>
      <c r="H115" s="2" t="s">
        <v>14</v>
      </c>
      <c r="I115" s="2" t="s">
        <v>12</v>
      </c>
    </row>
    <row r="116" spans="2:9" x14ac:dyDescent="0.25">
      <c r="B116" s="2">
        <v>114</v>
      </c>
      <c r="C116" s="2">
        <v>10</v>
      </c>
      <c r="D116" s="2" t="s">
        <v>8</v>
      </c>
      <c r="E116" s="2">
        <v>8.9</v>
      </c>
      <c r="F116" s="2">
        <v>61</v>
      </c>
      <c r="G116" s="2">
        <v>3</v>
      </c>
      <c r="H116" s="2" t="s">
        <v>15</v>
      </c>
      <c r="I116" s="2" t="s">
        <v>10</v>
      </c>
    </row>
    <row r="117" spans="2:9" x14ac:dyDescent="0.25">
      <c r="B117" s="2">
        <v>115</v>
      </c>
      <c r="C117" s="2">
        <v>37</v>
      </c>
      <c r="D117" s="2" t="s">
        <v>8</v>
      </c>
      <c r="E117" s="2">
        <v>12.6</v>
      </c>
      <c r="F117" s="2">
        <v>114.6</v>
      </c>
      <c r="G117" s="2">
        <v>1</v>
      </c>
      <c r="H117" s="2" t="s">
        <v>15</v>
      </c>
      <c r="I117" s="2" t="s">
        <v>12</v>
      </c>
    </row>
    <row r="118" spans="2:9" x14ac:dyDescent="0.25">
      <c r="B118" s="2">
        <v>116</v>
      </c>
      <c r="C118" s="2">
        <v>37</v>
      </c>
      <c r="D118" s="2" t="s">
        <v>13</v>
      </c>
      <c r="E118" s="2">
        <v>7.9</v>
      </c>
      <c r="F118" s="2">
        <v>63.9</v>
      </c>
      <c r="G118" s="2">
        <v>1</v>
      </c>
      <c r="H118" s="2" t="s">
        <v>15</v>
      </c>
      <c r="I118" s="2" t="s">
        <v>12</v>
      </c>
    </row>
    <row r="119" spans="2:9" x14ac:dyDescent="0.25">
      <c r="B119" s="2">
        <v>117</v>
      </c>
      <c r="C119" s="2">
        <v>35</v>
      </c>
      <c r="D119" s="2" t="s">
        <v>8</v>
      </c>
      <c r="E119" s="2">
        <v>5.9</v>
      </c>
      <c r="F119" s="2">
        <v>116.8</v>
      </c>
      <c r="G119" s="2">
        <v>2</v>
      </c>
      <c r="H119" s="2" t="s">
        <v>11</v>
      </c>
      <c r="I119" s="2" t="s">
        <v>12</v>
      </c>
    </row>
    <row r="120" spans="2:9" x14ac:dyDescent="0.25">
      <c r="B120" s="2">
        <v>118</v>
      </c>
      <c r="C120" s="2">
        <v>7</v>
      </c>
      <c r="D120" s="2" t="s">
        <v>13</v>
      </c>
      <c r="E120" s="2">
        <v>6.5</v>
      </c>
      <c r="F120" s="2">
        <v>84</v>
      </c>
      <c r="G120" s="2">
        <v>1</v>
      </c>
      <c r="H120" s="2" t="s">
        <v>11</v>
      </c>
      <c r="I120" s="2" t="s">
        <v>10</v>
      </c>
    </row>
    <row r="121" spans="2:9" x14ac:dyDescent="0.25">
      <c r="B121" s="2">
        <v>119</v>
      </c>
      <c r="C121" s="2">
        <v>44</v>
      </c>
      <c r="D121" s="2" t="s">
        <v>13</v>
      </c>
      <c r="E121" s="2">
        <v>6.5</v>
      </c>
      <c r="F121" s="2">
        <v>67</v>
      </c>
      <c r="G121" s="2">
        <v>1</v>
      </c>
      <c r="H121" s="2" t="s">
        <v>15</v>
      </c>
      <c r="I121" s="2" t="s">
        <v>10</v>
      </c>
    </row>
    <row r="122" spans="2:9" x14ac:dyDescent="0.25">
      <c r="B122" s="2">
        <v>120</v>
      </c>
      <c r="C122" s="2">
        <v>41</v>
      </c>
      <c r="D122" s="2" t="s">
        <v>13</v>
      </c>
      <c r="E122" s="2">
        <v>6.8</v>
      </c>
      <c r="F122" s="2">
        <v>90.2</v>
      </c>
      <c r="G122" s="2">
        <v>2</v>
      </c>
      <c r="H122" s="2" t="s">
        <v>11</v>
      </c>
      <c r="I122" s="2" t="s">
        <v>12</v>
      </c>
    </row>
    <row r="123" spans="2:9" x14ac:dyDescent="0.25">
      <c r="B123" s="2">
        <v>121</v>
      </c>
      <c r="C123" s="2">
        <v>43</v>
      </c>
      <c r="D123" s="2" t="s">
        <v>8</v>
      </c>
      <c r="E123" s="2">
        <v>6.7</v>
      </c>
      <c r="F123" s="2">
        <v>111.7</v>
      </c>
      <c r="G123" s="2">
        <v>2</v>
      </c>
      <c r="H123" s="2" t="s">
        <v>14</v>
      </c>
      <c r="I123" s="2" t="s">
        <v>10</v>
      </c>
    </row>
    <row r="124" spans="2:9" x14ac:dyDescent="0.25">
      <c r="B124" s="2">
        <v>122</v>
      </c>
      <c r="C124" s="2">
        <v>30</v>
      </c>
      <c r="D124" s="2" t="s">
        <v>13</v>
      </c>
      <c r="E124" s="2">
        <v>12.7</v>
      </c>
      <c r="F124" s="2">
        <v>102.6</v>
      </c>
      <c r="G124" s="2">
        <v>1</v>
      </c>
      <c r="H124" s="2" t="s">
        <v>9</v>
      </c>
      <c r="I124" s="2" t="s">
        <v>12</v>
      </c>
    </row>
    <row r="125" spans="2:9" x14ac:dyDescent="0.25">
      <c r="B125" s="2">
        <v>123</v>
      </c>
      <c r="C125" s="2">
        <v>9</v>
      </c>
      <c r="D125" s="2" t="s">
        <v>13</v>
      </c>
      <c r="E125" s="2">
        <v>7.2</v>
      </c>
      <c r="F125" s="2">
        <v>107.4</v>
      </c>
      <c r="G125" s="2">
        <v>3</v>
      </c>
      <c r="H125" s="2" t="s">
        <v>9</v>
      </c>
      <c r="I125" s="2" t="s">
        <v>12</v>
      </c>
    </row>
    <row r="126" spans="2:9" x14ac:dyDescent="0.25">
      <c r="B126" s="2">
        <v>124</v>
      </c>
      <c r="C126" s="2">
        <v>11</v>
      </c>
      <c r="D126" s="2" t="s">
        <v>8</v>
      </c>
      <c r="E126" s="2">
        <v>9.1</v>
      </c>
      <c r="F126" s="2">
        <v>97.8</v>
      </c>
      <c r="G126" s="2">
        <v>2</v>
      </c>
      <c r="H126" s="2" t="s">
        <v>9</v>
      </c>
      <c r="I126" s="2" t="s">
        <v>12</v>
      </c>
    </row>
    <row r="127" spans="2:9" x14ac:dyDescent="0.25">
      <c r="B127" s="2">
        <v>125</v>
      </c>
      <c r="C127" s="2">
        <v>10</v>
      </c>
      <c r="D127" s="2" t="s">
        <v>13</v>
      </c>
      <c r="E127" s="2">
        <v>15.8</v>
      </c>
      <c r="F127" s="2">
        <v>100</v>
      </c>
      <c r="G127" s="2">
        <v>3</v>
      </c>
      <c r="H127" s="2" t="s">
        <v>15</v>
      </c>
      <c r="I127" s="2" t="s">
        <v>12</v>
      </c>
    </row>
    <row r="128" spans="2:9" x14ac:dyDescent="0.25">
      <c r="B128" s="2">
        <v>126</v>
      </c>
      <c r="C128" s="2">
        <v>14</v>
      </c>
      <c r="D128" s="2" t="s">
        <v>13</v>
      </c>
      <c r="E128" s="2">
        <v>10.7</v>
      </c>
      <c r="F128" s="2">
        <v>110.2</v>
      </c>
      <c r="G128" s="2">
        <v>1</v>
      </c>
      <c r="H128" s="2" t="s">
        <v>11</v>
      </c>
      <c r="I128" s="2" t="s">
        <v>12</v>
      </c>
    </row>
    <row r="129" spans="2:9" x14ac:dyDescent="0.25">
      <c r="B129" s="2">
        <v>127</v>
      </c>
      <c r="C129" s="2">
        <v>36</v>
      </c>
      <c r="D129" s="2" t="s">
        <v>8</v>
      </c>
      <c r="E129" s="2">
        <v>13</v>
      </c>
      <c r="F129" s="2">
        <v>71.2</v>
      </c>
      <c r="G129" s="2">
        <v>2</v>
      </c>
      <c r="H129" s="2" t="s">
        <v>14</v>
      </c>
      <c r="I129" s="2" t="s">
        <v>10</v>
      </c>
    </row>
    <row r="130" spans="2:9" x14ac:dyDescent="0.25">
      <c r="B130" s="2">
        <v>128</v>
      </c>
      <c r="C130" s="2">
        <v>35</v>
      </c>
      <c r="D130" s="2" t="s">
        <v>13</v>
      </c>
      <c r="E130" s="2">
        <v>7.1</v>
      </c>
      <c r="F130" s="2">
        <v>86.8</v>
      </c>
      <c r="G130" s="2">
        <v>3</v>
      </c>
      <c r="H130" s="2" t="s">
        <v>14</v>
      </c>
      <c r="I130" s="2" t="s">
        <v>12</v>
      </c>
    </row>
    <row r="131" spans="2:9" x14ac:dyDescent="0.25">
      <c r="B131" s="2">
        <v>129</v>
      </c>
      <c r="C131" s="2">
        <v>50</v>
      </c>
      <c r="D131" s="2" t="s">
        <v>13</v>
      </c>
      <c r="E131" s="2">
        <v>7.3</v>
      </c>
      <c r="F131" s="2">
        <v>69.400000000000006</v>
      </c>
      <c r="G131" s="2">
        <v>2</v>
      </c>
      <c r="H131" s="2" t="s">
        <v>15</v>
      </c>
      <c r="I131" s="2" t="s">
        <v>10</v>
      </c>
    </row>
    <row r="132" spans="2:9" x14ac:dyDescent="0.25">
      <c r="B132" s="2">
        <v>130</v>
      </c>
      <c r="C132" s="2">
        <v>25</v>
      </c>
      <c r="D132" s="2" t="s">
        <v>13</v>
      </c>
      <c r="E132" s="2">
        <v>5.5</v>
      </c>
      <c r="F132" s="2">
        <v>119.2</v>
      </c>
      <c r="G132" s="2">
        <v>1</v>
      </c>
      <c r="H132" s="2" t="s">
        <v>14</v>
      </c>
      <c r="I132" s="2" t="s">
        <v>10</v>
      </c>
    </row>
    <row r="133" spans="2:9" x14ac:dyDescent="0.25">
      <c r="B133" s="2">
        <v>131</v>
      </c>
      <c r="C133" s="2">
        <v>26</v>
      </c>
      <c r="D133" s="2" t="s">
        <v>8</v>
      </c>
      <c r="E133" s="2">
        <v>7</v>
      </c>
      <c r="F133" s="2">
        <v>116.4</v>
      </c>
      <c r="G133" s="2">
        <v>3</v>
      </c>
      <c r="H133" s="2" t="s">
        <v>14</v>
      </c>
      <c r="I133" s="2" t="s">
        <v>12</v>
      </c>
    </row>
    <row r="134" spans="2:9" x14ac:dyDescent="0.25">
      <c r="B134" s="2">
        <v>132</v>
      </c>
      <c r="C134" s="2">
        <v>39</v>
      </c>
      <c r="D134" s="2" t="s">
        <v>8</v>
      </c>
      <c r="E134" s="2">
        <v>8.3000000000000007</v>
      </c>
      <c r="F134" s="2">
        <v>57.6</v>
      </c>
      <c r="G134" s="2">
        <v>1</v>
      </c>
      <c r="H134" s="2" t="s">
        <v>14</v>
      </c>
      <c r="I134" s="2" t="s">
        <v>12</v>
      </c>
    </row>
    <row r="135" spans="2:9" x14ac:dyDescent="0.25">
      <c r="B135" s="2">
        <v>133</v>
      </c>
      <c r="C135" s="2">
        <v>37</v>
      </c>
      <c r="D135" s="2" t="s">
        <v>8</v>
      </c>
      <c r="E135" s="2">
        <v>7.1</v>
      </c>
      <c r="F135" s="2">
        <v>100.9</v>
      </c>
      <c r="G135" s="2">
        <v>1</v>
      </c>
      <c r="H135" s="2" t="s">
        <v>14</v>
      </c>
      <c r="I135" s="2" t="s">
        <v>10</v>
      </c>
    </row>
    <row r="136" spans="2:9" x14ac:dyDescent="0.25">
      <c r="B136" s="2">
        <v>134</v>
      </c>
      <c r="C136" s="2">
        <v>46</v>
      </c>
      <c r="D136" s="2" t="s">
        <v>13</v>
      </c>
      <c r="E136" s="2">
        <v>6.1</v>
      </c>
      <c r="F136" s="2">
        <v>115.1</v>
      </c>
      <c r="G136" s="2">
        <v>2</v>
      </c>
      <c r="H136" s="2" t="s">
        <v>11</v>
      </c>
      <c r="I136" s="2" t="s">
        <v>10</v>
      </c>
    </row>
    <row r="137" spans="2:9" x14ac:dyDescent="0.25">
      <c r="B137" s="2">
        <v>135</v>
      </c>
      <c r="C137" s="2">
        <v>42</v>
      </c>
      <c r="D137" s="2" t="s">
        <v>13</v>
      </c>
      <c r="E137" s="2">
        <v>6.4</v>
      </c>
      <c r="F137" s="2">
        <v>66.7</v>
      </c>
      <c r="G137" s="2">
        <v>3</v>
      </c>
      <c r="H137" s="2" t="s">
        <v>14</v>
      </c>
      <c r="I137" s="2" t="s">
        <v>10</v>
      </c>
    </row>
    <row r="138" spans="2:9" x14ac:dyDescent="0.25">
      <c r="B138" s="2">
        <v>136</v>
      </c>
      <c r="C138" s="2">
        <v>24</v>
      </c>
      <c r="D138" s="2" t="s">
        <v>8</v>
      </c>
      <c r="E138" s="2">
        <v>10.5</v>
      </c>
      <c r="F138" s="2">
        <v>91.9</v>
      </c>
      <c r="G138" s="2">
        <v>1</v>
      </c>
      <c r="H138" s="2" t="s">
        <v>9</v>
      </c>
      <c r="I138" s="2" t="s">
        <v>12</v>
      </c>
    </row>
    <row r="139" spans="2:9" x14ac:dyDescent="0.25">
      <c r="B139" s="2">
        <v>137</v>
      </c>
      <c r="C139" s="2">
        <v>29</v>
      </c>
      <c r="D139" s="2" t="s">
        <v>13</v>
      </c>
      <c r="E139" s="2">
        <v>7.5</v>
      </c>
      <c r="F139" s="2">
        <v>114.5</v>
      </c>
      <c r="G139" s="2">
        <v>1</v>
      </c>
      <c r="H139" s="2" t="s">
        <v>15</v>
      </c>
      <c r="I139" s="2" t="s">
        <v>10</v>
      </c>
    </row>
    <row r="140" spans="2:9" x14ac:dyDescent="0.25">
      <c r="B140" s="2">
        <v>138</v>
      </c>
      <c r="C140" s="2">
        <v>37</v>
      </c>
      <c r="D140" s="2" t="s">
        <v>13</v>
      </c>
      <c r="E140" s="2">
        <v>9.4</v>
      </c>
      <c r="F140" s="2">
        <v>57.2</v>
      </c>
      <c r="G140" s="2">
        <v>3</v>
      </c>
      <c r="H140" s="2" t="s">
        <v>11</v>
      </c>
      <c r="I140" s="2" t="s">
        <v>12</v>
      </c>
    </row>
    <row r="141" spans="2:9" x14ac:dyDescent="0.25">
      <c r="B141" s="2">
        <v>139</v>
      </c>
      <c r="C141" s="2">
        <v>3</v>
      </c>
      <c r="D141" s="2" t="s">
        <v>8</v>
      </c>
      <c r="E141" s="2">
        <v>11</v>
      </c>
      <c r="F141" s="2">
        <v>100.3</v>
      </c>
      <c r="G141" s="2">
        <v>1</v>
      </c>
      <c r="H141" s="2" t="s">
        <v>14</v>
      </c>
      <c r="I141" s="2" t="s">
        <v>12</v>
      </c>
    </row>
    <row r="142" spans="2:9" x14ac:dyDescent="0.25">
      <c r="B142" s="2">
        <v>140</v>
      </c>
      <c r="C142" s="2">
        <v>37</v>
      </c>
      <c r="D142" s="2" t="s">
        <v>8</v>
      </c>
      <c r="E142" s="2">
        <v>13.3</v>
      </c>
      <c r="F142" s="2">
        <v>74.3</v>
      </c>
      <c r="G142" s="2">
        <v>1</v>
      </c>
      <c r="H142" s="2" t="s">
        <v>11</v>
      </c>
      <c r="I142" s="2" t="s">
        <v>12</v>
      </c>
    </row>
    <row r="143" spans="2:9" x14ac:dyDescent="0.25">
      <c r="B143" s="2">
        <v>141</v>
      </c>
      <c r="C143" s="2">
        <v>39</v>
      </c>
      <c r="D143" s="2" t="s">
        <v>13</v>
      </c>
      <c r="E143" s="2">
        <v>5.5</v>
      </c>
      <c r="F143" s="2">
        <v>115.1</v>
      </c>
      <c r="G143" s="2">
        <v>3</v>
      </c>
      <c r="H143" s="2" t="s">
        <v>14</v>
      </c>
      <c r="I143" s="2" t="s">
        <v>10</v>
      </c>
    </row>
    <row r="144" spans="2:9" x14ac:dyDescent="0.25">
      <c r="B144" s="2">
        <v>142</v>
      </c>
      <c r="C144" s="2">
        <v>49</v>
      </c>
      <c r="D144" s="2" t="s">
        <v>13</v>
      </c>
      <c r="E144" s="2">
        <v>14.6</v>
      </c>
      <c r="F144" s="2">
        <v>118.1</v>
      </c>
      <c r="G144" s="2">
        <v>3</v>
      </c>
      <c r="H144" s="2" t="s">
        <v>9</v>
      </c>
      <c r="I144" s="2" t="s">
        <v>12</v>
      </c>
    </row>
    <row r="145" spans="2:9" x14ac:dyDescent="0.25">
      <c r="B145" s="2">
        <v>143</v>
      </c>
      <c r="C145" s="2">
        <v>16</v>
      </c>
      <c r="D145" s="2" t="s">
        <v>13</v>
      </c>
      <c r="E145" s="2">
        <v>12.5</v>
      </c>
      <c r="F145" s="2">
        <v>116.4</v>
      </c>
      <c r="G145" s="2">
        <v>3</v>
      </c>
      <c r="H145" s="2" t="s">
        <v>15</v>
      </c>
      <c r="I145" s="2" t="s">
        <v>12</v>
      </c>
    </row>
    <row r="146" spans="2:9" x14ac:dyDescent="0.25">
      <c r="B146" s="2">
        <v>144</v>
      </c>
      <c r="C146" s="2">
        <v>5</v>
      </c>
      <c r="D146" s="2" t="s">
        <v>8</v>
      </c>
      <c r="E146" s="2">
        <v>6</v>
      </c>
      <c r="F146" s="2">
        <v>85.8</v>
      </c>
      <c r="G146" s="2">
        <v>3</v>
      </c>
      <c r="H146" s="2" t="s">
        <v>14</v>
      </c>
      <c r="I146" s="2" t="s">
        <v>12</v>
      </c>
    </row>
    <row r="147" spans="2:9" x14ac:dyDescent="0.25">
      <c r="B147" s="2">
        <v>145</v>
      </c>
      <c r="C147" s="2">
        <v>3</v>
      </c>
      <c r="D147" s="2" t="s">
        <v>8</v>
      </c>
      <c r="E147" s="2">
        <v>15.5</v>
      </c>
      <c r="F147" s="2">
        <v>111</v>
      </c>
      <c r="G147" s="2">
        <v>2</v>
      </c>
      <c r="H147" s="2" t="s">
        <v>14</v>
      </c>
      <c r="I147" s="2" t="s">
        <v>12</v>
      </c>
    </row>
    <row r="148" spans="2:9" x14ac:dyDescent="0.25">
      <c r="B148" s="2">
        <v>146</v>
      </c>
      <c r="C148" s="2">
        <v>7</v>
      </c>
      <c r="D148" s="2" t="s">
        <v>8</v>
      </c>
      <c r="E148" s="2">
        <v>16.100000000000001</v>
      </c>
      <c r="F148" s="2">
        <v>109.9</v>
      </c>
      <c r="G148" s="2">
        <v>3</v>
      </c>
      <c r="H148" s="2" t="s">
        <v>14</v>
      </c>
      <c r="I148" s="2" t="s">
        <v>12</v>
      </c>
    </row>
    <row r="149" spans="2:9" x14ac:dyDescent="0.25">
      <c r="B149" s="2">
        <v>147</v>
      </c>
      <c r="C149" s="2">
        <v>28</v>
      </c>
      <c r="D149" s="2" t="s">
        <v>8</v>
      </c>
      <c r="E149" s="2">
        <v>5.7</v>
      </c>
      <c r="F149" s="2">
        <v>75.7</v>
      </c>
      <c r="G149" s="2">
        <v>2</v>
      </c>
      <c r="H149" s="2" t="s">
        <v>14</v>
      </c>
      <c r="I149" s="2" t="s">
        <v>10</v>
      </c>
    </row>
    <row r="150" spans="2:9" x14ac:dyDescent="0.25">
      <c r="B150" s="2">
        <v>148</v>
      </c>
      <c r="C150" s="2">
        <v>16</v>
      </c>
      <c r="D150" s="2" t="s">
        <v>13</v>
      </c>
      <c r="E150" s="2">
        <v>8.3000000000000007</v>
      </c>
      <c r="F150" s="2">
        <v>108.9</v>
      </c>
      <c r="G150" s="2">
        <v>2</v>
      </c>
      <c r="H150" s="2" t="s">
        <v>15</v>
      </c>
      <c r="I150" s="2" t="s">
        <v>12</v>
      </c>
    </row>
    <row r="151" spans="2:9" x14ac:dyDescent="0.25">
      <c r="B151" s="2">
        <v>149</v>
      </c>
      <c r="C151" s="2">
        <v>41</v>
      </c>
      <c r="D151" s="2" t="s">
        <v>8</v>
      </c>
      <c r="E151" s="2">
        <v>14.7</v>
      </c>
      <c r="F151" s="2">
        <v>57.4</v>
      </c>
      <c r="G151" s="2">
        <v>2</v>
      </c>
      <c r="H151" s="2" t="s">
        <v>15</v>
      </c>
      <c r="I151" s="2" t="s">
        <v>12</v>
      </c>
    </row>
    <row r="152" spans="2:9" x14ac:dyDescent="0.25">
      <c r="B152" s="2">
        <v>150</v>
      </c>
      <c r="C152" s="2">
        <v>29</v>
      </c>
      <c r="D152" s="2" t="s">
        <v>8</v>
      </c>
      <c r="E152" s="2">
        <v>14</v>
      </c>
      <c r="F152" s="2">
        <v>93.8</v>
      </c>
      <c r="G152" s="2">
        <v>1</v>
      </c>
      <c r="H152" s="2" t="s">
        <v>9</v>
      </c>
      <c r="I152" s="2" t="s">
        <v>10</v>
      </c>
    </row>
    <row r="153" spans="2:9" x14ac:dyDescent="0.25">
      <c r="B153" s="2">
        <v>151</v>
      </c>
      <c r="C153" s="2">
        <v>11</v>
      </c>
      <c r="D153" s="2" t="s">
        <v>8</v>
      </c>
      <c r="E153" s="2">
        <v>7.2</v>
      </c>
      <c r="F153" s="2">
        <v>70</v>
      </c>
      <c r="G153" s="2">
        <v>2</v>
      </c>
      <c r="H153" s="2" t="s">
        <v>15</v>
      </c>
      <c r="I153" s="2" t="s">
        <v>12</v>
      </c>
    </row>
    <row r="154" spans="2:9" x14ac:dyDescent="0.25">
      <c r="B154" s="2">
        <v>152</v>
      </c>
      <c r="C154" s="2">
        <v>17</v>
      </c>
      <c r="D154" s="2" t="s">
        <v>8</v>
      </c>
      <c r="E154" s="2">
        <v>7.5</v>
      </c>
      <c r="F154" s="2">
        <v>62.8</v>
      </c>
      <c r="G154" s="2">
        <v>2</v>
      </c>
      <c r="H154" s="2" t="s">
        <v>14</v>
      </c>
      <c r="I154" s="2" t="s">
        <v>10</v>
      </c>
    </row>
    <row r="155" spans="2:9" x14ac:dyDescent="0.25">
      <c r="B155" s="2">
        <v>153</v>
      </c>
      <c r="C155" s="2">
        <v>17</v>
      </c>
      <c r="D155" s="2" t="s">
        <v>8</v>
      </c>
      <c r="E155" s="2">
        <v>9.4</v>
      </c>
      <c r="F155" s="2">
        <v>60</v>
      </c>
      <c r="G155" s="2">
        <v>1</v>
      </c>
      <c r="H155" s="2" t="s">
        <v>9</v>
      </c>
      <c r="I155" s="2" t="s">
        <v>12</v>
      </c>
    </row>
    <row r="156" spans="2:9" x14ac:dyDescent="0.25">
      <c r="B156" s="2">
        <v>154</v>
      </c>
      <c r="C156" s="2">
        <v>28</v>
      </c>
      <c r="D156" s="2" t="s">
        <v>13</v>
      </c>
      <c r="E156" s="2">
        <v>10.8</v>
      </c>
      <c r="F156" s="2">
        <v>100.3</v>
      </c>
      <c r="G156" s="2">
        <v>1</v>
      </c>
      <c r="H156" s="2" t="s">
        <v>9</v>
      </c>
      <c r="I156" s="2" t="s">
        <v>10</v>
      </c>
    </row>
    <row r="157" spans="2:9" x14ac:dyDescent="0.25">
      <c r="B157" s="2">
        <v>155</v>
      </c>
      <c r="C157" s="2">
        <v>44</v>
      </c>
      <c r="D157" s="2" t="s">
        <v>13</v>
      </c>
      <c r="E157" s="2">
        <v>12.4</v>
      </c>
      <c r="F157" s="2">
        <v>77.099999999999994</v>
      </c>
      <c r="G157" s="2">
        <v>1</v>
      </c>
      <c r="H157" s="2" t="s">
        <v>9</v>
      </c>
      <c r="I157" s="2" t="s">
        <v>10</v>
      </c>
    </row>
    <row r="158" spans="2:9" x14ac:dyDescent="0.25">
      <c r="B158" s="2">
        <v>156</v>
      </c>
      <c r="C158" s="2">
        <v>15</v>
      </c>
      <c r="D158" s="2" t="s">
        <v>8</v>
      </c>
      <c r="E158" s="2">
        <v>9.4</v>
      </c>
      <c r="F158" s="2">
        <v>102.1</v>
      </c>
      <c r="G158" s="2">
        <v>3</v>
      </c>
      <c r="H158" s="2" t="s">
        <v>14</v>
      </c>
      <c r="I158" s="2" t="s">
        <v>12</v>
      </c>
    </row>
    <row r="159" spans="2:9" x14ac:dyDescent="0.25">
      <c r="B159" s="2">
        <v>157</v>
      </c>
      <c r="C159" s="2">
        <v>53</v>
      </c>
      <c r="D159" s="2" t="s">
        <v>13</v>
      </c>
      <c r="E159" s="2">
        <v>10.6</v>
      </c>
      <c r="F159" s="2">
        <v>59.2</v>
      </c>
      <c r="G159" s="2">
        <v>1</v>
      </c>
      <c r="H159" s="2" t="s">
        <v>11</v>
      </c>
      <c r="I159" s="2" t="s">
        <v>12</v>
      </c>
    </row>
    <row r="160" spans="2:9" x14ac:dyDescent="0.25">
      <c r="B160" s="2">
        <v>158</v>
      </c>
      <c r="C160" s="2">
        <v>34</v>
      </c>
      <c r="D160" s="2" t="s">
        <v>8</v>
      </c>
      <c r="E160" s="2">
        <v>14</v>
      </c>
      <c r="F160" s="2">
        <v>75.5</v>
      </c>
      <c r="G160" s="2">
        <v>1</v>
      </c>
      <c r="H160" s="2" t="s">
        <v>14</v>
      </c>
      <c r="I160" s="2" t="s">
        <v>12</v>
      </c>
    </row>
    <row r="161" spans="2:9" x14ac:dyDescent="0.25">
      <c r="B161" s="2">
        <v>159</v>
      </c>
      <c r="C161" s="2">
        <v>41</v>
      </c>
      <c r="D161" s="2" t="s">
        <v>8</v>
      </c>
      <c r="E161" s="2">
        <v>5.4</v>
      </c>
      <c r="F161" s="2">
        <v>90.1</v>
      </c>
      <c r="G161" s="2">
        <v>2</v>
      </c>
      <c r="H161" s="2" t="s">
        <v>15</v>
      </c>
      <c r="I161" s="2" t="s">
        <v>10</v>
      </c>
    </row>
    <row r="162" spans="2:9" x14ac:dyDescent="0.25">
      <c r="B162" s="2">
        <v>160</v>
      </c>
      <c r="C162" s="2">
        <v>51</v>
      </c>
      <c r="D162" s="2" t="s">
        <v>13</v>
      </c>
      <c r="E162" s="2">
        <v>8</v>
      </c>
      <c r="F162" s="2">
        <v>106.4</v>
      </c>
      <c r="G162" s="2">
        <v>1</v>
      </c>
      <c r="H162" s="2" t="s">
        <v>15</v>
      </c>
      <c r="I162" s="2" t="s">
        <v>10</v>
      </c>
    </row>
    <row r="163" spans="2:9" x14ac:dyDescent="0.25">
      <c r="B163" s="2">
        <v>161</v>
      </c>
      <c r="C163" s="2">
        <v>54</v>
      </c>
      <c r="D163" s="2" t="s">
        <v>13</v>
      </c>
      <c r="E163" s="2">
        <v>13.6</v>
      </c>
      <c r="F163" s="2">
        <v>75.7</v>
      </c>
      <c r="G163" s="2">
        <v>3</v>
      </c>
      <c r="H163" s="2" t="s">
        <v>14</v>
      </c>
      <c r="I163" s="2" t="s">
        <v>10</v>
      </c>
    </row>
    <row r="164" spans="2:9" x14ac:dyDescent="0.25">
      <c r="B164" s="2">
        <v>162</v>
      </c>
      <c r="C164" s="2">
        <v>34</v>
      </c>
      <c r="D164" s="2" t="s">
        <v>8</v>
      </c>
      <c r="E164" s="2">
        <v>15.7</v>
      </c>
      <c r="F164" s="2">
        <v>95.7</v>
      </c>
      <c r="G164" s="2">
        <v>1</v>
      </c>
      <c r="H164" s="2" t="s">
        <v>14</v>
      </c>
      <c r="I164" s="2" t="s">
        <v>12</v>
      </c>
    </row>
    <row r="165" spans="2:9" x14ac:dyDescent="0.25">
      <c r="B165" s="2">
        <v>163</v>
      </c>
      <c r="C165" s="2">
        <v>6</v>
      </c>
      <c r="D165" s="2" t="s">
        <v>8</v>
      </c>
      <c r="E165" s="2">
        <v>11.1</v>
      </c>
      <c r="F165" s="2">
        <v>112.6</v>
      </c>
      <c r="G165" s="2">
        <v>3</v>
      </c>
      <c r="H165" s="2" t="s">
        <v>9</v>
      </c>
      <c r="I165" s="2" t="s">
        <v>10</v>
      </c>
    </row>
    <row r="166" spans="2:9" x14ac:dyDescent="0.25">
      <c r="B166" s="2">
        <v>164</v>
      </c>
      <c r="C166" s="2">
        <v>32</v>
      </c>
      <c r="D166" s="2" t="s">
        <v>8</v>
      </c>
      <c r="E166" s="2">
        <v>11.4</v>
      </c>
      <c r="F166" s="2">
        <v>95</v>
      </c>
      <c r="G166" s="2">
        <v>1</v>
      </c>
      <c r="H166" s="2" t="s">
        <v>14</v>
      </c>
      <c r="I166" s="2" t="s">
        <v>10</v>
      </c>
    </row>
    <row r="167" spans="2:9" x14ac:dyDescent="0.25">
      <c r="B167" s="2">
        <v>165</v>
      </c>
      <c r="C167" s="2">
        <v>39</v>
      </c>
      <c r="D167" s="2" t="s">
        <v>13</v>
      </c>
      <c r="E167" s="2">
        <v>6.3</v>
      </c>
      <c r="F167" s="2">
        <v>70.099999999999994</v>
      </c>
      <c r="G167" s="2">
        <v>1</v>
      </c>
      <c r="H167" s="2" t="s">
        <v>9</v>
      </c>
      <c r="I167" s="2" t="s">
        <v>12</v>
      </c>
    </row>
    <row r="168" spans="2:9" x14ac:dyDescent="0.25">
      <c r="B168" s="2">
        <v>166</v>
      </c>
      <c r="C168" s="2">
        <v>25</v>
      </c>
      <c r="D168" s="2" t="s">
        <v>8</v>
      </c>
      <c r="E168" s="2">
        <v>10.4</v>
      </c>
      <c r="F168" s="2">
        <v>56.6</v>
      </c>
      <c r="G168" s="2">
        <v>1</v>
      </c>
      <c r="H168" s="2" t="s">
        <v>15</v>
      </c>
      <c r="I168" s="2" t="s">
        <v>10</v>
      </c>
    </row>
    <row r="169" spans="2:9" x14ac:dyDescent="0.25">
      <c r="B169" s="2">
        <v>167</v>
      </c>
      <c r="C169" s="2">
        <v>41</v>
      </c>
      <c r="D169" s="2" t="s">
        <v>8</v>
      </c>
      <c r="E169" s="2">
        <v>11.4</v>
      </c>
      <c r="F169" s="2">
        <v>111.6</v>
      </c>
      <c r="G169" s="2">
        <v>1</v>
      </c>
      <c r="H169" s="2" t="s">
        <v>9</v>
      </c>
      <c r="I169" s="2" t="s">
        <v>10</v>
      </c>
    </row>
    <row r="170" spans="2:9" x14ac:dyDescent="0.25">
      <c r="B170" s="2">
        <v>168</v>
      </c>
      <c r="C170" s="2">
        <v>47</v>
      </c>
      <c r="D170" s="2" t="s">
        <v>8</v>
      </c>
      <c r="E170" s="2">
        <v>7.9</v>
      </c>
      <c r="F170" s="2">
        <v>56.4</v>
      </c>
      <c r="G170" s="2">
        <v>3</v>
      </c>
      <c r="H170" s="2" t="s">
        <v>14</v>
      </c>
      <c r="I170" s="2" t="s">
        <v>12</v>
      </c>
    </row>
    <row r="171" spans="2:9" x14ac:dyDescent="0.25">
      <c r="B171" s="2">
        <v>169</v>
      </c>
      <c r="C171" s="2">
        <v>17</v>
      </c>
      <c r="D171" s="2" t="s">
        <v>13</v>
      </c>
      <c r="E171" s="2">
        <v>8.1999999999999993</v>
      </c>
      <c r="F171" s="2">
        <v>111.9</v>
      </c>
      <c r="G171" s="2">
        <v>3</v>
      </c>
      <c r="H171" s="2" t="s">
        <v>15</v>
      </c>
      <c r="I171" s="2" t="s">
        <v>10</v>
      </c>
    </row>
    <row r="172" spans="2:9" x14ac:dyDescent="0.25">
      <c r="B172" s="2">
        <v>170</v>
      </c>
      <c r="C172" s="2">
        <v>45</v>
      </c>
      <c r="D172" s="2" t="s">
        <v>8</v>
      </c>
      <c r="E172" s="2">
        <v>9.5</v>
      </c>
      <c r="F172" s="2">
        <v>89.4</v>
      </c>
      <c r="G172" s="2">
        <v>2</v>
      </c>
      <c r="H172" s="2" t="s">
        <v>11</v>
      </c>
      <c r="I172" s="2" t="s">
        <v>12</v>
      </c>
    </row>
    <row r="173" spans="2:9" x14ac:dyDescent="0.25">
      <c r="B173" s="2">
        <v>171</v>
      </c>
      <c r="C173" s="2">
        <v>31</v>
      </c>
      <c r="D173" s="2" t="s">
        <v>8</v>
      </c>
      <c r="E173" s="2">
        <v>5.2</v>
      </c>
      <c r="F173" s="2">
        <v>116</v>
      </c>
      <c r="G173" s="2">
        <v>3</v>
      </c>
      <c r="H173" s="2" t="s">
        <v>9</v>
      </c>
      <c r="I173" s="2" t="s">
        <v>12</v>
      </c>
    </row>
    <row r="174" spans="2:9" x14ac:dyDescent="0.25">
      <c r="B174" s="2">
        <v>172</v>
      </c>
      <c r="C174" s="2">
        <v>38</v>
      </c>
      <c r="D174" s="2" t="s">
        <v>13</v>
      </c>
      <c r="E174" s="2">
        <v>8.9</v>
      </c>
      <c r="F174" s="2">
        <v>106.9</v>
      </c>
      <c r="G174" s="2">
        <v>1</v>
      </c>
      <c r="H174" s="2" t="s">
        <v>15</v>
      </c>
      <c r="I174" s="2" t="s">
        <v>12</v>
      </c>
    </row>
    <row r="175" spans="2:9" x14ac:dyDescent="0.25">
      <c r="B175" s="2">
        <v>173</v>
      </c>
      <c r="C175" s="2">
        <v>15</v>
      </c>
      <c r="D175" s="2" t="s">
        <v>8</v>
      </c>
      <c r="E175" s="2">
        <v>7.5</v>
      </c>
      <c r="F175" s="2">
        <v>119.9</v>
      </c>
      <c r="G175" s="2">
        <v>2</v>
      </c>
      <c r="H175" s="2" t="s">
        <v>9</v>
      </c>
      <c r="I175" s="2" t="s">
        <v>12</v>
      </c>
    </row>
    <row r="176" spans="2:9" x14ac:dyDescent="0.25">
      <c r="B176" s="2">
        <v>174</v>
      </c>
      <c r="C176" s="2">
        <v>34</v>
      </c>
      <c r="D176" s="2" t="s">
        <v>8</v>
      </c>
      <c r="E176" s="2">
        <v>8.9</v>
      </c>
      <c r="F176" s="2">
        <v>77.8</v>
      </c>
      <c r="G176" s="2">
        <v>2</v>
      </c>
      <c r="H176" s="2" t="s">
        <v>15</v>
      </c>
      <c r="I176" s="2" t="s">
        <v>12</v>
      </c>
    </row>
    <row r="177" spans="2:9" x14ac:dyDescent="0.25">
      <c r="B177" s="2">
        <v>175</v>
      </c>
      <c r="C177" s="2">
        <v>9</v>
      </c>
      <c r="D177" s="2" t="s">
        <v>13</v>
      </c>
      <c r="E177" s="2">
        <v>6.4</v>
      </c>
      <c r="F177" s="2">
        <v>104.9</v>
      </c>
      <c r="G177" s="2">
        <v>2</v>
      </c>
      <c r="H177" s="2" t="s">
        <v>15</v>
      </c>
      <c r="I177" s="2" t="s">
        <v>10</v>
      </c>
    </row>
    <row r="178" spans="2:9" x14ac:dyDescent="0.25">
      <c r="B178" s="2">
        <v>176</v>
      </c>
      <c r="C178" s="2">
        <v>53</v>
      </c>
      <c r="D178" s="2" t="s">
        <v>8</v>
      </c>
      <c r="E178" s="2">
        <v>15.7</v>
      </c>
      <c r="F178" s="2">
        <v>81.099999999999994</v>
      </c>
      <c r="G178" s="2">
        <v>1</v>
      </c>
      <c r="H178" s="2" t="s">
        <v>9</v>
      </c>
      <c r="I178" s="2" t="s">
        <v>10</v>
      </c>
    </row>
    <row r="179" spans="2:9" x14ac:dyDescent="0.25">
      <c r="B179" s="2">
        <v>177</v>
      </c>
      <c r="C179" s="2">
        <v>24</v>
      </c>
      <c r="D179" s="2" t="s">
        <v>13</v>
      </c>
      <c r="E179" s="2">
        <v>12.1</v>
      </c>
      <c r="F179" s="2">
        <v>86.2</v>
      </c>
      <c r="G179" s="2">
        <v>3</v>
      </c>
      <c r="H179" s="2" t="s">
        <v>11</v>
      </c>
      <c r="I179" s="2" t="s">
        <v>12</v>
      </c>
    </row>
    <row r="180" spans="2:9" x14ac:dyDescent="0.25">
      <c r="B180" s="2">
        <v>178</v>
      </c>
      <c r="C180" s="2">
        <v>30</v>
      </c>
      <c r="D180" s="2" t="s">
        <v>13</v>
      </c>
      <c r="E180" s="2">
        <v>13.1</v>
      </c>
      <c r="F180" s="2">
        <v>95.8</v>
      </c>
      <c r="G180" s="2">
        <v>1</v>
      </c>
      <c r="H180" s="2" t="s">
        <v>15</v>
      </c>
      <c r="I180" s="2" t="s">
        <v>12</v>
      </c>
    </row>
    <row r="181" spans="2:9" x14ac:dyDescent="0.25">
      <c r="B181" s="2">
        <v>179</v>
      </c>
      <c r="C181" s="2">
        <v>4</v>
      </c>
      <c r="D181" s="2" t="s">
        <v>8</v>
      </c>
      <c r="E181" s="2">
        <v>14.5</v>
      </c>
      <c r="F181" s="2">
        <v>111.8</v>
      </c>
      <c r="G181" s="2">
        <v>2</v>
      </c>
      <c r="H181" s="2" t="s">
        <v>15</v>
      </c>
      <c r="I181" s="2" t="s">
        <v>10</v>
      </c>
    </row>
    <row r="182" spans="2:9" x14ac:dyDescent="0.25">
      <c r="B182" s="2">
        <v>180</v>
      </c>
      <c r="C182" s="2">
        <v>44</v>
      </c>
      <c r="D182" s="2" t="s">
        <v>8</v>
      </c>
      <c r="E182" s="2">
        <v>11</v>
      </c>
      <c r="F182" s="2">
        <v>119</v>
      </c>
      <c r="G182" s="2">
        <v>1</v>
      </c>
      <c r="H182" s="2" t="s">
        <v>15</v>
      </c>
      <c r="I182" s="2" t="s">
        <v>12</v>
      </c>
    </row>
    <row r="183" spans="2:9" x14ac:dyDescent="0.25">
      <c r="B183" s="2">
        <v>181</v>
      </c>
      <c r="C183" s="2">
        <v>47</v>
      </c>
      <c r="D183" s="2" t="s">
        <v>8</v>
      </c>
      <c r="E183" s="2">
        <v>6</v>
      </c>
      <c r="F183" s="2">
        <v>104.9</v>
      </c>
      <c r="G183" s="2">
        <v>1</v>
      </c>
      <c r="H183" s="2" t="s">
        <v>11</v>
      </c>
      <c r="I183" s="2" t="s">
        <v>12</v>
      </c>
    </row>
    <row r="184" spans="2:9" x14ac:dyDescent="0.25">
      <c r="B184" s="2">
        <v>182</v>
      </c>
      <c r="C184" s="2">
        <v>8</v>
      </c>
      <c r="D184" s="2" t="s">
        <v>8</v>
      </c>
      <c r="E184" s="2">
        <v>11.4</v>
      </c>
      <c r="F184" s="2">
        <v>82.2</v>
      </c>
      <c r="G184" s="2">
        <v>3</v>
      </c>
      <c r="H184" s="2" t="s">
        <v>11</v>
      </c>
      <c r="I184" s="2" t="s">
        <v>12</v>
      </c>
    </row>
    <row r="185" spans="2:9" x14ac:dyDescent="0.25">
      <c r="B185" s="2">
        <v>183</v>
      </c>
      <c r="C185" s="2">
        <v>30</v>
      </c>
      <c r="D185" s="2" t="s">
        <v>13</v>
      </c>
      <c r="E185" s="2">
        <v>12</v>
      </c>
      <c r="F185" s="2">
        <v>82.4</v>
      </c>
      <c r="G185" s="2">
        <v>3</v>
      </c>
      <c r="H185" s="2" t="s">
        <v>14</v>
      </c>
      <c r="I185" s="2" t="s">
        <v>10</v>
      </c>
    </row>
    <row r="186" spans="2:9" x14ac:dyDescent="0.25">
      <c r="B186" s="2">
        <v>184</v>
      </c>
      <c r="C186" s="2">
        <v>30</v>
      </c>
      <c r="D186" s="2" t="s">
        <v>8</v>
      </c>
      <c r="E186" s="2">
        <v>13.9</v>
      </c>
      <c r="F186" s="2">
        <v>102.9</v>
      </c>
      <c r="G186" s="2">
        <v>2</v>
      </c>
      <c r="H186" s="2" t="s">
        <v>9</v>
      </c>
      <c r="I186" s="2" t="s">
        <v>10</v>
      </c>
    </row>
    <row r="187" spans="2:9" x14ac:dyDescent="0.25">
      <c r="B187" s="2">
        <v>185</v>
      </c>
      <c r="C187" s="2">
        <v>46</v>
      </c>
      <c r="D187" s="2" t="s">
        <v>13</v>
      </c>
      <c r="E187" s="2">
        <v>10.199999999999999</v>
      </c>
      <c r="F187" s="2">
        <v>70.5</v>
      </c>
      <c r="G187" s="2">
        <v>1</v>
      </c>
      <c r="H187" s="2" t="s">
        <v>11</v>
      </c>
      <c r="I187" s="2" t="s">
        <v>12</v>
      </c>
    </row>
    <row r="188" spans="2:9" x14ac:dyDescent="0.25">
      <c r="B188" s="2">
        <v>186</v>
      </c>
      <c r="C188" s="2">
        <v>46</v>
      </c>
      <c r="D188" s="2" t="s">
        <v>8</v>
      </c>
      <c r="E188" s="2">
        <v>6.5</v>
      </c>
      <c r="F188" s="2">
        <v>62.2</v>
      </c>
      <c r="G188" s="2">
        <v>1</v>
      </c>
      <c r="H188" s="2" t="s">
        <v>9</v>
      </c>
      <c r="I188" s="2" t="s">
        <v>12</v>
      </c>
    </row>
    <row r="189" spans="2:9" x14ac:dyDescent="0.25">
      <c r="B189" s="2">
        <v>187</v>
      </c>
      <c r="C189" s="2">
        <v>22</v>
      </c>
      <c r="D189" s="2" t="s">
        <v>8</v>
      </c>
      <c r="E189" s="2">
        <v>8.4</v>
      </c>
      <c r="F189" s="2">
        <v>78.099999999999994</v>
      </c>
      <c r="G189" s="2">
        <v>3</v>
      </c>
      <c r="H189" s="2" t="s">
        <v>14</v>
      </c>
      <c r="I189" s="2" t="s">
        <v>10</v>
      </c>
    </row>
    <row r="190" spans="2:9" x14ac:dyDescent="0.25">
      <c r="B190" s="2">
        <v>188</v>
      </c>
      <c r="C190" s="2">
        <v>32</v>
      </c>
      <c r="D190" s="2" t="s">
        <v>8</v>
      </c>
      <c r="E190" s="2">
        <v>9.4</v>
      </c>
      <c r="F190" s="2">
        <v>73.7</v>
      </c>
      <c r="G190" s="2">
        <v>1</v>
      </c>
      <c r="H190" s="2" t="s">
        <v>9</v>
      </c>
      <c r="I190" s="2" t="s">
        <v>10</v>
      </c>
    </row>
    <row r="191" spans="2:9" x14ac:dyDescent="0.25">
      <c r="B191" s="2">
        <v>189</v>
      </c>
      <c r="C191" s="2">
        <v>13</v>
      </c>
      <c r="D191" s="2" t="s">
        <v>13</v>
      </c>
      <c r="E191" s="2">
        <v>12.8</v>
      </c>
      <c r="F191" s="2">
        <v>74.3</v>
      </c>
      <c r="G191" s="2">
        <v>1</v>
      </c>
      <c r="H191" s="2" t="s">
        <v>11</v>
      </c>
      <c r="I191" s="2" t="s">
        <v>12</v>
      </c>
    </row>
    <row r="192" spans="2:9" x14ac:dyDescent="0.25">
      <c r="B192" s="2">
        <v>190</v>
      </c>
      <c r="C192" s="2">
        <v>30</v>
      </c>
      <c r="D192" s="2" t="s">
        <v>8</v>
      </c>
      <c r="E192" s="2">
        <v>11.8</v>
      </c>
      <c r="F192" s="2">
        <v>70.2</v>
      </c>
      <c r="G192" s="2">
        <v>1</v>
      </c>
      <c r="H192" s="2" t="s">
        <v>9</v>
      </c>
      <c r="I192" s="2" t="s">
        <v>12</v>
      </c>
    </row>
    <row r="193" spans="2:9" x14ac:dyDescent="0.25">
      <c r="B193" s="2">
        <v>191</v>
      </c>
      <c r="C193" s="2">
        <v>27</v>
      </c>
      <c r="D193" s="2" t="s">
        <v>8</v>
      </c>
      <c r="E193" s="2">
        <v>9.3000000000000007</v>
      </c>
      <c r="F193" s="2">
        <v>57.7</v>
      </c>
      <c r="G193" s="2">
        <v>3</v>
      </c>
      <c r="H193" s="2" t="s">
        <v>11</v>
      </c>
      <c r="I193" s="2" t="s">
        <v>10</v>
      </c>
    </row>
    <row r="194" spans="2:9" x14ac:dyDescent="0.25">
      <c r="B194" s="2">
        <v>192</v>
      </c>
      <c r="C194" s="2">
        <v>41</v>
      </c>
      <c r="D194" s="2" t="s">
        <v>8</v>
      </c>
      <c r="E194" s="2">
        <v>16.8</v>
      </c>
      <c r="F194" s="2">
        <v>56.2</v>
      </c>
      <c r="G194" s="2">
        <v>2</v>
      </c>
      <c r="H194" s="2" t="s">
        <v>9</v>
      </c>
      <c r="I194" s="2" t="s">
        <v>10</v>
      </c>
    </row>
    <row r="195" spans="2:9" x14ac:dyDescent="0.25">
      <c r="B195" s="2">
        <v>193</v>
      </c>
      <c r="C195" s="2">
        <v>35</v>
      </c>
      <c r="D195" s="2" t="s">
        <v>8</v>
      </c>
      <c r="E195" s="2">
        <v>12.3</v>
      </c>
      <c r="F195" s="2">
        <v>119.2</v>
      </c>
      <c r="G195" s="2">
        <v>2</v>
      </c>
      <c r="H195" s="2" t="s">
        <v>11</v>
      </c>
      <c r="I195" s="2" t="s">
        <v>10</v>
      </c>
    </row>
    <row r="196" spans="2:9" x14ac:dyDescent="0.25">
      <c r="B196" s="2">
        <v>194</v>
      </c>
      <c r="C196" s="2">
        <v>3</v>
      </c>
      <c r="D196" s="2" t="s">
        <v>13</v>
      </c>
      <c r="E196" s="2">
        <v>7.8</v>
      </c>
      <c r="F196" s="2">
        <v>82.8</v>
      </c>
      <c r="G196" s="2">
        <v>1</v>
      </c>
      <c r="H196" s="2" t="s">
        <v>11</v>
      </c>
      <c r="I196" s="2" t="s">
        <v>12</v>
      </c>
    </row>
    <row r="197" spans="2:9" x14ac:dyDescent="0.25">
      <c r="B197" s="2">
        <v>195</v>
      </c>
      <c r="C197" s="2">
        <v>29</v>
      </c>
      <c r="D197" s="2" t="s">
        <v>8</v>
      </c>
      <c r="E197" s="2">
        <v>6.2</v>
      </c>
      <c r="F197" s="2">
        <v>80</v>
      </c>
      <c r="G197" s="2">
        <v>2</v>
      </c>
      <c r="H197" s="2" t="s">
        <v>9</v>
      </c>
      <c r="I197" s="2" t="s">
        <v>10</v>
      </c>
    </row>
    <row r="198" spans="2:9" x14ac:dyDescent="0.25">
      <c r="B198" s="2">
        <v>196</v>
      </c>
      <c r="C198" s="2">
        <v>54</v>
      </c>
      <c r="D198" s="2" t="s">
        <v>13</v>
      </c>
      <c r="E198" s="2">
        <v>6.8</v>
      </c>
      <c r="F198" s="2">
        <v>99.2</v>
      </c>
      <c r="G198" s="2">
        <v>3</v>
      </c>
      <c r="H198" s="2" t="s">
        <v>14</v>
      </c>
      <c r="I198" s="2" t="s">
        <v>12</v>
      </c>
    </row>
    <row r="199" spans="2:9" x14ac:dyDescent="0.25">
      <c r="B199" s="2">
        <v>197</v>
      </c>
      <c r="C199" s="2">
        <v>15</v>
      </c>
      <c r="D199" s="2" t="s">
        <v>13</v>
      </c>
      <c r="E199" s="2">
        <v>8</v>
      </c>
      <c r="F199" s="2">
        <v>69.2</v>
      </c>
      <c r="G199" s="2">
        <v>3</v>
      </c>
      <c r="H199" s="2" t="s">
        <v>15</v>
      </c>
      <c r="I199" s="2" t="s">
        <v>10</v>
      </c>
    </row>
    <row r="200" spans="2:9" x14ac:dyDescent="0.25">
      <c r="B200" s="2">
        <v>198</v>
      </c>
      <c r="C200" s="2">
        <v>43</v>
      </c>
      <c r="D200" s="2" t="s">
        <v>13</v>
      </c>
      <c r="E200" s="2">
        <v>6.9</v>
      </c>
      <c r="F200" s="2">
        <v>116.7</v>
      </c>
      <c r="G200" s="2">
        <v>2</v>
      </c>
      <c r="H200" s="2" t="s">
        <v>14</v>
      </c>
      <c r="I200" s="2" t="s">
        <v>10</v>
      </c>
    </row>
    <row r="201" spans="2:9" x14ac:dyDescent="0.25">
      <c r="B201" s="2">
        <v>199</v>
      </c>
      <c r="C201" s="2">
        <v>5</v>
      </c>
      <c r="D201" s="2" t="s">
        <v>13</v>
      </c>
      <c r="E201" s="2">
        <v>7.2</v>
      </c>
      <c r="F201" s="2">
        <v>106.1</v>
      </c>
      <c r="G201" s="2">
        <v>2</v>
      </c>
      <c r="H201" s="2" t="s">
        <v>9</v>
      </c>
      <c r="I201" s="2" t="s">
        <v>10</v>
      </c>
    </row>
    <row r="202" spans="2:9" x14ac:dyDescent="0.25">
      <c r="B202" s="2">
        <v>200</v>
      </c>
      <c r="C202" s="2">
        <v>41</v>
      </c>
      <c r="D202" s="2" t="s">
        <v>13</v>
      </c>
      <c r="E202" s="2">
        <v>8.4</v>
      </c>
      <c r="F202" s="2">
        <v>60.8</v>
      </c>
      <c r="G202" s="2">
        <v>1</v>
      </c>
      <c r="H202" s="2" t="s">
        <v>14</v>
      </c>
      <c r="I202" s="2" t="s">
        <v>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203"/>
  <sheetViews>
    <sheetView topLeftCell="O15" zoomScale="55" zoomScaleNormal="55" workbookViewId="0">
      <selection activeCell="AG19" sqref="AG19"/>
    </sheetView>
  </sheetViews>
  <sheetFormatPr defaultRowHeight="15" x14ac:dyDescent="0.25"/>
  <cols>
    <col min="2" max="2" width="6.28515625" customWidth="1"/>
    <col min="3" max="3" width="12.5703125" bestFit="1" customWidth="1"/>
    <col min="4" max="4" width="17.85546875" bestFit="1" customWidth="1"/>
    <col min="5" max="5" width="16.7109375" bestFit="1" customWidth="1"/>
    <col min="6" max="6" width="17.28515625" bestFit="1" customWidth="1"/>
    <col min="7" max="7" width="22.42578125" bestFit="1" customWidth="1"/>
    <col min="8" max="8" width="15.28515625" bestFit="1" customWidth="1"/>
    <col min="9" max="9" width="10.85546875" bestFit="1" customWidth="1"/>
    <col min="12" max="12" width="4.42578125" customWidth="1"/>
    <col min="13" max="13" width="16.5703125" bestFit="1" customWidth="1"/>
    <col min="14" max="14" width="17" customWidth="1"/>
    <col min="15" max="15" width="15.85546875" customWidth="1"/>
    <col min="16" max="16" width="16.28515625" customWidth="1"/>
    <col min="17" max="17" width="21.140625" customWidth="1"/>
    <col min="18" max="18" width="14.42578125" customWidth="1"/>
    <col min="19" max="19" width="10.140625" customWidth="1"/>
    <col min="22" max="22" width="4.42578125" customWidth="1"/>
    <col min="23" max="23" width="16.5703125" bestFit="1" customWidth="1"/>
    <col min="24" max="24" width="17" bestFit="1" customWidth="1"/>
    <col min="25" max="25" width="15.85546875" customWidth="1"/>
    <col min="26" max="26" width="16.28515625" customWidth="1"/>
    <col min="27" max="27" width="21.140625" customWidth="1"/>
    <col min="28" max="28" width="14.42578125" bestFit="1" customWidth="1"/>
    <col min="29" max="29" width="10.140625" bestFit="1" customWidth="1"/>
    <col min="32" max="32" width="8.5703125" customWidth="1"/>
    <col min="33" max="33" width="16.5703125" bestFit="1" customWidth="1"/>
    <col min="35" max="35" width="12.5703125" bestFit="1" customWidth="1"/>
    <col min="36" max="36" width="11.85546875" bestFit="1" customWidth="1"/>
  </cols>
  <sheetData>
    <row r="2" spans="2:36" ht="30.75" x14ac:dyDescent="0.55000000000000004">
      <c r="B2" s="24" t="s">
        <v>20</v>
      </c>
      <c r="C2" s="24"/>
      <c r="D2" s="24"/>
      <c r="E2" s="24"/>
      <c r="F2" s="24"/>
      <c r="G2" s="24"/>
      <c r="H2" s="24"/>
      <c r="I2" s="24"/>
      <c r="L2" s="24" t="s">
        <v>16</v>
      </c>
      <c r="M2" s="24"/>
      <c r="N2" s="24"/>
      <c r="O2" s="24"/>
      <c r="P2" s="24"/>
      <c r="Q2" s="24"/>
      <c r="R2" s="24"/>
      <c r="S2" s="24"/>
      <c r="V2" s="24" t="s">
        <v>17</v>
      </c>
      <c r="W2" s="24"/>
      <c r="X2" s="24"/>
      <c r="Y2" s="24"/>
      <c r="Z2" s="24"/>
      <c r="AA2" s="24"/>
      <c r="AB2" s="24"/>
      <c r="AC2" s="24"/>
    </row>
    <row r="3" spans="2:36" ht="15" customHeight="1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5"/>
      <c r="L3" s="3" t="s">
        <v>0</v>
      </c>
      <c r="M3" s="3" t="s">
        <v>1</v>
      </c>
      <c r="N3" s="3" t="s">
        <v>2</v>
      </c>
      <c r="O3" s="3" t="s">
        <v>3</v>
      </c>
      <c r="P3" s="3" t="s">
        <v>4</v>
      </c>
      <c r="Q3" s="3" t="s">
        <v>5</v>
      </c>
      <c r="R3" s="3" t="s">
        <v>6</v>
      </c>
      <c r="S3" s="3" t="s">
        <v>7</v>
      </c>
      <c r="V3" s="3" t="s">
        <v>0</v>
      </c>
      <c r="W3" s="3" t="s">
        <v>1</v>
      </c>
      <c r="X3" s="3" t="s">
        <v>2</v>
      </c>
      <c r="Y3" s="3" t="s">
        <v>3</v>
      </c>
      <c r="Z3" s="3" t="s">
        <v>4</v>
      </c>
      <c r="AA3" s="3" t="s">
        <v>5</v>
      </c>
      <c r="AB3" s="3" t="s">
        <v>6</v>
      </c>
      <c r="AC3" s="3" t="s">
        <v>7</v>
      </c>
      <c r="AF3" s="25" t="s">
        <v>21</v>
      </c>
      <c r="AG3" s="25"/>
      <c r="AI3" s="22" t="s">
        <v>18</v>
      </c>
      <c r="AJ3" s="22"/>
    </row>
    <row r="4" spans="2:36" x14ac:dyDescent="0.25">
      <c r="B4" s="2">
        <v>1</v>
      </c>
      <c r="C4" s="2">
        <v>41</v>
      </c>
      <c r="D4" s="2" t="s">
        <v>8</v>
      </c>
      <c r="E4" s="2">
        <v>5.0999999999999996</v>
      </c>
      <c r="F4" s="2">
        <v>56.3</v>
      </c>
      <c r="G4" s="2">
        <v>2</v>
      </c>
      <c r="H4" s="2" t="s">
        <v>9</v>
      </c>
      <c r="I4" s="2" t="s">
        <v>10</v>
      </c>
      <c r="J4" s="5"/>
      <c r="L4" s="2">
        <v>1</v>
      </c>
      <c r="M4" s="2" t="str">
        <f>IF(AND(C4&gt;=3,C4&lt;=24),"Bayi dan Balita",IF(AND(C4&gt;=25,C4&lt;=54),"Anak Pra-Sekolah"))</f>
        <v>Anak Pra-Sekolah</v>
      </c>
      <c r="N4" s="2" t="s">
        <v>8</v>
      </c>
      <c r="O4" s="2" t="str">
        <f>IF(AND(E4&gt;=0,E4&lt;=10),"Ringan",IF(AND(E4&gt;=10,E4&lt;=20),"Normal"))</f>
        <v>Ringan</v>
      </c>
      <c r="P4" s="2" t="str">
        <f>IF(AND(F4&gt;=0,F4&lt;=80),"Pendek",IF(AND(F4&gt;=80,F4&lt;=120),"Tinggi"))</f>
        <v>Pendek</v>
      </c>
      <c r="Q4" s="2">
        <v>2</v>
      </c>
      <c r="R4" s="2" t="s">
        <v>9</v>
      </c>
      <c r="S4" s="2" t="s">
        <v>10</v>
      </c>
      <c r="V4" s="2">
        <v>141</v>
      </c>
      <c r="W4" s="2" t="str">
        <f>IF(AND(C4&gt;=3,C4&lt;=24),"Bayi dan Balita",IF(AND(C4&gt;=25,C4&lt;=54),"Anak Pra-Sekolah"))</f>
        <v>Anak Pra-Sekolah</v>
      </c>
      <c r="X4" s="2" t="s">
        <v>13</v>
      </c>
      <c r="Y4" s="2" t="str">
        <f>IF(AND(E4&gt;=0,E4&lt;=10),"Ringan",IF(AND(E4&gt;=10,E4&lt;=20),"Normal"))</f>
        <v>Ringan</v>
      </c>
      <c r="Z4" s="2" t="str">
        <f>IF(AND(F4&gt;=0,F4&lt;=80),"Pendek",IF(AND(F4&gt;=80,F4&lt;=120),"Tinggi"))</f>
        <v>Pendek</v>
      </c>
      <c r="AA4" s="2">
        <v>3</v>
      </c>
      <c r="AB4" s="2" t="s">
        <v>14</v>
      </c>
      <c r="AC4" s="2" t="s">
        <v>10</v>
      </c>
      <c r="AF4" s="13" t="s">
        <v>22</v>
      </c>
      <c r="AG4" s="10" t="s">
        <v>23</v>
      </c>
      <c r="AH4" s="4"/>
      <c r="AI4" s="10" t="s">
        <v>35</v>
      </c>
      <c r="AJ4" s="10">
        <v>140</v>
      </c>
    </row>
    <row r="5" spans="2:36" x14ac:dyDescent="0.25">
      <c r="B5" s="2">
        <v>2</v>
      </c>
      <c r="C5" s="2">
        <v>54</v>
      </c>
      <c r="D5" s="2" t="s">
        <v>8</v>
      </c>
      <c r="E5" s="2">
        <v>16.600000000000001</v>
      </c>
      <c r="F5" s="2">
        <v>61.8</v>
      </c>
      <c r="G5" s="2">
        <v>3</v>
      </c>
      <c r="H5" s="2" t="s">
        <v>11</v>
      </c>
      <c r="I5" s="2" t="s">
        <v>12</v>
      </c>
      <c r="J5" s="5"/>
      <c r="L5" s="2">
        <v>2</v>
      </c>
      <c r="M5" s="2" t="str">
        <f t="shared" ref="M5:M68" si="0">IF(AND(C5&gt;=3,C5&lt;=24),"Bayi dan Balita",IF(AND(C5&gt;=25,C5&lt;=54),"Anak Pra-Sekolah"))</f>
        <v>Anak Pra-Sekolah</v>
      </c>
      <c r="N5" s="2" t="s">
        <v>8</v>
      </c>
      <c r="O5" s="2" t="str">
        <f t="shared" ref="O5:O68" si="1">IF(AND(E5&gt;=0,E5&lt;=10),"Ringan",IF(AND(E5&gt;=10,E5&lt;=20),"Normal"))</f>
        <v>Normal</v>
      </c>
      <c r="P5" s="2" t="str">
        <f t="shared" ref="P5:P68" si="2">IF(AND(F5&gt;=0,F5&lt;=80),"Pendek",IF(AND(F5&gt;=80,F5&lt;=120),"Tinggi"))</f>
        <v>Pendek</v>
      </c>
      <c r="Q5" s="2">
        <v>3</v>
      </c>
      <c r="R5" s="2" t="s">
        <v>11</v>
      </c>
      <c r="S5" s="2" t="s">
        <v>12</v>
      </c>
      <c r="V5" s="2">
        <v>142</v>
      </c>
      <c r="W5" s="2" t="str">
        <f t="shared" ref="W5:W63" si="3">IF(AND(C5&gt;=3,C5&lt;=24),"Bayi dan Balita",IF(AND(C5&gt;=25,C5&lt;=54),"Anak Pra-Sekolah"))</f>
        <v>Anak Pra-Sekolah</v>
      </c>
      <c r="X5" s="2" t="s">
        <v>13</v>
      </c>
      <c r="Y5" s="2" t="str">
        <f t="shared" ref="Y5:Y63" si="4">IF(AND(E5&gt;=0,E5&lt;=10),"Ringan",IF(AND(E5&gt;=10,E5&lt;=20),"Normal"))</f>
        <v>Normal</v>
      </c>
      <c r="Z5" s="2" t="str">
        <f t="shared" ref="Z5:Z63" si="5">IF(AND(F5&gt;=0,F5&lt;=80),"Pendek",IF(AND(F5&gt;=80,F5&lt;=120),"Tinggi"))</f>
        <v>Pendek</v>
      </c>
      <c r="AA5" s="2">
        <v>3</v>
      </c>
      <c r="AB5" s="2" t="s">
        <v>9</v>
      </c>
      <c r="AC5" s="2" t="s">
        <v>12</v>
      </c>
      <c r="AF5" s="10" t="s">
        <v>24</v>
      </c>
      <c r="AG5" s="10" t="s">
        <v>25</v>
      </c>
      <c r="AH5" s="4"/>
      <c r="AI5" s="10" t="s">
        <v>36</v>
      </c>
      <c r="AJ5" s="4">
        <v>60</v>
      </c>
    </row>
    <row r="6" spans="2:36" x14ac:dyDescent="0.25">
      <c r="B6" s="2">
        <v>3</v>
      </c>
      <c r="C6" s="2">
        <v>31</v>
      </c>
      <c r="D6" s="2" t="s">
        <v>13</v>
      </c>
      <c r="E6" s="2">
        <v>5.5</v>
      </c>
      <c r="F6" s="2">
        <v>107</v>
      </c>
      <c r="G6" s="2">
        <v>2</v>
      </c>
      <c r="H6" s="2" t="s">
        <v>14</v>
      </c>
      <c r="I6" s="2" t="s">
        <v>10</v>
      </c>
      <c r="J6" s="5"/>
      <c r="L6" s="2">
        <v>3</v>
      </c>
      <c r="M6" s="2" t="str">
        <f t="shared" si="0"/>
        <v>Anak Pra-Sekolah</v>
      </c>
      <c r="N6" s="2" t="s">
        <v>13</v>
      </c>
      <c r="O6" s="2" t="str">
        <f t="shared" si="1"/>
        <v>Ringan</v>
      </c>
      <c r="P6" s="2" t="str">
        <f t="shared" si="2"/>
        <v>Tinggi</v>
      </c>
      <c r="Q6" s="2">
        <v>2</v>
      </c>
      <c r="R6" s="2" t="s">
        <v>14</v>
      </c>
      <c r="S6" s="2" t="s">
        <v>10</v>
      </c>
      <c r="V6" s="2">
        <v>143</v>
      </c>
      <c r="W6" s="2" t="str">
        <f t="shared" si="3"/>
        <v>Anak Pra-Sekolah</v>
      </c>
      <c r="X6" s="2" t="s">
        <v>13</v>
      </c>
      <c r="Y6" s="2" t="str">
        <f t="shared" si="4"/>
        <v>Ringan</v>
      </c>
      <c r="Z6" s="2" t="str">
        <f t="shared" si="5"/>
        <v>Tinggi</v>
      </c>
      <c r="AA6" s="2">
        <v>3</v>
      </c>
      <c r="AB6" s="2" t="s">
        <v>15</v>
      </c>
      <c r="AC6" s="2" t="s">
        <v>12</v>
      </c>
      <c r="AF6" s="4"/>
      <c r="AG6" s="4"/>
      <c r="AH6" s="4"/>
      <c r="AI6" s="10" t="s">
        <v>19</v>
      </c>
      <c r="AJ6" s="4">
        <f>SUM(AJ4+AJ5)</f>
        <v>200</v>
      </c>
    </row>
    <row r="7" spans="2:36" x14ac:dyDescent="0.25">
      <c r="B7" s="2">
        <v>4</v>
      </c>
      <c r="C7" s="2">
        <v>17</v>
      </c>
      <c r="D7" s="2" t="s">
        <v>8</v>
      </c>
      <c r="E7" s="2">
        <v>15.7</v>
      </c>
      <c r="F7" s="2">
        <v>66.599999999999994</v>
      </c>
      <c r="G7" s="2">
        <v>2</v>
      </c>
      <c r="H7" s="2" t="s">
        <v>9</v>
      </c>
      <c r="I7" s="2" t="s">
        <v>12</v>
      </c>
      <c r="J7" s="5"/>
      <c r="L7" s="2">
        <v>4</v>
      </c>
      <c r="M7" s="2" t="str">
        <f t="shared" si="0"/>
        <v>Bayi dan Balita</v>
      </c>
      <c r="N7" s="2" t="s">
        <v>8</v>
      </c>
      <c r="O7" s="2" t="str">
        <f t="shared" si="1"/>
        <v>Normal</v>
      </c>
      <c r="P7" s="2" t="str">
        <f t="shared" si="2"/>
        <v>Pendek</v>
      </c>
      <c r="Q7" s="2">
        <v>2</v>
      </c>
      <c r="R7" s="2" t="s">
        <v>9</v>
      </c>
      <c r="S7" s="2" t="s">
        <v>12</v>
      </c>
      <c r="V7" s="2">
        <v>144</v>
      </c>
      <c r="W7" s="2" t="str">
        <f t="shared" si="3"/>
        <v>Bayi dan Balita</v>
      </c>
      <c r="X7" s="2" t="s">
        <v>8</v>
      </c>
      <c r="Y7" s="2" t="str">
        <f t="shared" si="4"/>
        <v>Normal</v>
      </c>
      <c r="Z7" s="2" t="str">
        <f t="shared" si="5"/>
        <v>Pendek</v>
      </c>
      <c r="AA7" s="2">
        <v>3</v>
      </c>
      <c r="AB7" s="2" t="s">
        <v>14</v>
      </c>
      <c r="AC7" s="2" t="s">
        <v>12</v>
      </c>
      <c r="AF7" s="22" t="s">
        <v>3</v>
      </c>
      <c r="AG7" s="23"/>
      <c r="AH7" s="4"/>
      <c r="AI7" s="4"/>
      <c r="AJ7" s="4"/>
    </row>
    <row r="8" spans="2:36" x14ac:dyDescent="0.25">
      <c r="B8" s="2">
        <v>5</v>
      </c>
      <c r="C8" s="2">
        <v>45</v>
      </c>
      <c r="D8" s="2" t="s">
        <v>13</v>
      </c>
      <c r="E8" s="2">
        <v>11.3</v>
      </c>
      <c r="F8" s="2">
        <v>97.4</v>
      </c>
      <c r="G8" s="2">
        <v>3</v>
      </c>
      <c r="H8" s="2" t="s">
        <v>15</v>
      </c>
      <c r="I8" s="2" t="s">
        <v>10</v>
      </c>
      <c r="J8" s="5"/>
      <c r="L8" s="2">
        <v>5</v>
      </c>
      <c r="M8" s="2" t="str">
        <f t="shared" si="0"/>
        <v>Anak Pra-Sekolah</v>
      </c>
      <c r="N8" s="2" t="s">
        <v>13</v>
      </c>
      <c r="O8" s="2" t="str">
        <f t="shared" si="1"/>
        <v>Normal</v>
      </c>
      <c r="P8" s="2" t="str">
        <f t="shared" si="2"/>
        <v>Tinggi</v>
      </c>
      <c r="Q8" s="2">
        <v>3</v>
      </c>
      <c r="R8" s="2" t="s">
        <v>15</v>
      </c>
      <c r="S8" s="2" t="s">
        <v>10</v>
      </c>
      <c r="V8" s="2">
        <v>145</v>
      </c>
      <c r="W8" s="2" t="str">
        <f t="shared" si="3"/>
        <v>Anak Pra-Sekolah</v>
      </c>
      <c r="X8" s="2" t="s">
        <v>8</v>
      </c>
      <c r="Y8" s="2" t="str">
        <f t="shared" si="4"/>
        <v>Normal</v>
      </c>
      <c r="Z8" s="2" t="str">
        <f t="shared" si="5"/>
        <v>Tinggi</v>
      </c>
      <c r="AA8" s="2">
        <v>2</v>
      </c>
      <c r="AB8" s="2" t="s">
        <v>14</v>
      </c>
      <c r="AC8" s="2" t="s">
        <v>12</v>
      </c>
      <c r="AF8" s="10" t="s">
        <v>26</v>
      </c>
      <c r="AG8" s="10" t="s">
        <v>28</v>
      </c>
      <c r="AH8" s="4"/>
      <c r="AI8" s="14" t="s">
        <v>16</v>
      </c>
      <c r="AJ8" s="14" t="s">
        <v>17</v>
      </c>
    </row>
    <row r="9" spans="2:36" x14ac:dyDescent="0.25">
      <c r="B9" s="2">
        <v>6</v>
      </c>
      <c r="C9" s="2">
        <v>10</v>
      </c>
      <c r="D9" s="2" t="s">
        <v>13</v>
      </c>
      <c r="E9" s="2">
        <v>16.899999999999999</v>
      </c>
      <c r="F9" s="2">
        <v>70.5</v>
      </c>
      <c r="G9" s="2">
        <v>1</v>
      </c>
      <c r="H9" s="2" t="s">
        <v>11</v>
      </c>
      <c r="I9" s="2" t="s">
        <v>10</v>
      </c>
      <c r="J9" s="5"/>
      <c r="L9" s="2">
        <v>6</v>
      </c>
      <c r="M9" s="2" t="str">
        <f t="shared" si="0"/>
        <v>Bayi dan Balita</v>
      </c>
      <c r="N9" s="2" t="s">
        <v>13</v>
      </c>
      <c r="O9" s="2" t="str">
        <f t="shared" si="1"/>
        <v>Normal</v>
      </c>
      <c r="P9" s="2" t="str">
        <f t="shared" si="2"/>
        <v>Pendek</v>
      </c>
      <c r="Q9" s="2">
        <v>1</v>
      </c>
      <c r="R9" s="2" t="s">
        <v>11</v>
      </c>
      <c r="S9" s="2" t="s">
        <v>10</v>
      </c>
      <c r="V9" s="2">
        <v>146</v>
      </c>
      <c r="W9" s="2" t="str">
        <f t="shared" si="3"/>
        <v>Bayi dan Balita</v>
      </c>
      <c r="X9" s="2" t="s">
        <v>8</v>
      </c>
      <c r="Y9" s="2" t="str">
        <f t="shared" si="4"/>
        <v>Normal</v>
      </c>
      <c r="Z9" s="2" t="str">
        <f t="shared" si="5"/>
        <v>Pendek</v>
      </c>
      <c r="AA9" s="2">
        <v>3</v>
      </c>
      <c r="AB9" s="2" t="s">
        <v>14</v>
      </c>
      <c r="AC9" s="2" t="s">
        <v>12</v>
      </c>
      <c r="AF9" s="10" t="s">
        <v>27</v>
      </c>
      <c r="AG9" s="9" t="s">
        <v>29</v>
      </c>
      <c r="AH9" s="4"/>
      <c r="AI9" s="12">
        <v>0.7</v>
      </c>
      <c r="AJ9" s="12">
        <v>0.3</v>
      </c>
    </row>
    <row r="10" spans="2:36" x14ac:dyDescent="0.25">
      <c r="B10" s="2">
        <v>7</v>
      </c>
      <c r="C10" s="2">
        <v>23</v>
      </c>
      <c r="D10" s="2" t="s">
        <v>13</v>
      </c>
      <c r="E10" s="2">
        <v>5.9</v>
      </c>
      <c r="F10" s="2">
        <v>61.5</v>
      </c>
      <c r="G10" s="2">
        <v>3</v>
      </c>
      <c r="H10" s="2" t="s">
        <v>9</v>
      </c>
      <c r="I10" s="2" t="s">
        <v>10</v>
      </c>
      <c r="J10" s="5"/>
      <c r="L10" s="2">
        <v>7</v>
      </c>
      <c r="M10" s="2" t="str">
        <f t="shared" si="0"/>
        <v>Bayi dan Balita</v>
      </c>
      <c r="N10" s="2" t="s">
        <v>13</v>
      </c>
      <c r="O10" s="2" t="str">
        <f t="shared" si="1"/>
        <v>Ringan</v>
      </c>
      <c r="P10" s="2" t="str">
        <f t="shared" si="2"/>
        <v>Pendek</v>
      </c>
      <c r="Q10" s="2">
        <v>3</v>
      </c>
      <c r="R10" s="2" t="s">
        <v>9</v>
      </c>
      <c r="S10" s="2" t="s">
        <v>10</v>
      </c>
      <c r="V10" s="2">
        <v>147</v>
      </c>
      <c r="W10" s="2" t="str">
        <f t="shared" si="3"/>
        <v>Bayi dan Balita</v>
      </c>
      <c r="X10" s="2" t="s">
        <v>8</v>
      </c>
      <c r="Y10" s="2" t="str">
        <f t="shared" si="4"/>
        <v>Ringan</v>
      </c>
      <c r="Z10" s="2" t="str">
        <f t="shared" si="5"/>
        <v>Pendek</v>
      </c>
      <c r="AA10" s="2">
        <v>2</v>
      </c>
      <c r="AB10" s="2" t="s">
        <v>14</v>
      </c>
      <c r="AC10" s="2" t="s">
        <v>10</v>
      </c>
      <c r="AF10" s="4"/>
      <c r="AG10" s="4"/>
      <c r="AH10" s="4"/>
      <c r="AI10" s="4"/>
      <c r="AJ10" s="4"/>
    </row>
    <row r="11" spans="2:36" x14ac:dyDescent="0.25">
      <c r="B11" s="2">
        <v>8</v>
      </c>
      <c r="C11" s="2">
        <v>41</v>
      </c>
      <c r="D11" s="2" t="s">
        <v>8</v>
      </c>
      <c r="E11" s="2">
        <v>11.6</v>
      </c>
      <c r="F11" s="2">
        <v>70.8</v>
      </c>
      <c r="G11" s="2">
        <v>1</v>
      </c>
      <c r="H11" s="2" t="s">
        <v>15</v>
      </c>
      <c r="I11" s="2" t="s">
        <v>12</v>
      </c>
      <c r="J11" s="5"/>
      <c r="L11" s="2">
        <v>8</v>
      </c>
      <c r="M11" s="2" t="str">
        <f t="shared" si="0"/>
        <v>Anak Pra-Sekolah</v>
      </c>
      <c r="N11" s="2" t="s">
        <v>8</v>
      </c>
      <c r="O11" s="2" t="str">
        <f t="shared" si="1"/>
        <v>Normal</v>
      </c>
      <c r="P11" s="2" t="str">
        <f t="shared" si="2"/>
        <v>Pendek</v>
      </c>
      <c r="Q11" s="2">
        <v>1</v>
      </c>
      <c r="R11" s="2" t="s">
        <v>15</v>
      </c>
      <c r="S11" s="2" t="s">
        <v>12</v>
      </c>
      <c r="V11" s="2">
        <v>148</v>
      </c>
      <c r="W11" s="2" t="str">
        <f t="shared" si="3"/>
        <v>Anak Pra-Sekolah</v>
      </c>
      <c r="X11" s="2" t="s">
        <v>13</v>
      </c>
      <c r="Y11" s="2" t="str">
        <f t="shared" si="4"/>
        <v>Normal</v>
      </c>
      <c r="Z11" s="2" t="str">
        <f t="shared" si="5"/>
        <v>Pendek</v>
      </c>
      <c r="AA11" s="2">
        <v>2</v>
      </c>
      <c r="AB11" s="2" t="s">
        <v>15</v>
      </c>
      <c r="AC11" s="2" t="s">
        <v>12</v>
      </c>
      <c r="AF11" s="22" t="s">
        <v>30</v>
      </c>
      <c r="AG11" s="23"/>
      <c r="AH11" s="4"/>
      <c r="AI11" s="4"/>
      <c r="AJ11" s="4"/>
    </row>
    <row r="12" spans="2:36" x14ac:dyDescent="0.25">
      <c r="B12" s="2">
        <v>9</v>
      </c>
      <c r="C12" s="2">
        <v>21</v>
      </c>
      <c r="D12" s="2" t="s">
        <v>8</v>
      </c>
      <c r="E12" s="2">
        <v>16.600000000000001</v>
      </c>
      <c r="F12" s="2">
        <v>101.9</v>
      </c>
      <c r="G12" s="2">
        <v>3</v>
      </c>
      <c r="H12" s="2" t="s">
        <v>11</v>
      </c>
      <c r="I12" s="2" t="s">
        <v>12</v>
      </c>
      <c r="J12" s="5"/>
      <c r="L12" s="2">
        <v>9</v>
      </c>
      <c r="M12" s="2" t="str">
        <f t="shared" si="0"/>
        <v>Bayi dan Balita</v>
      </c>
      <c r="N12" s="2" t="s">
        <v>8</v>
      </c>
      <c r="O12" s="2" t="str">
        <f t="shared" si="1"/>
        <v>Normal</v>
      </c>
      <c r="P12" s="2" t="str">
        <f t="shared" si="2"/>
        <v>Tinggi</v>
      </c>
      <c r="Q12" s="2">
        <v>3</v>
      </c>
      <c r="R12" s="2" t="s">
        <v>11</v>
      </c>
      <c r="S12" s="2" t="s">
        <v>12</v>
      </c>
      <c r="V12" s="2">
        <v>149</v>
      </c>
      <c r="W12" s="2" t="str">
        <f t="shared" si="3"/>
        <v>Bayi dan Balita</v>
      </c>
      <c r="X12" s="2" t="s">
        <v>8</v>
      </c>
      <c r="Y12" s="2" t="str">
        <f t="shared" si="4"/>
        <v>Normal</v>
      </c>
      <c r="Z12" s="2" t="str">
        <f t="shared" si="5"/>
        <v>Tinggi</v>
      </c>
      <c r="AA12" s="2">
        <v>2</v>
      </c>
      <c r="AB12" s="2" t="s">
        <v>15</v>
      </c>
      <c r="AC12" s="2" t="s">
        <v>12</v>
      </c>
      <c r="AF12" s="10" t="s">
        <v>33</v>
      </c>
      <c r="AG12" s="10" t="s">
        <v>31</v>
      </c>
      <c r="AH12" s="4"/>
      <c r="AI12" s="4"/>
      <c r="AJ12" s="4"/>
    </row>
    <row r="13" spans="2:36" x14ac:dyDescent="0.25">
      <c r="B13" s="2">
        <v>10</v>
      </c>
      <c r="C13" s="2">
        <v>25</v>
      </c>
      <c r="D13" s="2" t="s">
        <v>13</v>
      </c>
      <c r="E13" s="2">
        <v>11.3</v>
      </c>
      <c r="F13" s="2">
        <v>110.6</v>
      </c>
      <c r="G13" s="2">
        <v>3</v>
      </c>
      <c r="H13" s="2" t="s">
        <v>15</v>
      </c>
      <c r="I13" s="2" t="s">
        <v>12</v>
      </c>
      <c r="J13" s="5"/>
      <c r="L13" s="2">
        <v>10</v>
      </c>
      <c r="M13" s="2" t="str">
        <f t="shared" si="0"/>
        <v>Anak Pra-Sekolah</v>
      </c>
      <c r="N13" s="2" t="s">
        <v>13</v>
      </c>
      <c r="O13" s="2" t="str">
        <f t="shared" si="1"/>
        <v>Normal</v>
      </c>
      <c r="P13" s="2" t="str">
        <f t="shared" si="2"/>
        <v>Tinggi</v>
      </c>
      <c r="Q13" s="2">
        <v>3</v>
      </c>
      <c r="R13" s="2" t="s">
        <v>15</v>
      </c>
      <c r="S13" s="2" t="s">
        <v>12</v>
      </c>
      <c r="V13" s="2">
        <v>150</v>
      </c>
      <c r="W13" s="2" t="str">
        <f t="shared" si="3"/>
        <v>Anak Pra-Sekolah</v>
      </c>
      <c r="X13" s="2" t="s">
        <v>8</v>
      </c>
      <c r="Y13" s="2" t="str">
        <f t="shared" si="4"/>
        <v>Normal</v>
      </c>
      <c r="Z13" s="2" t="str">
        <f t="shared" si="5"/>
        <v>Tinggi</v>
      </c>
      <c r="AA13" s="2">
        <v>1</v>
      </c>
      <c r="AB13" s="2" t="s">
        <v>9</v>
      </c>
      <c r="AC13" s="2" t="s">
        <v>10</v>
      </c>
      <c r="AF13" s="10" t="s">
        <v>34</v>
      </c>
      <c r="AG13" s="10" t="s">
        <v>32</v>
      </c>
      <c r="AH13" s="4"/>
      <c r="AI13" s="4"/>
      <c r="AJ13" s="4"/>
    </row>
    <row r="14" spans="2:36" x14ac:dyDescent="0.25">
      <c r="B14" s="2">
        <v>11</v>
      </c>
      <c r="C14" s="2">
        <v>13</v>
      </c>
      <c r="D14" s="2" t="s">
        <v>13</v>
      </c>
      <c r="E14" s="2">
        <v>12.6</v>
      </c>
      <c r="F14" s="2">
        <v>109</v>
      </c>
      <c r="G14" s="2">
        <v>2</v>
      </c>
      <c r="H14" s="2" t="s">
        <v>11</v>
      </c>
      <c r="I14" s="2" t="s">
        <v>10</v>
      </c>
      <c r="J14" s="5"/>
      <c r="L14" s="2">
        <v>11</v>
      </c>
      <c r="M14" s="2" t="str">
        <f t="shared" si="0"/>
        <v>Bayi dan Balita</v>
      </c>
      <c r="N14" s="2" t="s">
        <v>13</v>
      </c>
      <c r="O14" s="2" t="str">
        <f t="shared" si="1"/>
        <v>Normal</v>
      </c>
      <c r="P14" s="2" t="str">
        <f t="shared" si="2"/>
        <v>Tinggi</v>
      </c>
      <c r="Q14" s="2">
        <v>2</v>
      </c>
      <c r="R14" s="2" t="s">
        <v>11</v>
      </c>
      <c r="S14" s="2" t="s">
        <v>10</v>
      </c>
      <c r="V14" s="2">
        <v>151</v>
      </c>
      <c r="W14" s="2" t="str">
        <f t="shared" si="3"/>
        <v>Bayi dan Balita</v>
      </c>
      <c r="X14" s="2" t="s">
        <v>8</v>
      </c>
      <c r="Y14" s="2" t="str">
        <f t="shared" si="4"/>
        <v>Normal</v>
      </c>
      <c r="Z14" s="2" t="str">
        <f t="shared" si="5"/>
        <v>Tinggi</v>
      </c>
      <c r="AA14" s="2">
        <v>2</v>
      </c>
      <c r="AB14" s="2" t="s">
        <v>15</v>
      </c>
      <c r="AC14" s="2" t="s">
        <v>12</v>
      </c>
    </row>
    <row r="15" spans="2:36" x14ac:dyDescent="0.25">
      <c r="B15" s="2">
        <v>12</v>
      </c>
      <c r="C15" s="2">
        <v>13</v>
      </c>
      <c r="D15" s="2" t="s">
        <v>8</v>
      </c>
      <c r="E15" s="2">
        <v>13.3</v>
      </c>
      <c r="F15" s="2">
        <v>80.8</v>
      </c>
      <c r="G15" s="2">
        <v>1</v>
      </c>
      <c r="H15" s="2" t="s">
        <v>14</v>
      </c>
      <c r="I15" s="2" t="s">
        <v>10</v>
      </c>
      <c r="J15" s="5"/>
      <c r="L15" s="2">
        <v>12</v>
      </c>
      <c r="M15" s="2" t="str">
        <f t="shared" si="0"/>
        <v>Bayi dan Balita</v>
      </c>
      <c r="N15" s="2" t="s">
        <v>8</v>
      </c>
      <c r="O15" s="2" t="str">
        <f t="shared" si="1"/>
        <v>Normal</v>
      </c>
      <c r="P15" s="2" t="str">
        <f t="shared" si="2"/>
        <v>Tinggi</v>
      </c>
      <c r="Q15" s="2">
        <v>1</v>
      </c>
      <c r="R15" s="2" t="s">
        <v>14</v>
      </c>
      <c r="S15" s="2" t="s">
        <v>10</v>
      </c>
      <c r="V15" s="2">
        <v>152</v>
      </c>
      <c r="W15" s="2" t="str">
        <f t="shared" si="3"/>
        <v>Bayi dan Balita</v>
      </c>
      <c r="X15" s="2" t="s">
        <v>8</v>
      </c>
      <c r="Y15" s="2" t="str">
        <f t="shared" si="4"/>
        <v>Normal</v>
      </c>
      <c r="Z15" s="2" t="str">
        <f t="shared" si="5"/>
        <v>Tinggi</v>
      </c>
      <c r="AA15" s="2">
        <v>2</v>
      </c>
      <c r="AB15" s="2" t="s">
        <v>14</v>
      </c>
      <c r="AC15" s="2" t="s">
        <v>10</v>
      </c>
    </row>
    <row r="16" spans="2:36" x14ac:dyDescent="0.25">
      <c r="B16" s="2">
        <v>13</v>
      </c>
      <c r="C16" s="2">
        <v>26</v>
      </c>
      <c r="D16" s="2" t="s">
        <v>13</v>
      </c>
      <c r="E16" s="2">
        <v>10.5</v>
      </c>
      <c r="F16" s="2">
        <v>98.4</v>
      </c>
      <c r="G16" s="2">
        <v>2</v>
      </c>
      <c r="H16" s="2" t="s">
        <v>9</v>
      </c>
      <c r="I16" s="2" t="s">
        <v>12</v>
      </c>
      <c r="J16" s="5"/>
      <c r="L16" s="2">
        <v>13</v>
      </c>
      <c r="M16" s="2" t="str">
        <f t="shared" si="0"/>
        <v>Anak Pra-Sekolah</v>
      </c>
      <c r="N16" s="2" t="s">
        <v>13</v>
      </c>
      <c r="O16" s="2" t="str">
        <f t="shared" si="1"/>
        <v>Normal</v>
      </c>
      <c r="P16" s="2" t="str">
        <f t="shared" si="2"/>
        <v>Tinggi</v>
      </c>
      <c r="Q16" s="2">
        <v>2</v>
      </c>
      <c r="R16" s="2" t="s">
        <v>9</v>
      </c>
      <c r="S16" s="2" t="s">
        <v>12</v>
      </c>
      <c r="V16" s="2">
        <v>153</v>
      </c>
      <c r="W16" s="2" t="str">
        <f t="shared" si="3"/>
        <v>Anak Pra-Sekolah</v>
      </c>
      <c r="X16" s="2" t="s">
        <v>8</v>
      </c>
      <c r="Y16" s="2" t="str">
        <f t="shared" si="4"/>
        <v>Normal</v>
      </c>
      <c r="Z16" s="2" t="str">
        <f t="shared" si="5"/>
        <v>Tinggi</v>
      </c>
      <c r="AA16" s="2">
        <v>1</v>
      </c>
      <c r="AB16" s="2" t="s">
        <v>9</v>
      </c>
      <c r="AC16" s="2" t="s">
        <v>12</v>
      </c>
    </row>
    <row r="17" spans="2:29" x14ac:dyDescent="0.25">
      <c r="B17" s="2">
        <v>14</v>
      </c>
      <c r="C17" s="2">
        <v>38</v>
      </c>
      <c r="D17" s="2" t="s">
        <v>8</v>
      </c>
      <c r="E17" s="2">
        <v>12.5</v>
      </c>
      <c r="F17" s="2">
        <v>68.3</v>
      </c>
      <c r="G17" s="2">
        <v>1</v>
      </c>
      <c r="H17" s="2" t="s">
        <v>15</v>
      </c>
      <c r="I17" s="2" t="s">
        <v>12</v>
      </c>
      <c r="J17" s="5"/>
      <c r="L17" s="2">
        <v>14</v>
      </c>
      <c r="M17" s="2" t="str">
        <f t="shared" si="0"/>
        <v>Anak Pra-Sekolah</v>
      </c>
      <c r="N17" s="2" t="s">
        <v>8</v>
      </c>
      <c r="O17" s="2" t="str">
        <f t="shared" si="1"/>
        <v>Normal</v>
      </c>
      <c r="P17" s="2" t="str">
        <f t="shared" si="2"/>
        <v>Pendek</v>
      </c>
      <c r="Q17" s="2">
        <v>1</v>
      </c>
      <c r="R17" s="2" t="s">
        <v>15</v>
      </c>
      <c r="S17" s="2" t="s">
        <v>12</v>
      </c>
      <c r="V17" s="2">
        <v>154</v>
      </c>
      <c r="W17" s="2" t="str">
        <f t="shared" si="3"/>
        <v>Anak Pra-Sekolah</v>
      </c>
      <c r="X17" s="2" t="s">
        <v>13</v>
      </c>
      <c r="Y17" s="2" t="str">
        <f t="shared" si="4"/>
        <v>Normal</v>
      </c>
      <c r="Z17" s="2" t="str">
        <f t="shared" si="5"/>
        <v>Pendek</v>
      </c>
      <c r="AA17" s="2">
        <v>1</v>
      </c>
      <c r="AB17" s="2" t="s">
        <v>9</v>
      </c>
      <c r="AC17" s="2" t="s">
        <v>10</v>
      </c>
    </row>
    <row r="18" spans="2:29" x14ac:dyDescent="0.25">
      <c r="B18" s="2">
        <v>15</v>
      </c>
      <c r="C18" s="2">
        <v>42</v>
      </c>
      <c r="D18" s="2" t="s">
        <v>13</v>
      </c>
      <c r="E18" s="2">
        <v>12</v>
      </c>
      <c r="F18" s="2">
        <v>74.099999999999994</v>
      </c>
      <c r="G18" s="2">
        <v>3</v>
      </c>
      <c r="H18" s="2" t="s">
        <v>11</v>
      </c>
      <c r="I18" s="2" t="s">
        <v>12</v>
      </c>
      <c r="J18" s="5"/>
      <c r="L18" s="2">
        <v>15</v>
      </c>
      <c r="M18" s="2" t="str">
        <f t="shared" si="0"/>
        <v>Anak Pra-Sekolah</v>
      </c>
      <c r="N18" s="2" t="s">
        <v>13</v>
      </c>
      <c r="O18" s="2" t="str">
        <f t="shared" si="1"/>
        <v>Normal</v>
      </c>
      <c r="P18" s="2" t="str">
        <f t="shared" si="2"/>
        <v>Pendek</v>
      </c>
      <c r="Q18" s="2">
        <v>3</v>
      </c>
      <c r="R18" s="2" t="s">
        <v>11</v>
      </c>
      <c r="S18" s="2" t="s">
        <v>12</v>
      </c>
      <c r="V18" s="2">
        <v>155</v>
      </c>
      <c r="W18" s="2" t="str">
        <f t="shared" si="3"/>
        <v>Anak Pra-Sekolah</v>
      </c>
      <c r="X18" s="2" t="s">
        <v>13</v>
      </c>
      <c r="Y18" s="2" t="str">
        <f t="shared" si="4"/>
        <v>Normal</v>
      </c>
      <c r="Z18" s="2" t="str">
        <f t="shared" si="5"/>
        <v>Pendek</v>
      </c>
      <c r="AA18" s="2">
        <v>1</v>
      </c>
      <c r="AB18" s="2" t="s">
        <v>9</v>
      </c>
      <c r="AC18" s="2" t="s">
        <v>10</v>
      </c>
    </row>
    <row r="19" spans="2:29" x14ac:dyDescent="0.25">
      <c r="B19" s="2">
        <v>16</v>
      </c>
      <c r="C19" s="2">
        <v>26</v>
      </c>
      <c r="D19" s="2" t="s">
        <v>8</v>
      </c>
      <c r="E19" s="2">
        <v>15.8</v>
      </c>
      <c r="F19" s="2">
        <v>113.3</v>
      </c>
      <c r="G19" s="2">
        <v>3</v>
      </c>
      <c r="H19" s="2" t="s">
        <v>15</v>
      </c>
      <c r="I19" s="2" t="s">
        <v>12</v>
      </c>
      <c r="J19" s="5"/>
      <c r="L19" s="2">
        <v>16</v>
      </c>
      <c r="M19" s="2" t="str">
        <f t="shared" si="0"/>
        <v>Anak Pra-Sekolah</v>
      </c>
      <c r="N19" s="2" t="s">
        <v>8</v>
      </c>
      <c r="O19" s="2" t="str">
        <f t="shared" si="1"/>
        <v>Normal</v>
      </c>
      <c r="P19" s="2" t="str">
        <f t="shared" si="2"/>
        <v>Tinggi</v>
      </c>
      <c r="Q19" s="2">
        <v>3</v>
      </c>
      <c r="R19" s="2" t="s">
        <v>15</v>
      </c>
      <c r="S19" s="2" t="s">
        <v>12</v>
      </c>
      <c r="V19" s="2">
        <v>156</v>
      </c>
      <c r="W19" s="2" t="str">
        <f t="shared" si="3"/>
        <v>Anak Pra-Sekolah</v>
      </c>
      <c r="X19" s="2" t="s">
        <v>8</v>
      </c>
      <c r="Y19" s="2" t="str">
        <f t="shared" si="4"/>
        <v>Normal</v>
      </c>
      <c r="Z19" s="2" t="str">
        <f t="shared" si="5"/>
        <v>Tinggi</v>
      </c>
      <c r="AA19" s="2">
        <v>3</v>
      </c>
      <c r="AB19" s="2" t="s">
        <v>14</v>
      </c>
      <c r="AC19" s="2" t="s">
        <v>12</v>
      </c>
    </row>
    <row r="20" spans="2:29" x14ac:dyDescent="0.25">
      <c r="B20" s="2">
        <v>17</v>
      </c>
      <c r="C20" s="2">
        <v>5</v>
      </c>
      <c r="D20" s="2" t="s">
        <v>13</v>
      </c>
      <c r="E20" s="2">
        <v>5.5</v>
      </c>
      <c r="F20" s="2">
        <v>55.8</v>
      </c>
      <c r="G20" s="2">
        <v>1</v>
      </c>
      <c r="H20" s="2" t="s">
        <v>15</v>
      </c>
      <c r="I20" s="2" t="s">
        <v>12</v>
      </c>
      <c r="J20" s="5"/>
      <c r="L20" s="2">
        <v>17</v>
      </c>
      <c r="M20" s="2" t="str">
        <f t="shared" si="0"/>
        <v>Bayi dan Balita</v>
      </c>
      <c r="N20" s="2" t="s">
        <v>13</v>
      </c>
      <c r="O20" s="2" t="str">
        <f t="shared" si="1"/>
        <v>Ringan</v>
      </c>
      <c r="P20" s="2" t="str">
        <f t="shared" si="2"/>
        <v>Pendek</v>
      </c>
      <c r="Q20" s="2">
        <v>1</v>
      </c>
      <c r="R20" s="2" t="s">
        <v>15</v>
      </c>
      <c r="S20" s="2" t="s">
        <v>12</v>
      </c>
      <c r="V20" s="2">
        <v>157</v>
      </c>
      <c r="W20" s="2" t="str">
        <f t="shared" si="3"/>
        <v>Bayi dan Balita</v>
      </c>
      <c r="X20" s="2" t="s">
        <v>13</v>
      </c>
      <c r="Y20" s="2" t="str">
        <f t="shared" si="4"/>
        <v>Ringan</v>
      </c>
      <c r="Z20" s="2" t="str">
        <f t="shared" si="5"/>
        <v>Pendek</v>
      </c>
      <c r="AA20" s="2">
        <v>1</v>
      </c>
      <c r="AB20" s="2" t="s">
        <v>11</v>
      </c>
      <c r="AC20" s="2" t="s">
        <v>12</v>
      </c>
    </row>
    <row r="21" spans="2:29" x14ac:dyDescent="0.25">
      <c r="B21" s="2">
        <v>18</v>
      </c>
      <c r="C21" s="2">
        <v>24</v>
      </c>
      <c r="D21" s="2" t="s">
        <v>8</v>
      </c>
      <c r="E21" s="2">
        <v>8.4</v>
      </c>
      <c r="F21" s="2">
        <v>60.6</v>
      </c>
      <c r="G21" s="2">
        <v>2</v>
      </c>
      <c r="H21" s="2" t="s">
        <v>9</v>
      </c>
      <c r="I21" s="2" t="s">
        <v>12</v>
      </c>
      <c r="J21" s="5"/>
      <c r="L21" s="2">
        <v>18</v>
      </c>
      <c r="M21" s="2" t="str">
        <f t="shared" si="0"/>
        <v>Bayi dan Balita</v>
      </c>
      <c r="N21" s="2" t="s">
        <v>8</v>
      </c>
      <c r="O21" s="2" t="str">
        <f t="shared" si="1"/>
        <v>Ringan</v>
      </c>
      <c r="P21" s="2" t="str">
        <f t="shared" si="2"/>
        <v>Pendek</v>
      </c>
      <c r="Q21" s="2">
        <v>2</v>
      </c>
      <c r="R21" s="2" t="s">
        <v>9</v>
      </c>
      <c r="S21" s="2" t="s">
        <v>12</v>
      </c>
      <c r="V21" s="2">
        <v>158</v>
      </c>
      <c r="W21" s="2" t="str">
        <f t="shared" si="3"/>
        <v>Bayi dan Balita</v>
      </c>
      <c r="X21" s="2" t="s">
        <v>8</v>
      </c>
      <c r="Y21" s="2" t="str">
        <f t="shared" si="4"/>
        <v>Ringan</v>
      </c>
      <c r="Z21" s="2" t="str">
        <f t="shared" si="5"/>
        <v>Pendek</v>
      </c>
      <c r="AA21" s="2">
        <v>1</v>
      </c>
      <c r="AB21" s="2" t="s">
        <v>14</v>
      </c>
      <c r="AC21" s="2" t="s">
        <v>12</v>
      </c>
    </row>
    <row r="22" spans="2:29" x14ac:dyDescent="0.25">
      <c r="B22" s="2">
        <v>19</v>
      </c>
      <c r="C22" s="2">
        <v>4</v>
      </c>
      <c r="D22" s="2" t="s">
        <v>13</v>
      </c>
      <c r="E22" s="2">
        <v>16.399999999999999</v>
      </c>
      <c r="F22" s="2">
        <v>68.5</v>
      </c>
      <c r="G22" s="2">
        <v>2</v>
      </c>
      <c r="H22" s="2" t="s">
        <v>14</v>
      </c>
      <c r="I22" s="2" t="s">
        <v>10</v>
      </c>
      <c r="J22" s="5"/>
      <c r="L22" s="2">
        <v>19</v>
      </c>
      <c r="M22" s="2" t="str">
        <f t="shared" si="0"/>
        <v>Bayi dan Balita</v>
      </c>
      <c r="N22" s="2" t="s">
        <v>13</v>
      </c>
      <c r="O22" s="2" t="str">
        <f t="shared" si="1"/>
        <v>Normal</v>
      </c>
      <c r="P22" s="2" t="str">
        <f t="shared" si="2"/>
        <v>Pendek</v>
      </c>
      <c r="Q22" s="2">
        <v>2</v>
      </c>
      <c r="R22" s="2" t="s">
        <v>14</v>
      </c>
      <c r="S22" s="2" t="s">
        <v>10</v>
      </c>
      <c r="V22" s="2">
        <v>159</v>
      </c>
      <c r="W22" s="2" t="str">
        <f t="shared" si="3"/>
        <v>Bayi dan Balita</v>
      </c>
      <c r="X22" s="2" t="s">
        <v>8</v>
      </c>
      <c r="Y22" s="2" t="str">
        <f t="shared" si="4"/>
        <v>Normal</v>
      </c>
      <c r="Z22" s="2" t="str">
        <f t="shared" si="5"/>
        <v>Pendek</v>
      </c>
      <c r="AA22" s="2">
        <v>2</v>
      </c>
      <c r="AB22" s="2" t="s">
        <v>15</v>
      </c>
      <c r="AC22" s="2" t="s">
        <v>10</v>
      </c>
    </row>
    <row r="23" spans="2:29" x14ac:dyDescent="0.25">
      <c r="B23" s="2">
        <v>20</v>
      </c>
      <c r="C23" s="2">
        <v>26</v>
      </c>
      <c r="D23" s="2" t="s">
        <v>8</v>
      </c>
      <c r="E23" s="2">
        <v>15.7</v>
      </c>
      <c r="F23" s="2">
        <v>56.7</v>
      </c>
      <c r="G23" s="2">
        <v>2</v>
      </c>
      <c r="H23" s="2" t="s">
        <v>15</v>
      </c>
      <c r="I23" s="2" t="s">
        <v>12</v>
      </c>
      <c r="J23" s="5"/>
      <c r="L23" s="2">
        <v>20</v>
      </c>
      <c r="M23" s="2" t="str">
        <f t="shared" si="0"/>
        <v>Anak Pra-Sekolah</v>
      </c>
      <c r="N23" s="2" t="s">
        <v>8</v>
      </c>
      <c r="O23" s="2" t="str">
        <f t="shared" si="1"/>
        <v>Normal</v>
      </c>
      <c r="P23" s="2" t="str">
        <f t="shared" si="2"/>
        <v>Pendek</v>
      </c>
      <c r="Q23" s="2">
        <v>2</v>
      </c>
      <c r="R23" s="2" t="s">
        <v>15</v>
      </c>
      <c r="S23" s="2" t="s">
        <v>12</v>
      </c>
      <c r="V23" s="2">
        <v>160</v>
      </c>
      <c r="W23" s="2" t="str">
        <f t="shared" si="3"/>
        <v>Anak Pra-Sekolah</v>
      </c>
      <c r="X23" s="2" t="s">
        <v>13</v>
      </c>
      <c r="Y23" s="2" t="str">
        <f t="shared" si="4"/>
        <v>Normal</v>
      </c>
      <c r="Z23" s="2" t="str">
        <f t="shared" si="5"/>
        <v>Pendek</v>
      </c>
      <c r="AA23" s="2">
        <v>1</v>
      </c>
      <c r="AB23" s="2" t="s">
        <v>15</v>
      </c>
      <c r="AC23" s="2" t="s">
        <v>10</v>
      </c>
    </row>
    <row r="24" spans="2:29" x14ac:dyDescent="0.25">
      <c r="B24" s="2">
        <v>21</v>
      </c>
      <c r="C24" s="2">
        <v>46</v>
      </c>
      <c r="D24" s="2" t="s">
        <v>8</v>
      </c>
      <c r="E24" s="2">
        <v>10.5</v>
      </c>
      <c r="F24" s="2">
        <v>66.8</v>
      </c>
      <c r="G24" s="2">
        <v>2</v>
      </c>
      <c r="H24" s="2" t="s">
        <v>11</v>
      </c>
      <c r="I24" s="2" t="s">
        <v>10</v>
      </c>
      <c r="J24" s="5"/>
      <c r="L24" s="2">
        <v>21</v>
      </c>
      <c r="M24" s="2" t="str">
        <f t="shared" si="0"/>
        <v>Anak Pra-Sekolah</v>
      </c>
      <c r="N24" s="2" t="s">
        <v>8</v>
      </c>
      <c r="O24" s="2" t="str">
        <f t="shared" si="1"/>
        <v>Normal</v>
      </c>
      <c r="P24" s="2" t="str">
        <f t="shared" si="2"/>
        <v>Pendek</v>
      </c>
      <c r="Q24" s="2">
        <v>2</v>
      </c>
      <c r="R24" s="2" t="s">
        <v>11</v>
      </c>
      <c r="S24" s="2" t="s">
        <v>10</v>
      </c>
      <c r="V24" s="2">
        <v>161</v>
      </c>
      <c r="W24" s="2" t="str">
        <f t="shared" si="3"/>
        <v>Anak Pra-Sekolah</v>
      </c>
      <c r="X24" s="2" t="s">
        <v>13</v>
      </c>
      <c r="Y24" s="2" t="str">
        <f t="shared" si="4"/>
        <v>Normal</v>
      </c>
      <c r="Z24" s="2" t="str">
        <f t="shared" si="5"/>
        <v>Pendek</v>
      </c>
      <c r="AA24" s="2">
        <v>3</v>
      </c>
      <c r="AB24" s="2" t="s">
        <v>14</v>
      </c>
      <c r="AC24" s="2" t="s">
        <v>10</v>
      </c>
    </row>
    <row r="25" spans="2:29" x14ac:dyDescent="0.25">
      <c r="B25" s="2">
        <v>22</v>
      </c>
      <c r="C25" s="2">
        <v>32</v>
      </c>
      <c r="D25" s="2" t="s">
        <v>13</v>
      </c>
      <c r="E25" s="2">
        <v>12.4</v>
      </c>
      <c r="F25" s="2">
        <v>92.9</v>
      </c>
      <c r="G25" s="2">
        <v>3</v>
      </c>
      <c r="H25" s="2" t="s">
        <v>11</v>
      </c>
      <c r="I25" s="2" t="s">
        <v>10</v>
      </c>
      <c r="J25" s="5"/>
      <c r="L25" s="2">
        <v>22</v>
      </c>
      <c r="M25" s="2" t="str">
        <f t="shared" si="0"/>
        <v>Anak Pra-Sekolah</v>
      </c>
      <c r="N25" s="2" t="s">
        <v>13</v>
      </c>
      <c r="O25" s="2" t="str">
        <f t="shared" si="1"/>
        <v>Normal</v>
      </c>
      <c r="P25" s="2" t="str">
        <f t="shared" si="2"/>
        <v>Tinggi</v>
      </c>
      <c r="Q25" s="2">
        <v>3</v>
      </c>
      <c r="R25" s="2" t="s">
        <v>11</v>
      </c>
      <c r="S25" s="2" t="s">
        <v>10</v>
      </c>
      <c r="V25" s="2">
        <v>162</v>
      </c>
      <c r="W25" s="2" t="str">
        <f t="shared" si="3"/>
        <v>Anak Pra-Sekolah</v>
      </c>
      <c r="X25" s="2" t="s">
        <v>8</v>
      </c>
      <c r="Y25" s="2" t="str">
        <f t="shared" si="4"/>
        <v>Normal</v>
      </c>
      <c r="Z25" s="2" t="str">
        <f t="shared" si="5"/>
        <v>Tinggi</v>
      </c>
      <c r="AA25" s="2">
        <v>1</v>
      </c>
      <c r="AB25" s="2" t="s">
        <v>14</v>
      </c>
      <c r="AC25" s="2" t="s">
        <v>12</v>
      </c>
    </row>
    <row r="26" spans="2:29" x14ac:dyDescent="0.25">
      <c r="B26" s="2">
        <v>23</v>
      </c>
      <c r="C26" s="2">
        <v>40</v>
      </c>
      <c r="D26" s="2" t="s">
        <v>13</v>
      </c>
      <c r="E26" s="2">
        <v>8.3000000000000007</v>
      </c>
      <c r="F26" s="2">
        <v>82.4</v>
      </c>
      <c r="G26" s="2">
        <v>3</v>
      </c>
      <c r="H26" s="2" t="s">
        <v>14</v>
      </c>
      <c r="I26" s="2" t="s">
        <v>12</v>
      </c>
      <c r="J26" s="5"/>
      <c r="L26" s="2">
        <v>23</v>
      </c>
      <c r="M26" s="2" t="str">
        <f t="shared" si="0"/>
        <v>Anak Pra-Sekolah</v>
      </c>
      <c r="N26" s="2" t="s">
        <v>13</v>
      </c>
      <c r="O26" s="2" t="str">
        <f t="shared" si="1"/>
        <v>Ringan</v>
      </c>
      <c r="P26" s="2" t="str">
        <f t="shared" si="2"/>
        <v>Tinggi</v>
      </c>
      <c r="Q26" s="2">
        <v>3</v>
      </c>
      <c r="R26" s="2" t="s">
        <v>14</v>
      </c>
      <c r="S26" s="2" t="s">
        <v>12</v>
      </c>
      <c r="V26" s="2">
        <v>163</v>
      </c>
      <c r="W26" s="2" t="str">
        <f t="shared" si="3"/>
        <v>Anak Pra-Sekolah</v>
      </c>
      <c r="X26" s="2" t="s">
        <v>8</v>
      </c>
      <c r="Y26" s="2" t="str">
        <f t="shared" si="4"/>
        <v>Ringan</v>
      </c>
      <c r="Z26" s="2" t="str">
        <f t="shared" si="5"/>
        <v>Tinggi</v>
      </c>
      <c r="AA26" s="2">
        <v>3</v>
      </c>
      <c r="AB26" s="2" t="s">
        <v>9</v>
      </c>
      <c r="AC26" s="2" t="s">
        <v>10</v>
      </c>
    </row>
    <row r="27" spans="2:29" x14ac:dyDescent="0.25">
      <c r="B27" s="2">
        <v>24</v>
      </c>
      <c r="C27" s="2">
        <v>4</v>
      </c>
      <c r="D27" s="2" t="s">
        <v>8</v>
      </c>
      <c r="E27" s="2">
        <v>7.3</v>
      </c>
      <c r="F27" s="2">
        <v>113</v>
      </c>
      <c r="G27" s="2">
        <v>3</v>
      </c>
      <c r="H27" s="2" t="s">
        <v>11</v>
      </c>
      <c r="I27" s="2" t="s">
        <v>12</v>
      </c>
      <c r="J27" s="5"/>
      <c r="L27" s="2">
        <v>24</v>
      </c>
      <c r="M27" s="2" t="str">
        <f t="shared" si="0"/>
        <v>Bayi dan Balita</v>
      </c>
      <c r="N27" s="2" t="s">
        <v>8</v>
      </c>
      <c r="O27" s="2" t="str">
        <f t="shared" si="1"/>
        <v>Ringan</v>
      </c>
      <c r="P27" s="2" t="str">
        <f t="shared" si="2"/>
        <v>Tinggi</v>
      </c>
      <c r="Q27" s="2">
        <v>3</v>
      </c>
      <c r="R27" s="2" t="s">
        <v>11</v>
      </c>
      <c r="S27" s="2" t="s">
        <v>12</v>
      </c>
      <c r="V27" s="2">
        <v>164</v>
      </c>
      <c r="W27" s="2" t="str">
        <f t="shared" si="3"/>
        <v>Bayi dan Balita</v>
      </c>
      <c r="X27" s="2" t="s">
        <v>8</v>
      </c>
      <c r="Y27" s="2" t="str">
        <f t="shared" si="4"/>
        <v>Ringan</v>
      </c>
      <c r="Z27" s="2" t="str">
        <f t="shared" si="5"/>
        <v>Tinggi</v>
      </c>
      <c r="AA27" s="2">
        <v>1</v>
      </c>
      <c r="AB27" s="2" t="s">
        <v>14</v>
      </c>
      <c r="AC27" s="2" t="s">
        <v>10</v>
      </c>
    </row>
    <row r="28" spans="2:29" x14ac:dyDescent="0.25">
      <c r="B28" s="2">
        <v>25</v>
      </c>
      <c r="C28" s="2">
        <v>23</v>
      </c>
      <c r="D28" s="2" t="s">
        <v>13</v>
      </c>
      <c r="E28" s="2">
        <v>10.6</v>
      </c>
      <c r="F28" s="2">
        <v>108.1</v>
      </c>
      <c r="G28" s="2">
        <v>3</v>
      </c>
      <c r="H28" s="2" t="s">
        <v>14</v>
      </c>
      <c r="I28" s="2" t="s">
        <v>10</v>
      </c>
      <c r="J28" s="5"/>
      <c r="L28" s="2">
        <v>25</v>
      </c>
      <c r="M28" s="2" t="str">
        <f t="shared" si="0"/>
        <v>Bayi dan Balita</v>
      </c>
      <c r="N28" s="2" t="s">
        <v>13</v>
      </c>
      <c r="O28" s="2" t="str">
        <f t="shared" si="1"/>
        <v>Normal</v>
      </c>
      <c r="P28" s="2" t="str">
        <f t="shared" si="2"/>
        <v>Tinggi</v>
      </c>
      <c r="Q28" s="2">
        <v>3</v>
      </c>
      <c r="R28" s="2" t="s">
        <v>14</v>
      </c>
      <c r="S28" s="2" t="s">
        <v>10</v>
      </c>
      <c r="V28" s="2">
        <v>165</v>
      </c>
      <c r="W28" s="2" t="str">
        <f t="shared" si="3"/>
        <v>Bayi dan Balita</v>
      </c>
      <c r="X28" s="2" t="s">
        <v>13</v>
      </c>
      <c r="Y28" s="2" t="str">
        <f t="shared" si="4"/>
        <v>Normal</v>
      </c>
      <c r="Z28" s="2" t="str">
        <f t="shared" si="5"/>
        <v>Tinggi</v>
      </c>
      <c r="AA28" s="2">
        <v>1</v>
      </c>
      <c r="AB28" s="2" t="s">
        <v>9</v>
      </c>
      <c r="AC28" s="2" t="s">
        <v>12</v>
      </c>
    </row>
    <row r="29" spans="2:29" x14ac:dyDescent="0.25">
      <c r="B29" s="2">
        <v>26</v>
      </c>
      <c r="C29" s="2">
        <v>35</v>
      </c>
      <c r="D29" s="2" t="s">
        <v>8</v>
      </c>
      <c r="E29" s="2">
        <v>9.1999999999999993</v>
      </c>
      <c r="F29" s="2">
        <v>77.2</v>
      </c>
      <c r="G29" s="2">
        <v>3</v>
      </c>
      <c r="H29" s="2" t="s">
        <v>11</v>
      </c>
      <c r="I29" s="2" t="s">
        <v>12</v>
      </c>
      <c r="J29" s="5"/>
      <c r="L29" s="2">
        <v>26</v>
      </c>
      <c r="M29" s="2" t="str">
        <f t="shared" si="0"/>
        <v>Anak Pra-Sekolah</v>
      </c>
      <c r="N29" s="2" t="s">
        <v>8</v>
      </c>
      <c r="O29" s="2" t="str">
        <f t="shared" si="1"/>
        <v>Ringan</v>
      </c>
      <c r="P29" s="2" t="str">
        <f t="shared" si="2"/>
        <v>Pendek</v>
      </c>
      <c r="Q29" s="2">
        <v>3</v>
      </c>
      <c r="R29" s="2" t="s">
        <v>11</v>
      </c>
      <c r="S29" s="2" t="s">
        <v>12</v>
      </c>
      <c r="V29" s="2">
        <v>166</v>
      </c>
      <c r="W29" s="2" t="str">
        <f t="shared" si="3"/>
        <v>Anak Pra-Sekolah</v>
      </c>
      <c r="X29" s="2" t="s">
        <v>8</v>
      </c>
      <c r="Y29" s="2" t="str">
        <f t="shared" si="4"/>
        <v>Ringan</v>
      </c>
      <c r="Z29" s="2" t="str">
        <f t="shared" si="5"/>
        <v>Pendek</v>
      </c>
      <c r="AA29" s="2">
        <v>1</v>
      </c>
      <c r="AB29" s="2" t="s">
        <v>15</v>
      </c>
      <c r="AC29" s="2" t="s">
        <v>10</v>
      </c>
    </row>
    <row r="30" spans="2:29" x14ac:dyDescent="0.25">
      <c r="B30" s="2">
        <v>27</v>
      </c>
      <c r="C30" s="2">
        <v>14</v>
      </c>
      <c r="D30" s="2" t="s">
        <v>13</v>
      </c>
      <c r="E30" s="2">
        <v>12</v>
      </c>
      <c r="F30" s="2">
        <v>71.900000000000006</v>
      </c>
      <c r="G30" s="2">
        <v>2</v>
      </c>
      <c r="H30" s="2" t="s">
        <v>9</v>
      </c>
      <c r="I30" s="2" t="s">
        <v>12</v>
      </c>
      <c r="J30" s="5"/>
      <c r="L30" s="2">
        <v>27</v>
      </c>
      <c r="M30" s="2" t="str">
        <f t="shared" si="0"/>
        <v>Bayi dan Balita</v>
      </c>
      <c r="N30" s="2" t="s">
        <v>13</v>
      </c>
      <c r="O30" s="2" t="str">
        <f t="shared" si="1"/>
        <v>Normal</v>
      </c>
      <c r="P30" s="2" t="str">
        <f t="shared" si="2"/>
        <v>Pendek</v>
      </c>
      <c r="Q30" s="2">
        <v>2</v>
      </c>
      <c r="R30" s="2" t="s">
        <v>9</v>
      </c>
      <c r="S30" s="2" t="s">
        <v>12</v>
      </c>
      <c r="V30" s="2">
        <v>167</v>
      </c>
      <c r="W30" s="2" t="str">
        <f t="shared" si="3"/>
        <v>Bayi dan Balita</v>
      </c>
      <c r="X30" s="2" t="s">
        <v>8</v>
      </c>
      <c r="Y30" s="2" t="str">
        <f t="shared" si="4"/>
        <v>Normal</v>
      </c>
      <c r="Z30" s="2" t="str">
        <f t="shared" si="5"/>
        <v>Pendek</v>
      </c>
      <c r="AA30" s="2">
        <v>1</v>
      </c>
      <c r="AB30" s="2" t="s">
        <v>9</v>
      </c>
      <c r="AC30" s="2" t="s">
        <v>10</v>
      </c>
    </row>
    <row r="31" spans="2:29" x14ac:dyDescent="0.25">
      <c r="B31" s="2">
        <v>28</v>
      </c>
      <c r="C31" s="2">
        <v>24</v>
      </c>
      <c r="D31" s="2" t="s">
        <v>8</v>
      </c>
      <c r="E31" s="2">
        <v>5.9</v>
      </c>
      <c r="F31" s="2">
        <v>79.7</v>
      </c>
      <c r="G31" s="2">
        <v>2</v>
      </c>
      <c r="H31" s="2" t="s">
        <v>15</v>
      </c>
      <c r="I31" s="2" t="s">
        <v>10</v>
      </c>
      <c r="J31" s="5"/>
      <c r="L31" s="2">
        <v>28</v>
      </c>
      <c r="M31" s="2" t="str">
        <f t="shared" si="0"/>
        <v>Bayi dan Balita</v>
      </c>
      <c r="N31" s="2" t="s">
        <v>8</v>
      </c>
      <c r="O31" s="2" t="str">
        <f t="shared" si="1"/>
        <v>Ringan</v>
      </c>
      <c r="P31" s="2" t="str">
        <f t="shared" si="2"/>
        <v>Pendek</v>
      </c>
      <c r="Q31" s="2">
        <v>2</v>
      </c>
      <c r="R31" s="2" t="s">
        <v>15</v>
      </c>
      <c r="S31" s="2" t="s">
        <v>10</v>
      </c>
      <c r="V31" s="2">
        <v>168</v>
      </c>
      <c r="W31" s="2" t="str">
        <f t="shared" si="3"/>
        <v>Bayi dan Balita</v>
      </c>
      <c r="X31" s="2" t="s">
        <v>8</v>
      </c>
      <c r="Y31" s="2" t="str">
        <f t="shared" si="4"/>
        <v>Ringan</v>
      </c>
      <c r="Z31" s="2" t="str">
        <f t="shared" si="5"/>
        <v>Pendek</v>
      </c>
      <c r="AA31" s="2">
        <v>3</v>
      </c>
      <c r="AB31" s="2" t="s">
        <v>14</v>
      </c>
      <c r="AC31" s="2" t="s">
        <v>12</v>
      </c>
    </row>
    <row r="32" spans="2:29" x14ac:dyDescent="0.25">
      <c r="B32" s="2">
        <v>29</v>
      </c>
      <c r="C32" s="2">
        <v>46</v>
      </c>
      <c r="D32" s="2" t="s">
        <v>8</v>
      </c>
      <c r="E32" s="2">
        <v>16.7</v>
      </c>
      <c r="F32" s="2">
        <v>93.4</v>
      </c>
      <c r="G32" s="2">
        <v>2</v>
      </c>
      <c r="H32" s="2" t="s">
        <v>9</v>
      </c>
      <c r="I32" s="2" t="s">
        <v>10</v>
      </c>
      <c r="J32" s="5"/>
      <c r="L32" s="2">
        <v>29</v>
      </c>
      <c r="M32" s="2" t="str">
        <f t="shared" si="0"/>
        <v>Anak Pra-Sekolah</v>
      </c>
      <c r="N32" s="2" t="s">
        <v>8</v>
      </c>
      <c r="O32" s="2" t="str">
        <f t="shared" si="1"/>
        <v>Normal</v>
      </c>
      <c r="P32" s="2" t="str">
        <f t="shared" si="2"/>
        <v>Tinggi</v>
      </c>
      <c r="Q32" s="2">
        <v>2</v>
      </c>
      <c r="R32" s="2" t="s">
        <v>9</v>
      </c>
      <c r="S32" s="2" t="s">
        <v>10</v>
      </c>
      <c r="V32" s="2">
        <v>169</v>
      </c>
      <c r="W32" s="2" t="str">
        <f t="shared" si="3"/>
        <v>Anak Pra-Sekolah</v>
      </c>
      <c r="X32" s="2" t="s">
        <v>13</v>
      </c>
      <c r="Y32" s="2" t="str">
        <f t="shared" si="4"/>
        <v>Normal</v>
      </c>
      <c r="Z32" s="2" t="str">
        <f t="shared" si="5"/>
        <v>Tinggi</v>
      </c>
      <c r="AA32" s="2">
        <v>3</v>
      </c>
      <c r="AB32" s="2" t="s">
        <v>15</v>
      </c>
      <c r="AC32" s="2" t="s">
        <v>10</v>
      </c>
    </row>
    <row r="33" spans="2:29" x14ac:dyDescent="0.25">
      <c r="B33" s="2">
        <v>30</v>
      </c>
      <c r="C33" s="2">
        <v>27</v>
      </c>
      <c r="D33" s="2" t="s">
        <v>8</v>
      </c>
      <c r="E33" s="2">
        <v>16.8</v>
      </c>
      <c r="F33" s="2">
        <v>72.400000000000006</v>
      </c>
      <c r="G33" s="2">
        <v>2</v>
      </c>
      <c r="H33" s="2" t="s">
        <v>15</v>
      </c>
      <c r="I33" s="2" t="s">
        <v>10</v>
      </c>
      <c r="J33" s="5"/>
      <c r="L33" s="2">
        <v>30</v>
      </c>
      <c r="M33" s="2" t="str">
        <f t="shared" si="0"/>
        <v>Anak Pra-Sekolah</v>
      </c>
      <c r="N33" s="2" t="s">
        <v>8</v>
      </c>
      <c r="O33" s="2" t="str">
        <f t="shared" si="1"/>
        <v>Normal</v>
      </c>
      <c r="P33" s="2" t="str">
        <f t="shared" si="2"/>
        <v>Pendek</v>
      </c>
      <c r="Q33" s="2">
        <v>2</v>
      </c>
      <c r="R33" s="2" t="s">
        <v>15</v>
      </c>
      <c r="S33" s="2" t="s">
        <v>10</v>
      </c>
      <c r="V33" s="2">
        <v>170</v>
      </c>
      <c r="W33" s="2" t="str">
        <f t="shared" si="3"/>
        <v>Anak Pra-Sekolah</v>
      </c>
      <c r="X33" s="2" t="s">
        <v>8</v>
      </c>
      <c r="Y33" s="2" t="str">
        <f t="shared" si="4"/>
        <v>Normal</v>
      </c>
      <c r="Z33" s="2" t="str">
        <f t="shared" si="5"/>
        <v>Pendek</v>
      </c>
      <c r="AA33" s="2">
        <v>2</v>
      </c>
      <c r="AB33" s="2" t="s">
        <v>11</v>
      </c>
      <c r="AC33" s="2" t="s">
        <v>12</v>
      </c>
    </row>
    <row r="34" spans="2:29" x14ac:dyDescent="0.25">
      <c r="B34" s="2">
        <v>31</v>
      </c>
      <c r="C34" s="2">
        <v>51</v>
      </c>
      <c r="D34" s="2" t="s">
        <v>8</v>
      </c>
      <c r="E34" s="2">
        <v>13.4</v>
      </c>
      <c r="F34" s="2">
        <v>95.6</v>
      </c>
      <c r="G34" s="2">
        <v>3</v>
      </c>
      <c r="H34" s="2" t="s">
        <v>15</v>
      </c>
      <c r="I34" s="2" t="s">
        <v>12</v>
      </c>
      <c r="J34" s="5"/>
      <c r="L34" s="2">
        <v>31</v>
      </c>
      <c r="M34" s="2" t="str">
        <f t="shared" si="0"/>
        <v>Anak Pra-Sekolah</v>
      </c>
      <c r="N34" s="2" t="s">
        <v>8</v>
      </c>
      <c r="O34" s="2" t="str">
        <f t="shared" si="1"/>
        <v>Normal</v>
      </c>
      <c r="P34" s="2" t="str">
        <f t="shared" si="2"/>
        <v>Tinggi</v>
      </c>
      <c r="Q34" s="2">
        <v>3</v>
      </c>
      <c r="R34" s="2" t="s">
        <v>15</v>
      </c>
      <c r="S34" s="2" t="s">
        <v>12</v>
      </c>
      <c r="V34" s="2">
        <v>171</v>
      </c>
      <c r="W34" s="2" t="str">
        <f t="shared" si="3"/>
        <v>Anak Pra-Sekolah</v>
      </c>
      <c r="X34" s="2" t="s">
        <v>8</v>
      </c>
      <c r="Y34" s="2" t="str">
        <f t="shared" si="4"/>
        <v>Normal</v>
      </c>
      <c r="Z34" s="2" t="str">
        <f t="shared" si="5"/>
        <v>Tinggi</v>
      </c>
      <c r="AA34" s="2">
        <v>3</v>
      </c>
      <c r="AB34" s="2" t="s">
        <v>9</v>
      </c>
      <c r="AC34" s="2" t="s">
        <v>12</v>
      </c>
    </row>
    <row r="35" spans="2:29" x14ac:dyDescent="0.25">
      <c r="B35" s="2">
        <v>32</v>
      </c>
      <c r="C35" s="2">
        <v>29</v>
      </c>
      <c r="D35" s="2" t="s">
        <v>8</v>
      </c>
      <c r="E35" s="2">
        <v>11.4</v>
      </c>
      <c r="F35" s="2">
        <v>81.599999999999994</v>
      </c>
      <c r="G35" s="2">
        <v>3</v>
      </c>
      <c r="H35" s="2" t="s">
        <v>15</v>
      </c>
      <c r="I35" s="2" t="s">
        <v>10</v>
      </c>
      <c r="J35" s="5"/>
      <c r="L35" s="2">
        <v>32</v>
      </c>
      <c r="M35" s="2" t="str">
        <f t="shared" si="0"/>
        <v>Anak Pra-Sekolah</v>
      </c>
      <c r="N35" s="2" t="s">
        <v>8</v>
      </c>
      <c r="O35" s="2" t="str">
        <f t="shared" si="1"/>
        <v>Normal</v>
      </c>
      <c r="P35" s="2" t="str">
        <f t="shared" si="2"/>
        <v>Tinggi</v>
      </c>
      <c r="Q35" s="2">
        <v>3</v>
      </c>
      <c r="R35" s="2" t="s">
        <v>15</v>
      </c>
      <c r="S35" s="2" t="s">
        <v>10</v>
      </c>
      <c r="V35" s="2">
        <v>172</v>
      </c>
      <c r="W35" s="2" t="str">
        <f t="shared" si="3"/>
        <v>Anak Pra-Sekolah</v>
      </c>
      <c r="X35" s="2" t="s">
        <v>13</v>
      </c>
      <c r="Y35" s="2" t="str">
        <f t="shared" si="4"/>
        <v>Normal</v>
      </c>
      <c r="Z35" s="2" t="str">
        <f t="shared" si="5"/>
        <v>Tinggi</v>
      </c>
      <c r="AA35" s="2">
        <v>1</v>
      </c>
      <c r="AB35" s="2" t="s">
        <v>15</v>
      </c>
      <c r="AC35" s="2" t="s">
        <v>12</v>
      </c>
    </row>
    <row r="36" spans="2:29" x14ac:dyDescent="0.25">
      <c r="B36" s="2">
        <v>33</v>
      </c>
      <c r="C36" s="2">
        <v>44</v>
      </c>
      <c r="D36" s="2" t="s">
        <v>8</v>
      </c>
      <c r="E36" s="2">
        <v>8.6999999999999993</v>
      </c>
      <c r="F36" s="2">
        <v>90.9</v>
      </c>
      <c r="G36" s="2">
        <v>3</v>
      </c>
      <c r="H36" s="2" t="s">
        <v>9</v>
      </c>
      <c r="I36" s="2" t="s">
        <v>12</v>
      </c>
      <c r="J36" s="5"/>
      <c r="L36" s="2">
        <v>33</v>
      </c>
      <c r="M36" s="2" t="str">
        <f t="shared" si="0"/>
        <v>Anak Pra-Sekolah</v>
      </c>
      <c r="N36" s="2" t="s">
        <v>8</v>
      </c>
      <c r="O36" s="2" t="str">
        <f t="shared" si="1"/>
        <v>Ringan</v>
      </c>
      <c r="P36" s="2" t="str">
        <f t="shared" si="2"/>
        <v>Tinggi</v>
      </c>
      <c r="Q36" s="2">
        <v>3</v>
      </c>
      <c r="R36" s="2" t="s">
        <v>9</v>
      </c>
      <c r="S36" s="2" t="s">
        <v>12</v>
      </c>
      <c r="V36" s="2">
        <v>173</v>
      </c>
      <c r="W36" s="2" t="str">
        <f t="shared" si="3"/>
        <v>Anak Pra-Sekolah</v>
      </c>
      <c r="X36" s="2" t="s">
        <v>8</v>
      </c>
      <c r="Y36" s="2" t="str">
        <f t="shared" si="4"/>
        <v>Ringan</v>
      </c>
      <c r="Z36" s="2" t="str">
        <f t="shared" si="5"/>
        <v>Tinggi</v>
      </c>
      <c r="AA36" s="2">
        <v>2</v>
      </c>
      <c r="AB36" s="2" t="s">
        <v>9</v>
      </c>
      <c r="AC36" s="2" t="s">
        <v>12</v>
      </c>
    </row>
    <row r="37" spans="2:29" x14ac:dyDescent="0.25">
      <c r="B37" s="2">
        <v>34</v>
      </c>
      <c r="C37" s="2">
        <v>30</v>
      </c>
      <c r="D37" s="2" t="s">
        <v>13</v>
      </c>
      <c r="E37" s="2">
        <v>14.8</v>
      </c>
      <c r="F37" s="2">
        <v>83.3</v>
      </c>
      <c r="G37" s="2">
        <v>1</v>
      </c>
      <c r="H37" s="2" t="s">
        <v>15</v>
      </c>
      <c r="I37" s="2" t="s">
        <v>10</v>
      </c>
      <c r="J37" s="5"/>
      <c r="L37" s="2">
        <v>34</v>
      </c>
      <c r="M37" s="2" t="str">
        <f t="shared" si="0"/>
        <v>Anak Pra-Sekolah</v>
      </c>
      <c r="N37" s="2" t="s">
        <v>13</v>
      </c>
      <c r="O37" s="2" t="str">
        <f t="shared" si="1"/>
        <v>Normal</v>
      </c>
      <c r="P37" s="2" t="str">
        <f t="shared" si="2"/>
        <v>Tinggi</v>
      </c>
      <c r="Q37" s="2">
        <v>1</v>
      </c>
      <c r="R37" s="2" t="s">
        <v>15</v>
      </c>
      <c r="S37" s="2" t="s">
        <v>10</v>
      </c>
      <c r="V37" s="2">
        <v>174</v>
      </c>
      <c r="W37" s="2" t="str">
        <f t="shared" si="3"/>
        <v>Anak Pra-Sekolah</v>
      </c>
      <c r="X37" s="2" t="s">
        <v>8</v>
      </c>
      <c r="Y37" s="2" t="str">
        <f t="shared" si="4"/>
        <v>Normal</v>
      </c>
      <c r="Z37" s="2" t="str">
        <f t="shared" si="5"/>
        <v>Tinggi</v>
      </c>
      <c r="AA37" s="2">
        <v>2</v>
      </c>
      <c r="AB37" s="2" t="s">
        <v>15</v>
      </c>
      <c r="AC37" s="2" t="s">
        <v>12</v>
      </c>
    </row>
    <row r="38" spans="2:29" x14ac:dyDescent="0.25">
      <c r="B38" s="2">
        <v>35</v>
      </c>
      <c r="C38" s="2">
        <v>18</v>
      </c>
      <c r="D38" s="2" t="s">
        <v>13</v>
      </c>
      <c r="E38" s="2">
        <v>13.2</v>
      </c>
      <c r="F38" s="2">
        <v>74.099999999999994</v>
      </c>
      <c r="G38" s="2">
        <v>2</v>
      </c>
      <c r="H38" s="2" t="s">
        <v>9</v>
      </c>
      <c r="I38" s="2" t="s">
        <v>10</v>
      </c>
      <c r="J38" s="5"/>
      <c r="L38" s="2">
        <v>35</v>
      </c>
      <c r="M38" s="2" t="str">
        <f t="shared" si="0"/>
        <v>Bayi dan Balita</v>
      </c>
      <c r="N38" s="2" t="s">
        <v>13</v>
      </c>
      <c r="O38" s="2" t="str">
        <f t="shared" si="1"/>
        <v>Normal</v>
      </c>
      <c r="P38" s="2" t="str">
        <f t="shared" si="2"/>
        <v>Pendek</v>
      </c>
      <c r="Q38" s="2">
        <v>2</v>
      </c>
      <c r="R38" s="2" t="s">
        <v>9</v>
      </c>
      <c r="S38" s="2" t="s">
        <v>10</v>
      </c>
      <c r="V38" s="2">
        <v>175</v>
      </c>
      <c r="W38" s="2" t="str">
        <f t="shared" si="3"/>
        <v>Bayi dan Balita</v>
      </c>
      <c r="X38" s="2" t="s">
        <v>13</v>
      </c>
      <c r="Y38" s="2" t="str">
        <f t="shared" si="4"/>
        <v>Normal</v>
      </c>
      <c r="Z38" s="2" t="str">
        <f t="shared" si="5"/>
        <v>Pendek</v>
      </c>
      <c r="AA38" s="2">
        <v>2</v>
      </c>
      <c r="AB38" s="2" t="s">
        <v>15</v>
      </c>
      <c r="AC38" s="2" t="s">
        <v>10</v>
      </c>
    </row>
    <row r="39" spans="2:29" x14ac:dyDescent="0.25">
      <c r="B39" s="2">
        <v>36</v>
      </c>
      <c r="C39" s="2">
        <v>17</v>
      </c>
      <c r="D39" s="2" t="s">
        <v>13</v>
      </c>
      <c r="E39" s="2">
        <v>7</v>
      </c>
      <c r="F39" s="2">
        <v>116.6</v>
      </c>
      <c r="G39" s="2">
        <v>2</v>
      </c>
      <c r="H39" s="2" t="s">
        <v>14</v>
      </c>
      <c r="I39" s="2" t="s">
        <v>10</v>
      </c>
      <c r="J39" s="5"/>
      <c r="L39" s="2">
        <v>36</v>
      </c>
      <c r="M39" s="2" t="str">
        <f t="shared" si="0"/>
        <v>Bayi dan Balita</v>
      </c>
      <c r="N39" s="2" t="s">
        <v>13</v>
      </c>
      <c r="O39" s="2" t="str">
        <f t="shared" si="1"/>
        <v>Ringan</v>
      </c>
      <c r="P39" s="2" t="str">
        <f t="shared" si="2"/>
        <v>Tinggi</v>
      </c>
      <c r="Q39" s="2">
        <v>2</v>
      </c>
      <c r="R39" s="2" t="s">
        <v>14</v>
      </c>
      <c r="S39" s="2" t="s">
        <v>10</v>
      </c>
      <c r="V39" s="2">
        <v>176</v>
      </c>
      <c r="W39" s="2" t="str">
        <f t="shared" si="3"/>
        <v>Bayi dan Balita</v>
      </c>
      <c r="X39" s="2" t="s">
        <v>8</v>
      </c>
      <c r="Y39" s="2" t="str">
        <f t="shared" si="4"/>
        <v>Ringan</v>
      </c>
      <c r="Z39" s="2" t="str">
        <f t="shared" si="5"/>
        <v>Tinggi</v>
      </c>
      <c r="AA39" s="2">
        <v>1</v>
      </c>
      <c r="AB39" s="2" t="s">
        <v>9</v>
      </c>
      <c r="AC39" s="2" t="s">
        <v>10</v>
      </c>
    </row>
    <row r="40" spans="2:29" x14ac:dyDescent="0.25">
      <c r="B40" s="2">
        <v>37</v>
      </c>
      <c r="C40" s="2">
        <v>49</v>
      </c>
      <c r="D40" s="2" t="s">
        <v>8</v>
      </c>
      <c r="E40" s="2">
        <v>15.9</v>
      </c>
      <c r="F40" s="2">
        <v>104.6</v>
      </c>
      <c r="G40" s="2">
        <v>3</v>
      </c>
      <c r="H40" s="2" t="s">
        <v>11</v>
      </c>
      <c r="I40" s="2" t="s">
        <v>12</v>
      </c>
      <c r="J40" s="5"/>
      <c r="L40" s="2">
        <v>37</v>
      </c>
      <c r="M40" s="2" t="str">
        <f t="shared" si="0"/>
        <v>Anak Pra-Sekolah</v>
      </c>
      <c r="N40" s="2" t="s">
        <v>8</v>
      </c>
      <c r="O40" s="2" t="str">
        <f t="shared" si="1"/>
        <v>Normal</v>
      </c>
      <c r="P40" s="2" t="str">
        <f t="shared" si="2"/>
        <v>Tinggi</v>
      </c>
      <c r="Q40" s="2">
        <v>3</v>
      </c>
      <c r="R40" s="2" t="s">
        <v>11</v>
      </c>
      <c r="S40" s="2" t="s">
        <v>12</v>
      </c>
      <c r="V40" s="2">
        <v>177</v>
      </c>
      <c r="W40" s="2" t="str">
        <f t="shared" si="3"/>
        <v>Anak Pra-Sekolah</v>
      </c>
      <c r="X40" s="2" t="s">
        <v>13</v>
      </c>
      <c r="Y40" s="2" t="str">
        <f t="shared" si="4"/>
        <v>Normal</v>
      </c>
      <c r="Z40" s="2" t="str">
        <f t="shared" si="5"/>
        <v>Tinggi</v>
      </c>
      <c r="AA40" s="2">
        <v>3</v>
      </c>
      <c r="AB40" s="2" t="s">
        <v>11</v>
      </c>
      <c r="AC40" s="2" t="s">
        <v>12</v>
      </c>
    </row>
    <row r="41" spans="2:29" x14ac:dyDescent="0.25">
      <c r="B41" s="2">
        <v>38</v>
      </c>
      <c r="C41" s="2">
        <v>53</v>
      </c>
      <c r="D41" s="2" t="s">
        <v>8</v>
      </c>
      <c r="E41" s="2">
        <v>14.9</v>
      </c>
      <c r="F41" s="2">
        <v>64.099999999999994</v>
      </c>
      <c r="G41" s="2">
        <v>2</v>
      </c>
      <c r="H41" s="2" t="s">
        <v>11</v>
      </c>
      <c r="I41" s="2" t="s">
        <v>12</v>
      </c>
      <c r="J41" s="5"/>
      <c r="L41" s="2">
        <v>38</v>
      </c>
      <c r="M41" s="2" t="str">
        <f t="shared" si="0"/>
        <v>Anak Pra-Sekolah</v>
      </c>
      <c r="N41" s="2" t="s">
        <v>8</v>
      </c>
      <c r="O41" s="2" t="str">
        <f t="shared" si="1"/>
        <v>Normal</v>
      </c>
      <c r="P41" s="2" t="str">
        <f t="shared" si="2"/>
        <v>Pendek</v>
      </c>
      <c r="Q41" s="2">
        <v>2</v>
      </c>
      <c r="R41" s="2" t="s">
        <v>11</v>
      </c>
      <c r="S41" s="2" t="s">
        <v>12</v>
      </c>
      <c r="V41" s="2">
        <v>178</v>
      </c>
      <c r="W41" s="2" t="str">
        <f t="shared" si="3"/>
        <v>Anak Pra-Sekolah</v>
      </c>
      <c r="X41" s="2" t="s">
        <v>13</v>
      </c>
      <c r="Y41" s="2" t="str">
        <f t="shared" si="4"/>
        <v>Normal</v>
      </c>
      <c r="Z41" s="2" t="str">
        <f t="shared" si="5"/>
        <v>Pendek</v>
      </c>
      <c r="AA41" s="2">
        <v>1</v>
      </c>
      <c r="AB41" s="2" t="s">
        <v>15</v>
      </c>
      <c r="AC41" s="2" t="s">
        <v>12</v>
      </c>
    </row>
    <row r="42" spans="2:29" x14ac:dyDescent="0.25">
      <c r="B42" s="2">
        <v>39</v>
      </c>
      <c r="C42" s="2">
        <v>46</v>
      </c>
      <c r="D42" s="2" t="s">
        <v>8</v>
      </c>
      <c r="E42" s="2">
        <v>16.399999999999999</v>
      </c>
      <c r="F42" s="2">
        <v>111.5</v>
      </c>
      <c r="G42" s="2">
        <v>2</v>
      </c>
      <c r="H42" s="2" t="s">
        <v>15</v>
      </c>
      <c r="I42" s="2" t="s">
        <v>10</v>
      </c>
      <c r="J42" s="5"/>
      <c r="L42" s="2">
        <v>39</v>
      </c>
      <c r="M42" s="2" t="str">
        <f t="shared" si="0"/>
        <v>Anak Pra-Sekolah</v>
      </c>
      <c r="N42" s="2" t="s">
        <v>8</v>
      </c>
      <c r="O42" s="2" t="str">
        <f t="shared" si="1"/>
        <v>Normal</v>
      </c>
      <c r="P42" s="2" t="str">
        <f t="shared" si="2"/>
        <v>Tinggi</v>
      </c>
      <c r="Q42" s="2">
        <v>2</v>
      </c>
      <c r="R42" s="2" t="s">
        <v>15</v>
      </c>
      <c r="S42" s="2" t="s">
        <v>10</v>
      </c>
      <c r="V42" s="2">
        <v>179</v>
      </c>
      <c r="W42" s="2" t="str">
        <f t="shared" si="3"/>
        <v>Anak Pra-Sekolah</v>
      </c>
      <c r="X42" s="2" t="s">
        <v>8</v>
      </c>
      <c r="Y42" s="2" t="str">
        <f t="shared" si="4"/>
        <v>Normal</v>
      </c>
      <c r="Z42" s="2" t="str">
        <f t="shared" si="5"/>
        <v>Tinggi</v>
      </c>
      <c r="AA42" s="2">
        <v>2</v>
      </c>
      <c r="AB42" s="2" t="s">
        <v>15</v>
      </c>
      <c r="AC42" s="2" t="s">
        <v>10</v>
      </c>
    </row>
    <row r="43" spans="2:29" x14ac:dyDescent="0.25">
      <c r="B43" s="2">
        <v>40</v>
      </c>
      <c r="C43" s="2">
        <v>54</v>
      </c>
      <c r="D43" s="2" t="s">
        <v>8</v>
      </c>
      <c r="E43" s="2">
        <v>13.7</v>
      </c>
      <c r="F43" s="2">
        <v>86.7</v>
      </c>
      <c r="G43" s="2">
        <v>3</v>
      </c>
      <c r="H43" s="2" t="s">
        <v>9</v>
      </c>
      <c r="I43" s="2" t="s">
        <v>10</v>
      </c>
      <c r="J43" s="5"/>
      <c r="L43" s="2">
        <v>40</v>
      </c>
      <c r="M43" s="2" t="str">
        <f t="shared" si="0"/>
        <v>Anak Pra-Sekolah</v>
      </c>
      <c r="N43" s="2" t="s">
        <v>8</v>
      </c>
      <c r="O43" s="2" t="str">
        <f t="shared" si="1"/>
        <v>Normal</v>
      </c>
      <c r="P43" s="2" t="str">
        <f t="shared" si="2"/>
        <v>Tinggi</v>
      </c>
      <c r="Q43" s="2">
        <v>3</v>
      </c>
      <c r="R43" s="2" t="s">
        <v>9</v>
      </c>
      <c r="S43" s="2" t="s">
        <v>10</v>
      </c>
      <c r="V43" s="2">
        <v>180</v>
      </c>
      <c r="W43" s="2" t="str">
        <f t="shared" si="3"/>
        <v>Anak Pra-Sekolah</v>
      </c>
      <c r="X43" s="2" t="s">
        <v>8</v>
      </c>
      <c r="Y43" s="2" t="str">
        <f t="shared" si="4"/>
        <v>Normal</v>
      </c>
      <c r="Z43" s="2" t="str">
        <f t="shared" si="5"/>
        <v>Tinggi</v>
      </c>
      <c r="AA43" s="2">
        <v>1</v>
      </c>
      <c r="AB43" s="2" t="s">
        <v>15</v>
      </c>
      <c r="AC43" s="2" t="s">
        <v>12</v>
      </c>
    </row>
    <row r="44" spans="2:29" x14ac:dyDescent="0.25">
      <c r="B44" s="2">
        <v>41</v>
      </c>
      <c r="C44" s="2">
        <v>5</v>
      </c>
      <c r="D44" s="2" t="s">
        <v>13</v>
      </c>
      <c r="E44" s="2">
        <v>12.4</v>
      </c>
      <c r="F44" s="2">
        <v>113.1</v>
      </c>
      <c r="G44" s="2">
        <v>1</v>
      </c>
      <c r="H44" s="2" t="s">
        <v>11</v>
      </c>
      <c r="I44" s="2" t="s">
        <v>10</v>
      </c>
      <c r="J44" s="5"/>
      <c r="L44" s="2">
        <v>41</v>
      </c>
      <c r="M44" s="2" t="str">
        <f t="shared" si="0"/>
        <v>Bayi dan Balita</v>
      </c>
      <c r="N44" s="2" t="s">
        <v>13</v>
      </c>
      <c r="O44" s="2" t="str">
        <f t="shared" si="1"/>
        <v>Normal</v>
      </c>
      <c r="P44" s="2" t="str">
        <f t="shared" si="2"/>
        <v>Tinggi</v>
      </c>
      <c r="Q44" s="2">
        <v>1</v>
      </c>
      <c r="R44" s="2" t="s">
        <v>11</v>
      </c>
      <c r="S44" s="2" t="s">
        <v>10</v>
      </c>
      <c r="V44" s="2">
        <v>181</v>
      </c>
      <c r="W44" s="2" t="str">
        <f t="shared" si="3"/>
        <v>Bayi dan Balita</v>
      </c>
      <c r="X44" s="2" t="s">
        <v>8</v>
      </c>
      <c r="Y44" s="2" t="str">
        <f t="shared" si="4"/>
        <v>Normal</v>
      </c>
      <c r="Z44" s="2" t="str">
        <f t="shared" si="5"/>
        <v>Tinggi</v>
      </c>
      <c r="AA44" s="2">
        <v>1</v>
      </c>
      <c r="AB44" s="2" t="s">
        <v>11</v>
      </c>
      <c r="AC44" s="2" t="s">
        <v>12</v>
      </c>
    </row>
    <row r="45" spans="2:29" x14ac:dyDescent="0.25">
      <c r="B45" s="2">
        <v>42</v>
      </c>
      <c r="C45" s="2">
        <v>39</v>
      </c>
      <c r="D45" s="2" t="s">
        <v>13</v>
      </c>
      <c r="E45" s="2">
        <v>10</v>
      </c>
      <c r="F45" s="2">
        <v>107</v>
      </c>
      <c r="G45" s="2">
        <v>1</v>
      </c>
      <c r="H45" s="2" t="s">
        <v>9</v>
      </c>
      <c r="I45" s="2" t="s">
        <v>12</v>
      </c>
      <c r="J45" s="5"/>
      <c r="L45" s="2">
        <v>42</v>
      </c>
      <c r="M45" s="2" t="str">
        <f t="shared" si="0"/>
        <v>Anak Pra-Sekolah</v>
      </c>
      <c r="N45" s="2" t="s">
        <v>13</v>
      </c>
      <c r="O45" s="2" t="str">
        <f t="shared" si="1"/>
        <v>Ringan</v>
      </c>
      <c r="P45" s="2" t="str">
        <f t="shared" si="2"/>
        <v>Tinggi</v>
      </c>
      <c r="Q45" s="2">
        <v>1</v>
      </c>
      <c r="R45" s="2" t="s">
        <v>9</v>
      </c>
      <c r="S45" s="2" t="s">
        <v>12</v>
      </c>
      <c r="V45" s="2">
        <v>182</v>
      </c>
      <c r="W45" s="2" t="str">
        <f t="shared" si="3"/>
        <v>Anak Pra-Sekolah</v>
      </c>
      <c r="X45" s="2" t="s">
        <v>8</v>
      </c>
      <c r="Y45" s="2" t="str">
        <f t="shared" si="4"/>
        <v>Ringan</v>
      </c>
      <c r="Z45" s="2" t="str">
        <f t="shared" si="5"/>
        <v>Tinggi</v>
      </c>
      <c r="AA45" s="2">
        <v>3</v>
      </c>
      <c r="AB45" s="2" t="s">
        <v>11</v>
      </c>
      <c r="AC45" s="2" t="s">
        <v>12</v>
      </c>
    </row>
    <row r="46" spans="2:29" x14ac:dyDescent="0.25">
      <c r="B46" s="2">
        <v>43</v>
      </c>
      <c r="C46" s="2">
        <v>53</v>
      </c>
      <c r="D46" s="2" t="s">
        <v>8</v>
      </c>
      <c r="E46" s="2">
        <v>16.2</v>
      </c>
      <c r="F46" s="2">
        <v>82.6</v>
      </c>
      <c r="G46" s="2">
        <v>1</v>
      </c>
      <c r="H46" s="2" t="s">
        <v>9</v>
      </c>
      <c r="I46" s="2" t="s">
        <v>10</v>
      </c>
      <c r="J46" s="5"/>
      <c r="L46" s="2">
        <v>43</v>
      </c>
      <c r="M46" s="2" t="str">
        <f t="shared" si="0"/>
        <v>Anak Pra-Sekolah</v>
      </c>
      <c r="N46" s="2" t="s">
        <v>8</v>
      </c>
      <c r="O46" s="2" t="str">
        <f t="shared" si="1"/>
        <v>Normal</v>
      </c>
      <c r="P46" s="2" t="str">
        <f t="shared" si="2"/>
        <v>Tinggi</v>
      </c>
      <c r="Q46" s="2">
        <v>1</v>
      </c>
      <c r="R46" s="2" t="s">
        <v>9</v>
      </c>
      <c r="S46" s="2" t="s">
        <v>10</v>
      </c>
      <c r="V46" s="2">
        <v>183</v>
      </c>
      <c r="W46" s="2" t="str">
        <f t="shared" si="3"/>
        <v>Anak Pra-Sekolah</v>
      </c>
      <c r="X46" s="2" t="s">
        <v>13</v>
      </c>
      <c r="Y46" s="2" t="str">
        <f t="shared" si="4"/>
        <v>Normal</v>
      </c>
      <c r="Z46" s="2" t="str">
        <f t="shared" si="5"/>
        <v>Tinggi</v>
      </c>
      <c r="AA46" s="2">
        <v>3</v>
      </c>
      <c r="AB46" s="2" t="s">
        <v>14</v>
      </c>
      <c r="AC46" s="2" t="s">
        <v>10</v>
      </c>
    </row>
    <row r="47" spans="2:29" x14ac:dyDescent="0.25">
      <c r="B47" s="2">
        <v>44</v>
      </c>
      <c r="C47" s="2">
        <v>9</v>
      </c>
      <c r="D47" s="2" t="s">
        <v>13</v>
      </c>
      <c r="E47" s="2">
        <v>15.4</v>
      </c>
      <c r="F47" s="2">
        <v>56.5</v>
      </c>
      <c r="G47" s="2">
        <v>3</v>
      </c>
      <c r="H47" s="2" t="s">
        <v>15</v>
      </c>
      <c r="I47" s="2" t="s">
        <v>12</v>
      </c>
      <c r="J47" s="5"/>
      <c r="L47" s="2">
        <v>44</v>
      </c>
      <c r="M47" s="2" t="str">
        <f t="shared" si="0"/>
        <v>Bayi dan Balita</v>
      </c>
      <c r="N47" s="2" t="s">
        <v>13</v>
      </c>
      <c r="O47" s="2" t="str">
        <f t="shared" si="1"/>
        <v>Normal</v>
      </c>
      <c r="P47" s="2" t="str">
        <f t="shared" si="2"/>
        <v>Pendek</v>
      </c>
      <c r="Q47" s="2">
        <v>3</v>
      </c>
      <c r="R47" s="2" t="s">
        <v>15</v>
      </c>
      <c r="S47" s="2" t="s">
        <v>12</v>
      </c>
      <c r="V47" s="2">
        <v>184</v>
      </c>
      <c r="W47" s="2" t="str">
        <f t="shared" si="3"/>
        <v>Bayi dan Balita</v>
      </c>
      <c r="X47" s="2" t="s">
        <v>8</v>
      </c>
      <c r="Y47" s="2" t="str">
        <f t="shared" si="4"/>
        <v>Normal</v>
      </c>
      <c r="Z47" s="2" t="str">
        <f t="shared" si="5"/>
        <v>Pendek</v>
      </c>
      <c r="AA47" s="2">
        <v>2</v>
      </c>
      <c r="AB47" s="2" t="s">
        <v>9</v>
      </c>
      <c r="AC47" s="2" t="s">
        <v>10</v>
      </c>
    </row>
    <row r="48" spans="2:29" x14ac:dyDescent="0.25">
      <c r="B48" s="2">
        <v>45</v>
      </c>
      <c r="C48" s="2">
        <v>23</v>
      </c>
      <c r="D48" s="2" t="s">
        <v>13</v>
      </c>
      <c r="E48" s="2">
        <v>5.5</v>
      </c>
      <c r="F48" s="2">
        <v>72.5</v>
      </c>
      <c r="G48" s="2">
        <v>2</v>
      </c>
      <c r="H48" s="2" t="s">
        <v>11</v>
      </c>
      <c r="I48" s="2" t="s">
        <v>10</v>
      </c>
      <c r="J48" s="5"/>
      <c r="L48" s="2">
        <v>45</v>
      </c>
      <c r="M48" s="2" t="str">
        <f t="shared" si="0"/>
        <v>Bayi dan Balita</v>
      </c>
      <c r="N48" s="2" t="s">
        <v>13</v>
      </c>
      <c r="O48" s="2" t="str">
        <f t="shared" si="1"/>
        <v>Ringan</v>
      </c>
      <c r="P48" s="2" t="str">
        <f t="shared" si="2"/>
        <v>Pendek</v>
      </c>
      <c r="Q48" s="2">
        <v>2</v>
      </c>
      <c r="R48" s="2" t="s">
        <v>11</v>
      </c>
      <c r="S48" s="2" t="s">
        <v>10</v>
      </c>
      <c r="V48" s="2">
        <v>185</v>
      </c>
      <c r="W48" s="2" t="str">
        <f t="shared" si="3"/>
        <v>Bayi dan Balita</v>
      </c>
      <c r="X48" s="2" t="s">
        <v>13</v>
      </c>
      <c r="Y48" s="2" t="str">
        <f t="shared" si="4"/>
        <v>Ringan</v>
      </c>
      <c r="Z48" s="2" t="str">
        <f t="shared" si="5"/>
        <v>Pendek</v>
      </c>
      <c r="AA48" s="2">
        <v>1</v>
      </c>
      <c r="AB48" s="2" t="s">
        <v>11</v>
      </c>
      <c r="AC48" s="2" t="s">
        <v>12</v>
      </c>
    </row>
    <row r="49" spans="2:29" x14ac:dyDescent="0.25">
      <c r="B49" s="2">
        <v>46</v>
      </c>
      <c r="C49" s="2">
        <v>11</v>
      </c>
      <c r="D49" s="2" t="s">
        <v>8</v>
      </c>
      <c r="E49" s="2">
        <v>5.3</v>
      </c>
      <c r="F49" s="2">
        <v>90.2</v>
      </c>
      <c r="G49" s="2">
        <v>3</v>
      </c>
      <c r="H49" s="2" t="s">
        <v>15</v>
      </c>
      <c r="I49" s="2" t="s">
        <v>10</v>
      </c>
      <c r="J49" s="5"/>
      <c r="L49" s="2">
        <v>46</v>
      </c>
      <c r="M49" s="2" t="str">
        <f t="shared" si="0"/>
        <v>Bayi dan Balita</v>
      </c>
      <c r="N49" s="2" t="s">
        <v>8</v>
      </c>
      <c r="O49" s="2" t="str">
        <f t="shared" si="1"/>
        <v>Ringan</v>
      </c>
      <c r="P49" s="2" t="str">
        <f t="shared" si="2"/>
        <v>Tinggi</v>
      </c>
      <c r="Q49" s="2">
        <v>3</v>
      </c>
      <c r="R49" s="2" t="s">
        <v>15</v>
      </c>
      <c r="S49" s="2" t="s">
        <v>10</v>
      </c>
      <c r="V49" s="2">
        <v>186</v>
      </c>
      <c r="W49" s="2" t="str">
        <f t="shared" si="3"/>
        <v>Bayi dan Balita</v>
      </c>
      <c r="X49" s="2" t="s">
        <v>8</v>
      </c>
      <c r="Y49" s="2" t="str">
        <f t="shared" si="4"/>
        <v>Ringan</v>
      </c>
      <c r="Z49" s="2" t="str">
        <f t="shared" si="5"/>
        <v>Tinggi</v>
      </c>
      <c r="AA49" s="2">
        <v>1</v>
      </c>
      <c r="AB49" s="2" t="s">
        <v>9</v>
      </c>
      <c r="AC49" s="2" t="s">
        <v>12</v>
      </c>
    </row>
    <row r="50" spans="2:29" x14ac:dyDescent="0.25">
      <c r="B50" s="2">
        <v>47</v>
      </c>
      <c r="C50" s="2">
        <v>41</v>
      </c>
      <c r="D50" s="2" t="s">
        <v>13</v>
      </c>
      <c r="E50" s="2">
        <v>9.5</v>
      </c>
      <c r="F50" s="2">
        <v>96.2</v>
      </c>
      <c r="G50" s="2">
        <v>3</v>
      </c>
      <c r="H50" s="2" t="s">
        <v>15</v>
      </c>
      <c r="I50" s="2" t="s">
        <v>10</v>
      </c>
      <c r="J50" s="5"/>
      <c r="L50" s="2">
        <v>47</v>
      </c>
      <c r="M50" s="2" t="str">
        <f t="shared" si="0"/>
        <v>Anak Pra-Sekolah</v>
      </c>
      <c r="N50" s="2" t="s">
        <v>13</v>
      </c>
      <c r="O50" s="2" t="str">
        <f t="shared" si="1"/>
        <v>Ringan</v>
      </c>
      <c r="P50" s="2" t="str">
        <f t="shared" si="2"/>
        <v>Tinggi</v>
      </c>
      <c r="Q50" s="2">
        <v>3</v>
      </c>
      <c r="R50" s="2" t="s">
        <v>15</v>
      </c>
      <c r="S50" s="2" t="s">
        <v>10</v>
      </c>
      <c r="V50" s="2">
        <v>187</v>
      </c>
      <c r="W50" s="2" t="str">
        <f t="shared" si="3"/>
        <v>Anak Pra-Sekolah</v>
      </c>
      <c r="X50" s="2" t="s">
        <v>8</v>
      </c>
      <c r="Y50" s="2" t="str">
        <f t="shared" si="4"/>
        <v>Ringan</v>
      </c>
      <c r="Z50" s="2" t="str">
        <f t="shared" si="5"/>
        <v>Tinggi</v>
      </c>
      <c r="AA50" s="2">
        <v>3</v>
      </c>
      <c r="AB50" s="2" t="s">
        <v>14</v>
      </c>
      <c r="AC50" s="2" t="s">
        <v>10</v>
      </c>
    </row>
    <row r="51" spans="2:29" x14ac:dyDescent="0.25">
      <c r="B51" s="2">
        <v>48</v>
      </c>
      <c r="C51" s="2">
        <v>20</v>
      </c>
      <c r="D51" s="2" t="s">
        <v>8</v>
      </c>
      <c r="E51" s="2">
        <v>14.7</v>
      </c>
      <c r="F51" s="2">
        <v>71.8</v>
      </c>
      <c r="G51" s="2">
        <v>2</v>
      </c>
      <c r="H51" s="2" t="s">
        <v>11</v>
      </c>
      <c r="I51" s="2" t="s">
        <v>10</v>
      </c>
      <c r="J51" s="5"/>
      <c r="L51" s="2">
        <v>48</v>
      </c>
      <c r="M51" s="2" t="str">
        <f t="shared" si="0"/>
        <v>Bayi dan Balita</v>
      </c>
      <c r="N51" s="2" t="s">
        <v>8</v>
      </c>
      <c r="O51" s="2" t="str">
        <f t="shared" si="1"/>
        <v>Normal</v>
      </c>
      <c r="P51" s="2" t="str">
        <f t="shared" si="2"/>
        <v>Pendek</v>
      </c>
      <c r="Q51" s="2">
        <v>2</v>
      </c>
      <c r="R51" s="2" t="s">
        <v>11</v>
      </c>
      <c r="S51" s="2" t="s">
        <v>10</v>
      </c>
      <c r="V51" s="2">
        <v>188</v>
      </c>
      <c r="W51" s="2" t="str">
        <f t="shared" si="3"/>
        <v>Bayi dan Balita</v>
      </c>
      <c r="X51" s="2" t="s">
        <v>8</v>
      </c>
      <c r="Y51" s="2" t="str">
        <f t="shared" si="4"/>
        <v>Normal</v>
      </c>
      <c r="Z51" s="2" t="str">
        <f t="shared" si="5"/>
        <v>Pendek</v>
      </c>
      <c r="AA51" s="2">
        <v>1</v>
      </c>
      <c r="AB51" s="2" t="s">
        <v>9</v>
      </c>
      <c r="AC51" s="2" t="s">
        <v>10</v>
      </c>
    </row>
    <row r="52" spans="2:29" x14ac:dyDescent="0.25">
      <c r="B52" s="2">
        <v>49</v>
      </c>
      <c r="C52" s="2">
        <v>6</v>
      </c>
      <c r="D52" s="2" t="s">
        <v>13</v>
      </c>
      <c r="E52" s="2">
        <v>16.8</v>
      </c>
      <c r="F52" s="2">
        <v>64.099999999999994</v>
      </c>
      <c r="G52" s="2">
        <v>1</v>
      </c>
      <c r="H52" s="2" t="s">
        <v>11</v>
      </c>
      <c r="I52" s="2" t="s">
        <v>10</v>
      </c>
      <c r="J52" s="5"/>
      <c r="L52" s="2">
        <v>49</v>
      </c>
      <c r="M52" s="2" t="str">
        <f t="shared" si="0"/>
        <v>Bayi dan Balita</v>
      </c>
      <c r="N52" s="2" t="s">
        <v>13</v>
      </c>
      <c r="O52" s="2" t="str">
        <f t="shared" si="1"/>
        <v>Normal</v>
      </c>
      <c r="P52" s="2" t="str">
        <f t="shared" si="2"/>
        <v>Pendek</v>
      </c>
      <c r="Q52" s="2">
        <v>1</v>
      </c>
      <c r="R52" s="2" t="s">
        <v>11</v>
      </c>
      <c r="S52" s="2" t="s">
        <v>10</v>
      </c>
      <c r="V52" s="2">
        <v>189</v>
      </c>
      <c r="W52" s="2" t="str">
        <f t="shared" si="3"/>
        <v>Bayi dan Balita</v>
      </c>
      <c r="X52" s="2" t="s">
        <v>13</v>
      </c>
      <c r="Y52" s="2" t="str">
        <f t="shared" si="4"/>
        <v>Normal</v>
      </c>
      <c r="Z52" s="2" t="str">
        <f t="shared" si="5"/>
        <v>Pendek</v>
      </c>
      <c r="AA52" s="2">
        <v>1</v>
      </c>
      <c r="AB52" s="2" t="s">
        <v>11</v>
      </c>
      <c r="AC52" s="2" t="s">
        <v>12</v>
      </c>
    </row>
    <row r="53" spans="2:29" x14ac:dyDescent="0.25">
      <c r="B53" s="2">
        <v>50</v>
      </c>
      <c r="C53" s="2">
        <v>27</v>
      </c>
      <c r="D53" s="2" t="s">
        <v>8</v>
      </c>
      <c r="E53" s="2">
        <v>6.8</v>
      </c>
      <c r="F53" s="2">
        <v>109.3</v>
      </c>
      <c r="G53" s="2">
        <v>1</v>
      </c>
      <c r="H53" s="2" t="s">
        <v>14</v>
      </c>
      <c r="I53" s="2" t="s">
        <v>10</v>
      </c>
      <c r="J53" s="5"/>
      <c r="L53" s="2">
        <v>50</v>
      </c>
      <c r="M53" s="2" t="str">
        <f t="shared" si="0"/>
        <v>Anak Pra-Sekolah</v>
      </c>
      <c r="N53" s="2" t="s">
        <v>8</v>
      </c>
      <c r="O53" s="2" t="str">
        <f t="shared" si="1"/>
        <v>Ringan</v>
      </c>
      <c r="P53" s="2" t="str">
        <f t="shared" si="2"/>
        <v>Tinggi</v>
      </c>
      <c r="Q53" s="2">
        <v>1</v>
      </c>
      <c r="R53" s="2" t="s">
        <v>14</v>
      </c>
      <c r="S53" s="2" t="s">
        <v>10</v>
      </c>
      <c r="V53" s="2">
        <v>190</v>
      </c>
      <c r="W53" s="2" t="str">
        <f t="shared" si="3"/>
        <v>Anak Pra-Sekolah</v>
      </c>
      <c r="X53" s="2" t="s">
        <v>8</v>
      </c>
      <c r="Y53" s="2" t="str">
        <f t="shared" si="4"/>
        <v>Ringan</v>
      </c>
      <c r="Z53" s="2" t="str">
        <f t="shared" si="5"/>
        <v>Tinggi</v>
      </c>
      <c r="AA53" s="2">
        <v>1</v>
      </c>
      <c r="AB53" s="2" t="s">
        <v>9</v>
      </c>
      <c r="AC53" s="2" t="s">
        <v>12</v>
      </c>
    </row>
    <row r="54" spans="2:29" x14ac:dyDescent="0.25">
      <c r="B54" s="2">
        <v>51</v>
      </c>
      <c r="C54" s="2">
        <v>16</v>
      </c>
      <c r="D54" s="2" t="s">
        <v>8</v>
      </c>
      <c r="E54" s="2">
        <v>12.1</v>
      </c>
      <c r="F54" s="2">
        <v>119</v>
      </c>
      <c r="G54" s="2">
        <v>3</v>
      </c>
      <c r="H54" s="2" t="s">
        <v>14</v>
      </c>
      <c r="I54" s="2" t="s">
        <v>12</v>
      </c>
      <c r="J54" s="5"/>
      <c r="L54" s="2">
        <v>51</v>
      </c>
      <c r="M54" s="2" t="str">
        <f t="shared" si="0"/>
        <v>Bayi dan Balita</v>
      </c>
      <c r="N54" s="2" t="s">
        <v>8</v>
      </c>
      <c r="O54" s="2" t="str">
        <f t="shared" si="1"/>
        <v>Normal</v>
      </c>
      <c r="P54" s="2" t="str">
        <f t="shared" si="2"/>
        <v>Tinggi</v>
      </c>
      <c r="Q54" s="2">
        <v>3</v>
      </c>
      <c r="R54" s="2" t="s">
        <v>14</v>
      </c>
      <c r="S54" s="2" t="s">
        <v>12</v>
      </c>
      <c r="V54" s="2">
        <v>191</v>
      </c>
      <c r="W54" s="2" t="str">
        <f t="shared" si="3"/>
        <v>Bayi dan Balita</v>
      </c>
      <c r="X54" s="2" t="s">
        <v>8</v>
      </c>
      <c r="Y54" s="2" t="str">
        <f t="shared" si="4"/>
        <v>Normal</v>
      </c>
      <c r="Z54" s="2" t="str">
        <f t="shared" si="5"/>
        <v>Tinggi</v>
      </c>
      <c r="AA54" s="2">
        <v>3</v>
      </c>
      <c r="AB54" s="2" t="s">
        <v>11</v>
      </c>
      <c r="AC54" s="2" t="s">
        <v>10</v>
      </c>
    </row>
    <row r="55" spans="2:29" x14ac:dyDescent="0.25">
      <c r="B55" s="2">
        <v>52</v>
      </c>
      <c r="C55" s="2">
        <v>52</v>
      </c>
      <c r="D55" s="2" t="s">
        <v>8</v>
      </c>
      <c r="E55" s="2">
        <v>9.6</v>
      </c>
      <c r="F55" s="2">
        <v>89.2</v>
      </c>
      <c r="G55" s="2">
        <v>1</v>
      </c>
      <c r="H55" s="2" t="s">
        <v>9</v>
      </c>
      <c r="I55" s="2" t="s">
        <v>10</v>
      </c>
      <c r="J55" s="5"/>
      <c r="L55" s="2">
        <v>52</v>
      </c>
      <c r="M55" s="2" t="str">
        <f t="shared" si="0"/>
        <v>Anak Pra-Sekolah</v>
      </c>
      <c r="N55" s="2" t="s">
        <v>8</v>
      </c>
      <c r="O55" s="2" t="str">
        <f t="shared" si="1"/>
        <v>Ringan</v>
      </c>
      <c r="P55" s="2" t="str">
        <f t="shared" si="2"/>
        <v>Tinggi</v>
      </c>
      <c r="Q55" s="2">
        <v>1</v>
      </c>
      <c r="R55" s="2" t="s">
        <v>9</v>
      </c>
      <c r="S55" s="2" t="s">
        <v>10</v>
      </c>
      <c r="V55" s="2">
        <v>192</v>
      </c>
      <c r="W55" s="2" t="str">
        <f t="shared" si="3"/>
        <v>Anak Pra-Sekolah</v>
      </c>
      <c r="X55" s="2" t="s">
        <v>8</v>
      </c>
      <c r="Y55" s="2" t="str">
        <f t="shared" si="4"/>
        <v>Ringan</v>
      </c>
      <c r="Z55" s="2" t="str">
        <f t="shared" si="5"/>
        <v>Tinggi</v>
      </c>
      <c r="AA55" s="2">
        <v>2</v>
      </c>
      <c r="AB55" s="2" t="s">
        <v>9</v>
      </c>
      <c r="AC55" s="2" t="s">
        <v>10</v>
      </c>
    </row>
    <row r="56" spans="2:29" x14ac:dyDescent="0.25">
      <c r="B56" s="2">
        <v>53</v>
      </c>
      <c r="C56" s="2">
        <v>11</v>
      </c>
      <c r="D56" s="2" t="s">
        <v>8</v>
      </c>
      <c r="E56" s="2">
        <v>16.600000000000001</v>
      </c>
      <c r="F56" s="2">
        <v>66.2</v>
      </c>
      <c r="G56" s="2">
        <v>3</v>
      </c>
      <c r="H56" s="2" t="s">
        <v>11</v>
      </c>
      <c r="I56" s="2" t="s">
        <v>12</v>
      </c>
      <c r="J56" s="5"/>
      <c r="L56" s="2">
        <v>53</v>
      </c>
      <c r="M56" s="2" t="str">
        <f t="shared" si="0"/>
        <v>Bayi dan Balita</v>
      </c>
      <c r="N56" s="2" t="s">
        <v>8</v>
      </c>
      <c r="O56" s="2" t="str">
        <f t="shared" si="1"/>
        <v>Normal</v>
      </c>
      <c r="P56" s="2" t="str">
        <f t="shared" si="2"/>
        <v>Pendek</v>
      </c>
      <c r="Q56" s="2">
        <v>3</v>
      </c>
      <c r="R56" s="2" t="s">
        <v>11</v>
      </c>
      <c r="S56" s="2" t="s">
        <v>12</v>
      </c>
      <c r="V56" s="2">
        <v>193</v>
      </c>
      <c r="W56" s="2" t="str">
        <f t="shared" si="3"/>
        <v>Bayi dan Balita</v>
      </c>
      <c r="X56" s="2" t="s">
        <v>8</v>
      </c>
      <c r="Y56" s="2" t="str">
        <f t="shared" si="4"/>
        <v>Normal</v>
      </c>
      <c r="Z56" s="2" t="str">
        <f t="shared" si="5"/>
        <v>Pendek</v>
      </c>
      <c r="AA56" s="2">
        <v>2</v>
      </c>
      <c r="AB56" s="2" t="s">
        <v>11</v>
      </c>
      <c r="AC56" s="2" t="s">
        <v>10</v>
      </c>
    </row>
    <row r="57" spans="2:29" x14ac:dyDescent="0.25">
      <c r="B57" s="2">
        <v>54</v>
      </c>
      <c r="C57" s="2">
        <v>28</v>
      </c>
      <c r="D57" s="2" t="s">
        <v>13</v>
      </c>
      <c r="E57" s="2">
        <v>15.1</v>
      </c>
      <c r="F57" s="2">
        <v>72.7</v>
      </c>
      <c r="G57" s="2">
        <v>3</v>
      </c>
      <c r="H57" s="2" t="s">
        <v>14</v>
      </c>
      <c r="I57" s="2" t="s">
        <v>10</v>
      </c>
      <c r="J57" s="5"/>
      <c r="L57" s="2">
        <v>54</v>
      </c>
      <c r="M57" s="2" t="str">
        <f t="shared" si="0"/>
        <v>Anak Pra-Sekolah</v>
      </c>
      <c r="N57" s="2" t="s">
        <v>13</v>
      </c>
      <c r="O57" s="2" t="str">
        <f t="shared" si="1"/>
        <v>Normal</v>
      </c>
      <c r="P57" s="2" t="str">
        <f t="shared" si="2"/>
        <v>Pendek</v>
      </c>
      <c r="Q57" s="2">
        <v>3</v>
      </c>
      <c r="R57" s="2" t="s">
        <v>14</v>
      </c>
      <c r="S57" s="2" t="s">
        <v>10</v>
      </c>
      <c r="V57" s="2">
        <v>194</v>
      </c>
      <c r="W57" s="2" t="str">
        <f t="shared" si="3"/>
        <v>Anak Pra-Sekolah</v>
      </c>
      <c r="X57" s="2" t="s">
        <v>13</v>
      </c>
      <c r="Y57" s="2" t="str">
        <f t="shared" si="4"/>
        <v>Normal</v>
      </c>
      <c r="Z57" s="2" t="str">
        <f t="shared" si="5"/>
        <v>Pendek</v>
      </c>
      <c r="AA57" s="2">
        <v>1</v>
      </c>
      <c r="AB57" s="2" t="s">
        <v>11</v>
      </c>
      <c r="AC57" s="2" t="s">
        <v>12</v>
      </c>
    </row>
    <row r="58" spans="2:29" x14ac:dyDescent="0.25">
      <c r="B58" s="2">
        <v>55</v>
      </c>
      <c r="C58" s="2">
        <v>4</v>
      </c>
      <c r="D58" s="2" t="s">
        <v>8</v>
      </c>
      <c r="E58" s="2">
        <v>15.1</v>
      </c>
      <c r="F58" s="2">
        <v>56.2</v>
      </c>
      <c r="G58" s="2">
        <v>2</v>
      </c>
      <c r="H58" s="2" t="s">
        <v>9</v>
      </c>
      <c r="I58" s="2" t="s">
        <v>10</v>
      </c>
      <c r="J58" s="5"/>
      <c r="L58" s="2">
        <v>55</v>
      </c>
      <c r="M58" s="2" t="str">
        <f t="shared" si="0"/>
        <v>Bayi dan Balita</v>
      </c>
      <c r="N58" s="2" t="s">
        <v>8</v>
      </c>
      <c r="O58" s="2" t="str">
        <f t="shared" si="1"/>
        <v>Normal</v>
      </c>
      <c r="P58" s="2" t="str">
        <f t="shared" si="2"/>
        <v>Pendek</v>
      </c>
      <c r="Q58" s="2">
        <v>2</v>
      </c>
      <c r="R58" s="2" t="s">
        <v>9</v>
      </c>
      <c r="S58" s="2" t="s">
        <v>10</v>
      </c>
      <c r="V58" s="2">
        <v>195</v>
      </c>
      <c r="W58" s="2" t="str">
        <f t="shared" si="3"/>
        <v>Bayi dan Balita</v>
      </c>
      <c r="X58" s="2" t="s">
        <v>8</v>
      </c>
      <c r="Y58" s="2" t="str">
        <f t="shared" si="4"/>
        <v>Normal</v>
      </c>
      <c r="Z58" s="2" t="str">
        <f t="shared" si="5"/>
        <v>Pendek</v>
      </c>
      <c r="AA58" s="2">
        <v>2</v>
      </c>
      <c r="AB58" s="2" t="s">
        <v>9</v>
      </c>
      <c r="AC58" s="2" t="s">
        <v>10</v>
      </c>
    </row>
    <row r="59" spans="2:29" x14ac:dyDescent="0.25">
      <c r="B59" s="2">
        <v>56</v>
      </c>
      <c r="C59" s="2">
        <v>22</v>
      </c>
      <c r="D59" s="2" t="s">
        <v>8</v>
      </c>
      <c r="E59" s="2">
        <v>10.6</v>
      </c>
      <c r="F59" s="2">
        <v>114.4</v>
      </c>
      <c r="G59" s="2">
        <v>2</v>
      </c>
      <c r="H59" s="2" t="s">
        <v>9</v>
      </c>
      <c r="I59" s="2" t="s">
        <v>12</v>
      </c>
      <c r="J59" s="5"/>
      <c r="L59" s="2">
        <v>56</v>
      </c>
      <c r="M59" s="2" t="str">
        <f t="shared" si="0"/>
        <v>Bayi dan Balita</v>
      </c>
      <c r="N59" s="2" t="s">
        <v>8</v>
      </c>
      <c r="O59" s="2" t="str">
        <f t="shared" si="1"/>
        <v>Normal</v>
      </c>
      <c r="P59" s="2" t="str">
        <f t="shared" si="2"/>
        <v>Tinggi</v>
      </c>
      <c r="Q59" s="2">
        <v>2</v>
      </c>
      <c r="R59" s="2" t="s">
        <v>9</v>
      </c>
      <c r="S59" s="2" t="s">
        <v>12</v>
      </c>
      <c r="V59" s="2">
        <v>196</v>
      </c>
      <c r="W59" s="2" t="str">
        <f t="shared" si="3"/>
        <v>Bayi dan Balita</v>
      </c>
      <c r="X59" s="2" t="s">
        <v>13</v>
      </c>
      <c r="Y59" s="2" t="str">
        <f t="shared" si="4"/>
        <v>Normal</v>
      </c>
      <c r="Z59" s="2" t="str">
        <f t="shared" si="5"/>
        <v>Tinggi</v>
      </c>
      <c r="AA59" s="2">
        <v>3</v>
      </c>
      <c r="AB59" s="2" t="s">
        <v>14</v>
      </c>
      <c r="AC59" s="2" t="s">
        <v>12</v>
      </c>
    </row>
    <row r="60" spans="2:29" x14ac:dyDescent="0.25">
      <c r="B60" s="2">
        <v>57</v>
      </c>
      <c r="C60" s="2">
        <v>30</v>
      </c>
      <c r="D60" s="2" t="s">
        <v>8</v>
      </c>
      <c r="E60" s="2">
        <v>10</v>
      </c>
      <c r="F60" s="2">
        <v>62.7</v>
      </c>
      <c r="G60" s="2">
        <v>2</v>
      </c>
      <c r="H60" s="2" t="s">
        <v>9</v>
      </c>
      <c r="I60" s="2" t="s">
        <v>10</v>
      </c>
      <c r="J60" s="5"/>
      <c r="L60" s="2">
        <v>57</v>
      </c>
      <c r="M60" s="2" t="str">
        <f t="shared" si="0"/>
        <v>Anak Pra-Sekolah</v>
      </c>
      <c r="N60" s="2" t="s">
        <v>8</v>
      </c>
      <c r="O60" s="2" t="str">
        <f t="shared" si="1"/>
        <v>Ringan</v>
      </c>
      <c r="P60" s="2" t="str">
        <f t="shared" si="2"/>
        <v>Pendek</v>
      </c>
      <c r="Q60" s="2">
        <v>2</v>
      </c>
      <c r="R60" s="2" t="s">
        <v>9</v>
      </c>
      <c r="S60" s="2" t="s">
        <v>10</v>
      </c>
      <c r="V60" s="2">
        <v>197</v>
      </c>
      <c r="W60" s="2" t="str">
        <f t="shared" si="3"/>
        <v>Anak Pra-Sekolah</v>
      </c>
      <c r="X60" s="2" t="s">
        <v>13</v>
      </c>
      <c r="Y60" s="2" t="str">
        <f t="shared" si="4"/>
        <v>Ringan</v>
      </c>
      <c r="Z60" s="2" t="str">
        <f t="shared" si="5"/>
        <v>Pendek</v>
      </c>
      <c r="AA60" s="2">
        <v>3</v>
      </c>
      <c r="AB60" s="2" t="s">
        <v>15</v>
      </c>
      <c r="AC60" s="2" t="s">
        <v>10</v>
      </c>
    </row>
    <row r="61" spans="2:29" x14ac:dyDescent="0.25">
      <c r="B61" s="2">
        <v>58</v>
      </c>
      <c r="C61" s="2">
        <v>49</v>
      </c>
      <c r="D61" s="2" t="s">
        <v>13</v>
      </c>
      <c r="E61" s="2">
        <v>8.3000000000000007</v>
      </c>
      <c r="F61" s="2">
        <v>92.5</v>
      </c>
      <c r="G61" s="2">
        <v>3</v>
      </c>
      <c r="H61" s="2" t="s">
        <v>14</v>
      </c>
      <c r="I61" s="2" t="s">
        <v>12</v>
      </c>
      <c r="J61" s="5"/>
      <c r="L61" s="2">
        <v>58</v>
      </c>
      <c r="M61" s="2" t="str">
        <f t="shared" si="0"/>
        <v>Anak Pra-Sekolah</v>
      </c>
      <c r="N61" s="2" t="s">
        <v>13</v>
      </c>
      <c r="O61" s="2" t="str">
        <f t="shared" si="1"/>
        <v>Ringan</v>
      </c>
      <c r="P61" s="2" t="str">
        <f t="shared" si="2"/>
        <v>Tinggi</v>
      </c>
      <c r="Q61" s="2">
        <v>3</v>
      </c>
      <c r="R61" s="2" t="s">
        <v>14</v>
      </c>
      <c r="S61" s="2" t="s">
        <v>12</v>
      </c>
      <c r="V61" s="2">
        <v>198</v>
      </c>
      <c r="W61" s="2" t="str">
        <f t="shared" si="3"/>
        <v>Anak Pra-Sekolah</v>
      </c>
      <c r="X61" s="2" t="s">
        <v>13</v>
      </c>
      <c r="Y61" s="2" t="str">
        <f t="shared" si="4"/>
        <v>Ringan</v>
      </c>
      <c r="Z61" s="2" t="str">
        <f t="shared" si="5"/>
        <v>Tinggi</v>
      </c>
      <c r="AA61" s="2">
        <v>2</v>
      </c>
      <c r="AB61" s="2" t="s">
        <v>14</v>
      </c>
      <c r="AC61" s="2" t="s">
        <v>10</v>
      </c>
    </row>
    <row r="62" spans="2:29" x14ac:dyDescent="0.25">
      <c r="B62" s="2">
        <v>59</v>
      </c>
      <c r="C62" s="2">
        <v>9</v>
      </c>
      <c r="D62" s="2" t="s">
        <v>8</v>
      </c>
      <c r="E62" s="2">
        <v>5.7</v>
      </c>
      <c r="F62" s="2">
        <v>72.8</v>
      </c>
      <c r="G62" s="2">
        <v>2</v>
      </c>
      <c r="H62" s="2" t="s">
        <v>11</v>
      </c>
      <c r="I62" s="2" t="s">
        <v>12</v>
      </c>
      <c r="J62" s="5"/>
      <c r="L62" s="2">
        <v>59</v>
      </c>
      <c r="M62" s="2" t="str">
        <f t="shared" si="0"/>
        <v>Bayi dan Balita</v>
      </c>
      <c r="N62" s="2" t="s">
        <v>8</v>
      </c>
      <c r="O62" s="2" t="str">
        <f t="shared" si="1"/>
        <v>Ringan</v>
      </c>
      <c r="P62" s="2" t="str">
        <f t="shared" si="2"/>
        <v>Pendek</v>
      </c>
      <c r="Q62" s="2">
        <v>2</v>
      </c>
      <c r="R62" s="2" t="s">
        <v>11</v>
      </c>
      <c r="S62" s="2" t="s">
        <v>12</v>
      </c>
      <c r="V62" s="2">
        <v>199</v>
      </c>
      <c r="W62" s="2" t="str">
        <f t="shared" si="3"/>
        <v>Bayi dan Balita</v>
      </c>
      <c r="X62" s="2" t="s">
        <v>13</v>
      </c>
      <c r="Y62" s="2" t="str">
        <f t="shared" si="4"/>
        <v>Ringan</v>
      </c>
      <c r="Z62" s="2" t="str">
        <f t="shared" si="5"/>
        <v>Pendek</v>
      </c>
      <c r="AA62" s="2">
        <v>2</v>
      </c>
      <c r="AB62" s="2" t="s">
        <v>9</v>
      </c>
      <c r="AC62" s="2" t="s">
        <v>10</v>
      </c>
    </row>
    <row r="63" spans="2:29" x14ac:dyDescent="0.25">
      <c r="B63" s="2">
        <v>60</v>
      </c>
      <c r="C63" s="2">
        <v>46</v>
      </c>
      <c r="D63" s="2" t="s">
        <v>13</v>
      </c>
      <c r="E63" s="2">
        <v>15.4</v>
      </c>
      <c r="F63" s="2">
        <v>91</v>
      </c>
      <c r="G63" s="2">
        <v>1</v>
      </c>
      <c r="H63" s="2" t="s">
        <v>15</v>
      </c>
      <c r="I63" s="2" t="s">
        <v>10</v>
      </c>
      <c r="J63" s="5"/>
      <c r="L63" s="2">
        <v>60</v>
      </c>
      <c r="M63" s="2" t="str">
        <f t="shared" si="0"/>
        <v>Anak Pra-Sekolah</v>
      </c>
      <c r="N63" s="2" t="s">
        <v>13</v>
      </c>
      <c r="O63" s="2" t="str">
        <f t="shared" si="1"/>
        <v>Normal</v>
      </c>
      <c r="P63" s="2" t="str">
        <f t="shared" si="2"/>
        <v>Tinggi</v>
      </c>
      <c r="Q63" s="2">
        <v>1</v>
      </c>
      <c r="R63" s="2" t="s">
        <v>15</v>
      </c>
      <c r="S63" s="2" t="s">
        <v>10</v>
      </c>
      <c r="V63" s="2">
        <v>200</v>
      </c>
      <c r="W63" s="2" t="str">
        <f t="shared" si="3"/>
        <v>Anak Pra-Sekolah</v>
      </c>
      <c r="X63" s="2" t="s">
        <v>13</v>
      </c>
      <c r="Y63" s="2" t="str">
        <f t="shared" si="4"/>
        <v>Normal</v>
      </c>
      <c r="Z63" s="2" t="str">
        <f t="shared" si="5"/>
        <v>Tinggi</v>
      </c>
      <c r="AA63" s="2">
        <v>1</v>
      </c>
      <c r="AB63" s="2" t="s">
        <v>14</v>
      </c>
      <c r="AC63" s="2" t="s">
        <v>10</v>
      </c>
    </row>
    <row r="64" spans="2:29" x14ac:dyDescent="0.25">
      <c r="B64" s="2">
        <v>61</v>
      </c>
      <c r="C64" s="2">
        <v>10</v>
      </c>
      <c r="D64" s="2" t="s">
        <v>8</v>
      </c>
      <c r="E64" s="2">
        <v>14.8</v>
      </c>
      <c r="F64" s="2">
        <v>97.3</v>
      </c>
      <c r="G64" s="2">
        <v>1</v>
      </c>
      <c r="H64" s="2" t="s">
        <v>9</v>
      </c>
      <c r="I64" s="2" t="s">
        <v>12</v>
      </c>
      <c r="J64" s="5"/>
      <c r="L64" s="2">
        <v>61</v>
      </c>
      <c r="M64" s="2" t="str">
        <f t="shared" si="0"/>
        <v>Bayi dan Balita</v>
      </c>
      <c r="N64" s="2" t="s">
        <v>8</v>
      </c>
      <c r="O64" s="2" t="str">
        <f t="shared" si="1"/>
        <v>Normal</v>
      </c>
      <c r="P64" s="2" t="str">
        <f t="shared" si="2"/>
        <v>Tinggi</v>
      </c>
      <c r="Q64" s="2">
        <v>1</v>
      </c>
      <c r="R64" s="2" t="s">
        <v>9</v>
      </c>
      <c r="S64" s="2" t="s">
        <v>12</v>
      </c>
    </row>
    <row r="65" spans="2:19" x14ac:dyDescent="0.25">
      <c r="B65" s="2">
        <v>62</v>
      </c>
      <c r="C65" s="2">
        <v>49</v>
      </c>
      <c r="D65" s="2" t="s">
        <v>13</v>
      </c>
      <c r="E65" s="2">
        <v>17</v>
      </c>
      <c r="F65" s="2">
        <v>108.9</v>
      </c>
      <c r="G65" s="2">
        <v>3</v>
      </c>
      <c r="H65" s="2" t="s">
        <v>14</v>
      </c>
      <c r="I65" s="2" t="s">
        <v>12</v>
      </c>
      <c r="J65" s="5"/>
      <c r="L65" s="2">
        <v>62</v>
      </c>
      <c r="M65" s="2" t="str">
        <f t="shared" si="0"/>
        <v>Anak Pra-Sekolah</v>
      </c>
      <c r="N65" s="2" t="s">
        <v>13</v>
      </c>
      <c r="O65" s="2" t="str">
        <f t="shared" si="1"/>
        <v>Normal</v>
      </c>
      <c r="P65" s="2" t="str">
        <f t="shared" si="2"/>
        <v>Tinggi</v>
      </c>
      <c r="Q65" s="2">
        <v>3</v>
      </c>
      <c r="R65" s="2" t="s">
        <v>14</v>
      </c>
      <c r="S65" s="2" t="s">
        <v>12</v>
      </c>
    </row>
    <row r="66" spans="2:19" x14ac:dyDescent="0.25">
      <c r="B66" s="2">
        <v>63</v>
      </c>
      <c r="C66" s="2">
        <v>37</v>
      </c>
      <c r="D66" s="2" t="s">
        <v>13</v>
      </c>
      <c r="E66" s="2">
        <v>17</v>
      </c>
      <c r="F66" s="2">
        <v>68.400000000000006</v>
      </c>
      <c r="G66" s="2">
        <v>3</v>
      </c>
      <c r="H66" s="2" t="s">
        <v>14</v>
      </c>
      <c r="I66" s="2" t="s">
        <v>10</v>
      </c>
      <c r="J66" s="5"/>
      <c r="L66" s="2">
        <v>63</v>
      </c>
      <c r="M66" s="2" t="str">
        <f t="shared" si="0"/>
        <v>Anak Pra-Sekolah</v>
      </c>
      <c r="N66" s="2" t="s">
        <v>13</v>
      </c>
      <c r="O66" s="2" t="str">
        <f t="shared" si="1"/>
        <v>Normal</v>
      </c>
      <c r="P66" s="2" t="str">
        <f t="shared" si="2"/>
        <v>Pendek</v>
      </c>
      <c r="Q66" s="2">
        <v>3</v>
      </c>
      <c r="R66" s="2" t="s">
        <v>14</v>
      </c>
      <c r="S66" s="2" t="s">
        <v>10</v>
      </c>
    </row>
    <row r="67" spans="2:19" x14ac:dyDescent="0.25">
      <c r="B67" s="2">
        <v>64</v>
      </c>
      <c r="C67" s="2">
        <v>16</v>
      </c>
      <c r="D67" s="2" t="s">
        <v>8</v>
      </c>
      <c r="E67" s="2">
        <v>11.7</v>
      </c>
      <c r="F67" s="2">
        <v>55.7</v>
      </c>
      <c r="G67" s="2">
        <v>2</v>
      </c>
      <c r="H67" s="2" t="s">
        <v>15</v>
      </c>
      <c r="I67" s="2" t="s">
        <v>12</v>
      </c>
      <c r="J67" s="5"/>
      <c r="L67" s="2">
        <v>64</v>
      </c>
      <c r="M67" s="2" t="str">
        <f t="shared" si="0"/>
        <v>Bayi dan Balita</v>
      </c>
      <c r="N67" s="2" t="s">
        <v>8</v>
      </c>
      <c r="O67" s="2" t="str">
        <f t="shared" si="1"/>
        <v>Normal</v>
      </c>
      <c r="P67" s="2" t="str">
        <f t="shared" si="2"/>
        <v>Pendek</v>
      </c>
      <c r="Q67" s="2">
        <v>2</v>
      </c>
      <c r="R67" s="2" t="s">
        <v>15</v>
      </c>
      <c r="S67" s="2" t="s">
        <v>12</v>
      </c>
    </row>
    <row r="68" spans="2:19" x14ac:dyDescent="0.25">
      <c r="B68" s="2">
        <v>65</v>
      </c>
      <c r="C68" s="2">
        <v>19</v>
      </c>
      <c r="D68" s="2" t="s">
        <v>13</v>
      </c>
      <c r="E68" s="2">
        <v>14.2</v>
      </c>
      <c r="F68" s="2">
        <v>63.9</v>
      </c>
      <c r="G68" s="2">
        <v>3</v>
      </c>
      <c r="H68" s="2" t="s">
        <v>15</v>
      </c>
      <c r="I68" s="2" t="s">
        <v>10</v>
      </c>
      <c r="J68" s="5"/>
      <c r="L68" s="2">
        <v>65</v>
      </c>
      <c r="M68" s="2" t="str">
        <f t="shared" si="0"/>
        <v>Bayi dan Balita</v>
      </c>
      <c r="N68" s="2" t="s">
        <v>13</v>
      </c>
      <c r="O68" s="2" t="str">
        <f t="shared" si="1"/>
        <v>Normal</v>
      </c>
      <c r="P68" s="2" t="str">
        <f t="shared" si="2"/>
        <v>Pendek</v>
      </c>
      <c r="Q68" s="2">
        <v>3</v>
      </c>
      <c r="R68" s="2" t="s">
        <v>15</v>
      </c>
      <c r="S68" s="2" t="s">
        <v>10</v>
      </c>
    </row>
    <row r="69" spans="2:19" x14ac:dyDescent="0.25">
      <c r="B69" s="2">
        <v>66</v>
      </c>
      <c r="C69" s="2">
        <v>38</v>
      </c>
      <c r="D69" s="2" t="s">
        <v>8</v>
      </c>
      <c r="E69" s="2">
        <v>16.3</v>
      </c>
      <c r="F69" s="2">
        <v>113.5</v>
      </c>
      <c r="G69" s="2">
        <v>3</v>
      </c>
      <c r="H69" s="2" t="s">
        <v>14</v>
      </c>
      <c r="I69" s="2" t="s">
        <v>10</v>
      </c>
      <c r="J69" s="5"/>
      <c r="L69" s="2">
        <v>66</v>
      </c>
      <c r="M69" s="2" t="str">
        <f t="shared" ref="M69:M132" si="6">IF(AND(C69&gt;=3,C69&lt;=24),"Bayi dan Balita",IF(AND(C69&gt;=25,C69&lt;=54),"Anak Pra-Sekolah"))</f>
        <v>Anak Pra-Sekolah</v>
      </c>
      <c r="N69" s="2" t="s">
        <v>8</v>
      </c>
      <c r="O69" s="2" t="str">
        <f t="shared" ref="O69:O132" si="7">IF(AND(E69&gt;=0,E69&lt;=10),"Ringan",IF(AND(E69&gt;=10,E69&lt;=20),"Normal"))</f>
        <v>Normal</v>
      </c>
      <c r="P69" s="2" t="str">
        <f t="shared" ref="P69:P132" si="8">IF(AND(F69&gt;=0,F69&lt;=80),"Pendek",IF(AND(F69&gt;=80,F69&lt;=120),"Tinggi"))</f>
        <v>Tinggi</v>
      </c>
      <c r="Q69" s="2">
        <v>3</v>
      </c>
      <c r="R69" s="2" t="s">
        <v>14</v>
      </c>
      <c r="S69" s="2" t="s">
        <v>10</v>
      </c>
    </row>
    <row r="70" spans="2:19" x14ac:dyDescent="0.25">
      <c r="B70" s="2">
        <v>67</v>
      </c>
      <c r="C70" s="2">
        <v>52</v>
      </c>
      <c r="D70" s="2" t="s">
        <v>8</v>
      </c>
      <c r="E70" s="2">
        <v>15.2</v>
      </c>
      <c r="F70" s="2">
        <v>111.8</v>
      </c>
      <c r="G70" s="2">
        <v>1</v>
      </c>
      <c r="H70" s="2" t="s">
        <v>11</v>
      </c>
      <c r="I70" s="2" t="s">
        <v>10</v>
      </c>
      <c r="J70" s="5"/>
      <c r="L70" s="2">
        <v>67</v>
      </c>
      <c r="M70" s="2" t="str">
        <f t="shared" si="6"/>
        <v>Anak Pra-Sekolah</v>
      </c>
      <c r="N70" s="2" t="s">
        <v>8</v>
      </c>
      <c r="O70" s="2" t="str">
        <f t="shared" si="7"/>
        <v>Normal</v>
      </c>
      <c r="P70" s="2" t="str">
        <f t="shared" si="8"/>
        <v>Tinggi</v>
      </c>
      <c r="Q70" s="2">
        <v>1</v>
      </c>
      <c r="R70" s="2" t="s">
        <v>11</v>
      </c>
      <c r="S70" s="2" t="s">
        <v>10</v>
      </c>
    </row>
    <row r="71" spans="2:19" x14ac:dyDescent="0.25">
      <c r="B71" s="2">
        <v>68</v>
      </c>
      <c r="C71" s="2">
        <v>42</v>
      </c>
      <c r="D71" s="2" t="s">
        <v>8</v>
      </c>
      <c r="E71" s="2">
        <v>8</v>
      </c>
      <c r="F71" s="2">
        <v>93.8</v>
      </c>
      <c r="G71" s="2">
        <v>1</v>
      </c>
      <c r="H71" s="2" t="s">
        <v>15</v>
      </c>
      <c r="I71" s="2" t="s">
        <v>10</v>
      </c>
      <c r="J71" s="5"/>
      <c r="L71" s="2">
        <v>68</v>
      </c>
      <c r="M71" s="2" t="str">
        <f t="shared" si="6"/>
        <v>Anak Pra-Sekolah</v>
      </c>
      <c r="N71" s="2" t="s">
        <v>8</v>
      </c>
      <c r="O71" s="2" t="str">
        <f t="shared" si="7"/>
        <v>Ringan</v>
      </c>
      <c r="P71" s="2" t="str">
        <f t="shared" si="8"/>
        <v>Tinggi</v>
      </c>
      <c r="Q71" s="2">
        <v>1</v>
      </c>
      <c r="R71" s="2" t="s">
        <v>15</v>
      </c>
      <c r="S71" s="2" t="s">
        <v>10</v>
      </c>
    </row>
    <row r="72" spans="2:19" x14ac:dyDescent="0.25">
      <c r="B72" s="2">
        <v>69</v>
      </c>
      <c r="C72" s="2">
        <v>6</v>
      </c>
      <c r="D72" s="2" t="s">
        <v>13</v>
      </c>
      <c r="E72" s="2">
        <v>10.4</v>
      </c>
      <c r="F72" s="2">
        <v>94</v>
      </c>
      <c r="G72" s="2">
        <v>2</v>
      </c>
      <c r="H72" s="2" t="s">
        <v>14</v>
      </c>
      <c r="I72" s="2" t="s">
        <v>12</v>
      </c>
      <c r="J72" s="5"/>
      <c r="L72" s="2">
        <v>69</v>
      </c>
      <c r="M72" s="2" t="str">
        <f t="shared" si="6"/>
        <v>Bayi dan Balita</v>
      </c>
      <c r="N72" s="2" t="s">
        <v>13</v>
      </c>
      <c r="O72" s="2" t="str">
        <f t="shared" si="7"/>
        <v>Normal</v>
      </c>
      <c r="P72" s="2" t="str">
        <f t="shared" si="8"/>
        <v>Tinggi</v>
      </c>
      <c r="Q72" s="2">
        <v>2</v>
      </c>
      <c r="R72" s="2" t="s">
        <v>14</v>
      </c>
      <c r="S72" s="2" t="s">
        <v>12</v>
      </c>
    </row>
    <row r="73" spans="2:19" x14ac:dyDescent="0.25">
      <c r="B73" s="2">
        <v>70</v>
      </c>
      <c r="C73" s="2">
        <v>4</v>
      </c>
      <c r="D73" s="2" t="s">
        <v>13</v>
      </c>
      <c r="E73" s="2">
        <v>6.5</v>
      </c>
      <c r="F73" s="2">
        <v>98.2</v>
      </c>
      <c r="G73" s="2">
        <v>3</v>
      </c>
      <c r="H73" s="2" t="s">
        <v>15</v>
      </c>
      <c r="I73" s="2" t="s">
        <v>10</v>
      </c>
      <c r="J73" s="5"/>
      <c r="L73" s="2">
        <v>70</v>
      </c>
      <c r="M73" s="2" t="str">
        <f t="shared" si="6"/>
        <v>Bayi dan Balita</v>
      </c>
      <c r="N73" s="2" t="s">
        <v>13</v>
      </c>
      <c r="O73" s="2" t="str">
        <f t="shared" si="7"/>
        <v>Ringan</v>
      </c>
      <c r="P73" s="2" t="str">
        <f t="shared" si="8"/>
        <v>Tinggi</v>
      </c>
      <c r="Q73" s="2">
        <v>3</v>
      </c>
      <c r="R73" s="2" t="s">
        <v>15</v>
      </c>
      <c r="S73" s="2" t="s">
        <v>10</v>
      </c>
    </row>
    <row r="74" spans="2:19" x14ac:dyDescent="0.25">
      <c r="B74" s="2">
        <v>71</v>
      </c>
      <c r="C74" s="2">
        <v>8</v>
      </c>
      <c r="D74" s="2" t="s">
        <v>8</v>
      </c>
      <c r="E74" s="2">
        <v>16.399999999999999</v>
      </c>
      <c r="F74" s="2">
        <v>66.400000000000006</v>
      </c>
      <c r="G74" s="2">
        <v>3</v>
      </c>
      <c r="H74" s="2" t="s">
        <v>11</v>
      </c>
      <c r="I74" s="2" t="s">
        <v>10</v>
      </c>
      <c r="J74" s="5"/>
      <c r="L74" s="2">
        <v>71</v>
      </c>
      <c r="M74" s="2" t="str">
        <f t="shared" si="6"/>
        <v>Bayi dan Balita</v>
      </c>
      <c r="N74" s="2" t="s">
        <v>8</v>
      </c>
      <c r="O74" s="2" t="str">
        <f t="shared" si="7"/>
        <v>Normal</v>
      </c>
      <c r="P74" s="2" t="str">
        <f t="shared" si="8"/>
        <v>Pendek</v>
      </c>
      <c r="Q74" s="2">
        <v>3</v>
      </c>
      <c r="R74" s="2" t="s">
        <v>11</v>
      </c>
      <c r="S74" s="2" t="s">
        <v>10</v>
      </c>
    </row>
    <row r="75" spans="2:19" x14ac:dyDescent="0.25">
      <c r="B75" s="2">
        <v>72</v>
      </c>
      <c r="C75" s="2">
        <v>44</v>
      </c>
      <c r="D75" s="2" t="s">
        <v>8</v>
      </c>
      <c r="E75" s="2">
        <v>12.3</v>
      </c>
      <c r="F75" s="2">
        <v>114.4</v>
      </c>
      <c r="G75" s="2">
        <v>1</v>
      </c>
      <c r="H75" s="2" t="s">
        <v>9</v>
      </c>
      <c r="I75" s="2" t="s">
        <v>12</v>
      </c>
      <c r="J75" s="5"/>
      <c r="L75" s="2">
        <v>72</v>
      </c>
      <c r="M75" s="2" t="str">
        <f t="shared" si="6"/>
        <v>Anak Pra-Sekolah</v>
      </c>
      <c r="N75" s="2" t="s">
        <v>8</v>
      </c>
      <c r="O75" s="2" t="str">
        <f t="shared" si="7"/>
        <v>Normal</v>
      </c>
      <c r="P75" s="2" t="str">
        <f t="shared" si="8"/>
        <v>Tinggi</v>
      </c>
      <c r="Q75" s="2">
        <v>1</v>
      </c>
      <c r="R75" s="2" t="s">
        <v>9</v>
      </c>
      <c r="S75" s="2" t="s">
        <v>12</v>
      </c>
    </row>
    <row r="76" spans="2:19" x14ac:dyDescent="0.25">
      <c r="B76" s="2">
        <v>73</v>
      </c>
      <c r="C76" s="2">
        <v>6</v>
      </c>
      <c r="D76" s="2" t="s">
        <v>13</v>
      </c>
      <c r="E76" s="2">
        <v>7.7</v>
      </c>
      <c r="F76" s="2">
        <v>82.2</v>
      </c>
      <c r="G76" s="2">
        <v>3</v>
      </c>
      <c r="H76" s="2" t="s">
        <v>15</v>
      </c>
      <c r="I76" s="2" t="s">
        <v>10</v>
      </c>
      <c r="J76" s="5"/>
      <c r="L76" s="2">
        <v>73</v>
      </c>
      <c r="M76" s="2" t="str">
        <f t="shared" si="6"/>
        <v>Bayi dan Balita</v>
      </c>
      <c r="N76" s="2" t="s">
        <v>13</v>
      </c>
      <c r="O76" s="2" t="str">
        <f t="shared" si="7"/>
        <v>Ringan</v>
      </c>
      <c r="P76" s="2" t="str">
        <f t="shared" si="8"/>
        <v>Tinggi</v>
      </c>
      <c r="Q76" s="2">
        <v>3</v>
      </c>
      <c r="R76" s="2" t="s">
        <v>15</v>
      </c>
      <c r="S76" s="2" t="s">
        <v>10</v>
      </c>
    </row>
    <row r="77" spans="2:19" x14ac:dyDescent="0.25">
      <c r="B77" s="2">
        <v>74</v>
      </c>
      <c r="C77" s="2">
        <v>31</v>
      </c>
      <c r="D77" s="2" t="s">
        <v>8</v>
      </c>
      <c r="E77" s="2">
        <v>13.1</v>
      </c>
      <c r="F77" s="2">
        <v>79.900000000000006</v>
      </c>
      <c r="G77" s="2">
        <v>1</v>
      </c>
      <c r="H77" s="2" t="s">
        <v>11</v>
      </c>
      <c r="I77" s="2" t="s">
        <v>10</v>
      </c>
      <c r="J77" s="5"/>
      <c r="L77" s="2">
        <v>74</v>
      </c>
      <c r="M77" s="2" t="str">
        <f t="shared" si="6"/>
        <v>Anak Pra-Sekolah</v>
      </c>
      <c r="N77" s="2" t="s">
        <v>8</v>
      </c>
      <c r="O77" s="2" t="str">
        <f t="shared" si="7"/>
        <v>Normal</v>
      </c>
      <c r="P77" s="2" t="str">
        <f t="shared" si="8"/>
        <v>Pendek</v>
      </c>
      <c r="Q77" s="2">
        <v>1</v>
      </c>
      <c r="R77" s="2" t="s">
        <v>11</v>
      </c>
      <c r="S77" s="2" t="s">
        <v>10</v>
      </c>
    </row>
    <row r="78" spans="2:19" x14ac:dyDescent="0.25">
      <c r="B78" s="2">
        <v>75</v>
      </c>
      <c r="C78" s="2">
        <v>20</v>
      </c>
      <c r="D78" s="2" t="s">
        <v>8</v>
      </c>
      <c r="E78" s="2">
        <v>12.4</v>
      </c>
      <c r="F78" s="2">
        <v>88.7</v>
      </c>
      <c r="G78" s="2">
        <v>2</v>
      </c>
      <c r="H78" s="2" t="s">
        <v>14</v>
      </c>
      <c r="I78" s="2" t="s">
        <v>12</v>
      </c>
      <c r="J78" s="5"/>
      <c r="L78" s="2">
        <v>75</v>
      </c>
      <c r="M78" s="2" t="str">
        <f t="shared" si="6"/>
        <v>Bayi dan Balita</v>
      </c>
      <c r="N78" s="2" t="s">
        <v>8</v>
      </c>
      <c r="O78" s="2" t="str">
        <f t="shared" si="7"/>
        <v>Normal</v>
      </c>
      <c r="P78" s="2" t="str">
        <f t="shared" si="8"/>
        <v>Tinggi</v>
      </c>
      <c r="Q78" s="2">
        <v>2</v>
      </c>
      <c r="R78" s="2" t="s">
        <v>14</v>
      </c>
      <c r="S78" s="2" t="s">
        <v>12</v>
      </c>
    </row>
    <row r="79" spans="2:19" x14ac:dyDescent="0.25">
      <c r="B79" s="2">
        <v>76</v>
      </c>
      <c r="C79" s="2">
        <v>28</v>
      </c>
      <c r="D79" s="2" t="s">
        <v>8</v>
      </c>
      <c r="E79" s="2">
        <v>9.3000000000000007</v>
      </c>
      <c r="F79" s="2">
        <v>58.1</v>
      </c>
      <c r="G79" s="2">
        <v>1</v>
      </c>
      <c r="H79" s="2" t="s">
        <v>15</v>
      </c>
      <c r="I79" s="2" t="s">
        <v>12</v>
      </c>
      <c r="J79" s="5"/>
      <c r="L79" s="2">
        <v>76</v>
      </c>
      <c r="M79" s="2" t="str">
        <f t="shared" si="6"/>
        <v>Anak Pra-Sekolah</v>
      </c>
      <c r="N79" s="2" t="s">
        <v>8</v>
      </c>
      <c r="O79" s="2" t="str">
        <f t="shared" si="7"/>
        <v>Ringan</v>
      </c>
      <c r="P79" s="2" t="str">
        <f t="shared" si="8"/>
        <v>Pendek</v>
      </c>
      <c r="Q79" s="2">
        <v>1</v>
      </c>
      <c r="R79" s="2" t="s">
        <v>15</v>
      </c>
      <c r="S79" s="2" t="s">
        <v>12</v>
      </c>
    </row>
    <row r="80" spans="2:19" x14ac:dyDescent="0.25">
      <c r="B80" s="2">
        <v>77</v>
      </c>
      <c r="C80" s="2">
        <v>46</v>
      </c>
      <c r="D80" s="2" t="s">
        <v>13</v>
      </c>
      <c r="E80" s="2">
        <v>6.4</v>
      </c>
      <c r="F80" s="2">
        <v>65.8</v>
      </c>
      <c r="G80" s="2">
        <v>3</v>
      </c>
      <c r="H80" s="2" t="s">
        <v>15</v>
      </c>
      <c r="I80" s="2" t="s">
        <v>12</v>
      </c>
      <c r="J80" s="5"/>
      <c r="L80" s="2">
        <v>77</v>
      </c>
      <c r="M80" s="2" t="str">
        <f t="shared" si="6"/>
        <v>Anak Pra-Sekolah</v>
      </c>
      <c r="N80" s="2" t="s">
        <v>13</v>
      </c>
      <c r="O80" s="2" t="str">
        <f t="shared" si="7"/>
        <v>Ringan</v>
      </c>
      <c r="P80" s="2" t="str">
        <f t="shared" si="8"/>
        <v>Pendek</v>
      </c>
      <c r="Q80" s="2">
        <v>3</v>
      </c>
      <c r="R80" s="2" t="s">
        <v>15</v>
      </c>
      <c r="S80" s="2" t="s">
        <v>12</v>
      </c>
    </row>
    <row r="81" spans="2:19" x14ac:dyDescent="0.25">
      <c r="B81" s="2">
        <v>78</v>
      </c>
      <c r="C81" s="2">
        <v>36</v>
      </c>
      <c r="D81" s="2" t="s">
        <v>13</v>
      </c>
      <c r="E81" s="2">
        <v>13.1</v>
      </c>
      <c r="F81" s="2">
        <v>103</v>
      </c>
      <c r="G81" s="2">
        <v>2</v>
      </c>
      <c r="H81" s="2" t="s">
        <v>14</v>
      </c>
      <c r="I81" s="2" t="s">
        <v>12</v>
      </c>
      <c r="J81" s="5"/>
      <c r="L81" s="2">
        <v>78</v>
      </c>
      <c r="M81" s="2" t="str">
        <f t="shared" si="6"/>
        <v>Anak Pra-Sekolah</v>
      </c>
      <c r="N81" s="2" t="s">
        <v>13</v>
      </c>
      <c r="O81" s="2" t="str">
        <f t="shared" si="7"/>
        <v>Normal</v>
      </c>
      <c r="P81" s="2" t="str">
        <f t="shared" si="8"/>
        <v>Tinggi</v>
      </c>
      <c r="Q81" s="2">
        <v>2</v>
      </c>
      <c r="R81" s="2" t="s">
        <v>14</v>
      </c>
      <c r="S81" s="2" t="s">
        <v>12</v>
      </c>
    </row>
    <row r="82" spans="2:19" x14ac:dyDescent="0.25">
      <c r="B82" s="2">
        <v>79</v>
      </c>
      <c r="C82" s="2">
        <v>12</v>
      </c>
      <c r="D82" s="2" t="s">
        <v>13</v>
      </c>
      <c r="E82" s="2">
        <v>11.2</v>
      </c>
      <c r="F82" s="2">
        <v>60.4</v>
      </c>
      <c r="G82" s="2">
        <v>1</v>
      </c>
      <c r="H82" s="2" t="s">
        <v>9</v>
      </c>
      <c r="I82" s="2" t="s">
        <v>12</v>
      </c>
      <c r="J82" s="5"/>
      <c r="L82" s="2">
        <v>79</v>
      </c>
      <c r="M82" s="2" t="str">
        <f t="shared" si="6"/>
        <v>Bayi dan Balita</v>
      </c>
      <c r="N82" s="2" t="s">
        <v>13</v>
      </c>
      <c r="O82" s="2" t="str">
        <f t="shared" si="7"/>
        <v>Normal</v>
      </c>
      <c r="P82" s="2" t="str">
        <f t="shared" si="8"/>
        <v>Pendek</v>
      </c>
      <c r="Q82" s="2">
        <v>1</v>
      </c>
      <c r="R82" s="2" t="s">
        <v>9</v>
      </c>
      <c r="S82" s="2" t="s">
        <v>12</v>
      </c>
    </row>
    <row r="83" spans="2:19" x14ac:dyDescent="0.25">
      <c r="B83" s="2">
        <v>80</v>
      </c>
      <c r="C83" s="2">
        <v>38</v>
      </c>
      <c r="D83" s="2" t="s">
        <v>8</v>
      </c>
      <c r="E83" s="2">
        <v>14.3</v>
      </c>
      <c r="F83" s="2">
        <v>94.2</v>
      </c>
      <c r="G83" s="2">
        <v>1</v>
      </c>
      <c r="H83" s="2" t="s">
        <v>14</v>
      </c>
      <c r="I83" s="2" t="s">
        <v>12</v>
      </c>
      <c r="J83" s="5"/>
      <c r="L83" s="2">
        <v>80</v>
      </c>
      <c r="M83" s="2" t="str">
        <f t="shared" si="6"/>
        <v>Anak Pra-Sekolah</v>
      </c>
      <c r="N83" s="2" t="s">
        <v>8</v>
      </c>
      <c r="O83" s="2" t="str">
        <f t="shared" si="7"/>
        <v>Normal</v>
      </c>
      <c r="P83" s="2" t="str">
        <f t="shared" si="8"/>
        <v>Tinggi</v>
      </c>
      <c r="Q83" s="2">
        <v>1</v>
      </c>
      <c r="R83" s="2" t="s">
        <v>14</v>
      </c>
      <c r="S83" s="2" t="s">
        <v>12</v>
      </c>
    </row>
    <row r="84" spans="2:19" x14ac:dyDescent="0.25">
      <c r="B84" s="2">
        <v>81</v>
      </c>
      <c r="C84" s="2">
        <v>16</v>
      </c>
      <c r="D84" s="2" t="s">
        <v>8</v>
      </c>
      <c r="E84" s="2">
        <v>11.2</v>
      </c>
      <c r="F84" s="2">
        <v>70.900000000000006</v>
      </c>
      <c r="G84" s="2">
        <v>2</v>
      </c>
      <c r="H84" s="2" t="s">
        <v>15</v>
      </c>
      <c r="I84" s="2" t="s">
        <v>12</v>
      </c>
      <c r="J84" s="5"/>
      <c r="L84" s="2">
        <v>81</v>
      </c>
      <c r="M84" s="2" t="str">
        <f t="shared" si="6"/>
        <v>Bayi dan Balita</v>
      </c>
      <c r="N84" s="2" t="s">
        <v>8</v>
      </c>
      <c r="O84" s="2" t="str">
        <f t="shared" si="7"/>
        <v>Normal</v>
      </c>
      <c r="P84" s="2" t="str">
        <f t="shared" si="8"/>
        <v>Pendek</v>
      </c>
      <c r="Q84" s="2">
        <v>2</v>
      </c>
      <c r="R84" s="2" t="s">
        <v>15</v>
      </c>
      <c r="S84" s="2" t="s">
        <v>12</v>
      </c>
    </row>
    <row r="85" spans="2:19" x14ac:dyDescent="0.25">
      <c r="B85" s="2">
        <v>82</v>
      </c>
      <c r="C85" s="2">
        <v>33</v>
      </c>
      <c r="D85" s="2" t="s">
        <v>8</v>
      </c>
      <c r="E85" s="2">
        <v>15.2</v>
      </c>
      <c r="F85" s="2">
        <v>80.3</v>
      </c>
      <c r="G85" s="2">
        <v>2</v>
      </c>
      <c r="H85" s="2" t="s">
        <v>14</v>
      </c>
      <c r="I85" s="2" t="s">
        <v>10</v>
      </c>
      <c r="J85" s="5"/>
      <c r="L85" s="2">
        <v>82</v>
      </c>
      <c r="M85" s="2" t="str">
        <f t="shared" si="6"/>
        <v>Anak Pra-Sekolah</v>
      </c>
      <c r="N85" s="2" t="s">
        <v>8</v>
      </c>
      <c r="O85" s="2" t="str">
        <f t="shared" si="7"/>
        <v>Normal</v>
      </c>
      <c r="P85" s="2" t="str">
        <f t="shared" si="8"/>
        <v>Tinggi</v>
      </c>
      <c r="Q85" s="2">
        <v>2</v>
      </c>
      <c r="R85" s="2" t="s">
        <v>14</v>
      </c>
      <c r="S85" s="2" t="s">
        <v>10</v>
      </c>
    </row>
    <row r="86" spans="2:19" x14ac:dyDescent="0.25">
      <c r="B86" s="2">
        <v>83</v>
      </c>
      <c r="C86" s="2">
        <v>50</v>
      </c>
      <c r="D86" s="2" t="s">
        <v>13</v>
      </c>
      <c r="E86" s="2">
        <v>11.6</v>
      </c>
      <c r="F86" s="2">
        <v>73.8</v>
      </c>
      <c r="G86" s="2">
        <v>1</v>
      </c>
      <c r="H86" s="2" t="s">
        <v>11</v>
      </c>
      <c r="I86" s="2" t="s">
        <v>12</v>
      </c>
      <c r="J86" s="5"/>
      <c r="L86" s="2">
        <v>83</v>
      </c>
      <c r="M86" s="2" t="str">
        <f t="shared" si="6"/>
        <v>Anak Pra-Sekolah</v>
      </c>
      <c r="N86" s="2" t="s">
        <v>13</v>
      </c>
      <c r="O86" s="2" t="str">
        <f t="shared" si="7"/>
        <v>Normal</v>
      </c>
      <c r="P86" s="2" t="str">
        <f t="shared" si="8"/>
        <v>Pendek</v>
      </c>
      <c r="Q86" s="2">
        <v>1</v>
      </c>
      <c r="R86" s="2" t="s">
        <v>11</v>
      </c>
      <c r="S86" s="2" t="s">
        <v>12</v>
      </c>
    </row>
    <row r="87" spans="2:19" x14ac:dyDescent="0.25">
      <c r="B87" s="2">
        <v>84</v>
      </c>
      <c r="C87" s="2">
        <v>17</v>
      </c>
      <c r="D87" s="2" t="s">
        <v>8</v>
      </c>
      <c r="E87" s="2">
        <v>11.7</v>
      </c>
      <c r="F87" s="2">
        <v>78.099999999999994</v>
      </c>
      <c r="G87" s="2">
        <v>3</v>
      </c>
      <c r="H87" s="2" t="s">
        <v>14</v>
      </c>
      <c r="I87" s="2" t="s">
        <v>12</v>
      </c>
      <c r="J87" s="5"/>
      <c r="L87" s="2">
        <v>84</v>
      </c>
      <c r="M87" s="2" t="str">
        <f t="shared" si="6"/>
        <v>Bayi dan Balita</v>
      </c>
      <c r="N87" s="2" t="s">
        <v>8</v>
      </c>
      <c r="O87" s="2" t="str">
        <f t="shared" si="7"/>
        <v>Normal</v>
      </c>
      <c r="P87" s="2" t="str">
        <f t="shared" si="8"/>
        <v>Pendek</v>
      </c>
      <c r="Q87" s="2">
        <v>3</v>
      </c>
      <c r="R87" s="2" t="s">
        <v>14</v>
      </c>
      <c r="S87" s="2" t="s">
        <v>12</v>
      </c>
    </row>
    <row r="88" spans="2:19" x14ac:dyDescent="0.25">
      <c r="B88" s="2">
        <v>85</v>
      </c>
      <c r="C88" s="2">
        <v>10</v>
      </c>
      <c r="D88" s="2" t="s">
        <v>8</v>
      </c>
      <c r="E88" s="2">
        <v>15.5</v>
      </c>
      <c r="F88" s="2">
        <v>101.7</v>
      </c>
      <c r="G88" s="2">
        <v>1</v>
      </c>
      <c r="H88" s="2" t="s">
        <v>15</v>
      </c>
      <c r="I88" s="2" t="s">
        <v>12</v>
      </c>
      <c r="J88" s="5"/>
      <c r="L88" s="2">
        <v>85</v>
      </c>
      <c r="M88" s="2" t="str">
        <f t="shared" si="6"/>
        <v>Bayi dan Balita</v>
      </c>
      <c r="N88" s="2" t="s">
        <v>8</v>
      </c>
      <c r="O88" s="2" t="str">
        <f t="shared" si="7"/>
        <v>Normal</v>
      </c>
      <c r="P88" s="2" t="str">
        <f t="shared" si="8"/>
        <v>Tinggi</v>
      </c>
      <c r="Q88" s="2">
        <v>1</v>
      </c>
      <c r="R88" s="2" t="s">
        <v>15</v>
      </c>
      <c r="S88" s="2" t="s">
        <v>12</v>
      </c>
    </row>
    <row r="89" spans="2:19" x14ac:dyDescent="0.25">
      <c r="B89" s="2">
        <v>86</v>
      </c>
      <c r="C89" s="2">
        <v>16</v>
      </c>
      <c r="D89" s="2" t="s">
        <v>8</v>
      </c>
      <c r="E89" s="2">
        <v>9.8000000000000007</v>
      </c>
      <c r="F89" s="2">
        <v>74.3</v>
      </c>
      <c r="G89" s="2">
        <v>2</v>
      </c>
      <c r="H89" s="2" t="s">
        <v>14</v>
      </c>
      <c r="I89" s="2" t="s">
        <v>10</v>
      </c>
      <c r="J89" s="5"/>
      <c r="L89" s="2">
        <v>86</v>
      </c>
      <c r="M89" s="2" t="str">
        <f t="shared" si="6"/>
        <v>Bayi dan Balita</v>
      </c>
      <c r="N89" s="2" t="s">
        <v>8</v>
      </c>
      <c r="O89" s="2" t="str">
        <f t="shared" si="7"/>
        <v>Ringan</v>
      </c>
      <c r="P89" s="2" t="str">
        <f t="shared" si="8"/>
        <v>Pendek</v>
      </c>
      <c r="Q89" s="2">
        <v>2</v>
      </c>
      <c r="R89" s="2" t="s">
        <v>14</v>
      </c>
      <c r="S89" s="2" t="s">
        <v>10</v>
      </c>
    </row>
    <row r="90" spans="2:19" x14ac:dyDescent="0.25">
      <c r="B90" s="2">
        <v>87</v>
      </c>
      <c r="C90" s="2">
        <v>25</v>
      </c>
      <c r="D90" s="2" t="s">
        <v>8</v>
      </c>
      <c r="E90" s="2">
        <v>6.6</v>
      </c>
      <c r="F90" s="2">
        <v>91.8</v>
      </c>
      <c r="G90" s="2">
        <v>1</v>
      </c>
      <c r="H90" s="2" t="s">
        <v>9</v>
      </c>
      <c r="I90" s="2" t="s">
        <v>10</v>
      </c>
      <c r="J90" s="5"/>
      <c r="L90" s="2">
        <v>87</v>
      </c>
      <c r="M90" s="2" t="str">
        <f t="shared" si="6"/>
        <v>Anak Pra-Sekolah</v>
      </c>
      <c r="N90" s="2" t="s">
        <v>8</v>
      </c>
      <c r="O90" s="2" t="str">
        <f t="shared" si="7"/>
        <v>Ringan</v>
      </c>
      <c r="P90" s="2" t="str">
        <f t="shared" si="8"/>
        <v>Tinggi</v>
      </c>
      <c r="Q90" s="2">
        <v>1</v>
      </c>
      <c r="R90" s="2" t="s">
        <v>9</v>
      </c>
      <c r="S90" s="2" t="s">
        <v>10</v>
      </c>
    </row>
    <row r="91" spans="2:19" x14ac:dyDescent="0.25">
      <c r="B91" s="2">
        <v>88</v>
      </c>
      <c r="C91" s="2">
        <v>42</v>
      </c>
      <c r="D91" s="2" t="s">
        <v>13</v>
      </c>
      <c r="E91" s="2">
        <v>5.3</v>
      </c>
      <c r="F91" s="2">
        <v>85.9</v>
      </c>
      <c r="G91" s="2">
        <v>2</v>
      </c>
      <c r="H91" s="2" t="s">
        <v>14</v>
      </c>
      <c r="I91" s="2" t="s">
        <v>12</v>
      </c>
      <c r="J91" s="5"/>
      <c r="L91" s="2">
        <v>88</v>
      </c>
      <c r="M91" s="2" t="str">
        <f t="shared" si="6"/>
        <v>Anak Pra-Sekolah</v>
      </c>
      <c r="N91" s="2" t="s">
        <v>13</v>
      </c>
      <c r="O91" s="2" t="str">
        <f t="shared" si="7"/>
        <v>Ringan</v>
      </c>
      <c r="P91" s="2" t="str">
        <f t="shared" si="8"/>
        <v>Tinggi</v>
      </c>
      <c r="Q91" s="2">
        <v>2</v>
      </c>
      <c r="R91" s="2" t="s">
        <v>14</v>
      </c>
      <c r="S91" s="2" t="s">
        <v>12</v>
      </c>
    </row>
    <row r="92" spans="2:19" x14ac:dyDescent="0.25">
      <c r="B92" s="2">
        <v>89</v>
      </c>
      <c r="C92" s="2">
        <v>23</v>
      </c>
      <c r="D92" s="2" t="s">
        <v>13</v>
      </c>
      <c r="E92" s="2">
        <v>14.1</v>
      </c>
      <c r="F92" s="2">
        <v>98.1</v>
      </c>
      <c r="G92" s="2">
        <v>2</v>
      </c>
      <c r="H92" s="2" t="s">
        <v>9</v>
      </c>
      <c r="I92" s="2" t="s">
        <v>12</v>
      </c>
      <c r="J92" s="5"/>
      <c r="L92" s="2">
        <v>89</v>
      </c>
      <c r="M92" s="2" t="str">
        <f t="shared" si="6"/>
        <v>Bayi dan Balita</v>
      </c>
      <c r="N92" s="2" t="s">
        <v>13</v>
      </c>
      <c r="O92" s="2" t="str">
        <f t="shared" si="7"/>
        <v>Normal</v>
      </c>
      <c r="P92" s="2" t="str">
        <f t="shared" si="8"/>
        <v>Tinggi</v>
      </c>
      <c r="Q92" s="2">
        <v>2</v>
      </c>
      <c r="R92" s="2" t="s">
        <v>9</v>
      </c>
      <c r="S92" s="2" t="s">
        <v>12</v>
      </c>
    </row>
    <row r="93" spans="2:19" x14ac:dyDescent="0.25">
      <c r="B93" s="2">
        <v>90</v>
      </c>
      <c r="C93" s="2">
        <v>18</v>
      </c>
      <c r="D93" s="2" t="s">
        <v>8</v>
      </c>
      <c r="E93" s="2">
        <v>12.4</v>
      </c>
      <c r="F93" s="2">
        <v>115.9</v>
      </c>
      <c r="G93" s="2">
        <v>3</v>
      </c>
      <c r="H93" s="2" t="s">
        <v>11</v>
      </c>
      <c r="I93" s="2" t="s">
        <v>12</v>
      </c>
      <c r="J93" s="5"/>
      <c r="L93" s="2">
        <v>90</v>
      </c>
      <c r="M93" s="2" t="str">
        <f t="shared" si="6"/>
        <v>Bayi dan Balita</v>
      </c>
      <c r="N93" s="2" t="s">
        <v>8</v>
      </c>
      <c r="O93" s="2" t="str">
        <f t="shared" si="7"/>
        <v>Normal</v>
      </c>
      <c r="P93" s="2" t="str">
        <f t="shared" si="8"/>
        <v>Tinggi</v>
      </c>
      <c r="Q93" s="2">
        <v>3</v>
      </c>
      <c r="R93" s="2" t="s">
        <v>11</v>
      </c>
      <c r="S93" s="2" t="s">
        <v>12</v>
      </c>
    </row>
    <row r="94" spans="2:19" x14ac:dyDescent="0.25">
      <c r="B94" s="2">
        <v>91</v>
      </c>
      <c r="C94" s="2">
        <v>47</v>
      </c>
      <c r="D94" s="2" t="s">
        <v>13</v>
      </c>
      <c r="E94" s="2">
        <v>13.4</v>
      </c>
      <c r="F94" s="2">
        <v>102.6</v>
      </c>
      <c r="G94" s="2">
        <v>2</v>
      </c>
      <c r="H94" s="2" t="s">
        <v>9</v>
      </c>
      <c r="I94" s="2" t="s">
        <v>10</v>
      </c>
      <c r="J94" s="5"/>
      <c r="L94" s="2">
        <v>91</v>
      </c>
      <c r="M94" s="2" t="str">
        <f t="shared" si="6"/>
        <v>Anak Pra-Sekolah</v>
      </c>
      <c r="N94" s="2" t="s">
        <v>13</v>
      </c>
      <c r="O94" s="2" t="str">
        <f t="shared" si="7"/>
        <v>Normal</v>
      </c>
      <c r="P94" s="2" t="str">
        <f t="shared" si="8"/>
        <v>Tinggi</v>
      </c>
      <c r="Q94" s="2">
        <v>2</v>
      </c>
      <c r="R94" s="2" t="s">
        <v>9</v>
      </c>
      <c r="S94" s="2" t="s">
        <v>10</v>
      </c>
    </row>
    <row r="95" spans="2:19" x14ac:dyDescent="0.25">
      <c r="B95" s="2">
        <v>92</v>
      </c>
      <c r="C95" s="2">
        <v>20</v>
      </c>
      <c r="D95" s="2" t="s">
        <v>13</v>
      </c>
      <c r="E95" s="2">
        <v>7.6</v>
      </c>
      <c r="F95" s="2">
        <v>69</v>
      </c>
      <c r="G95" s="2">
        <v>2</v>
      </c>
      <c r="H95" s="2" t="s">
        <v>14</v>
      </c>
      <c r="I95" s="2" t="s">
        <v>10</v>
      </c>
      <c r="J95" s="5"/>
      <c r="L95" s="2">
        <v>92</v>
      </c>
      <c r="M95" s="2" t="str">
        <f t="shared" si="6"/>
        <v>Bayi dan Balita</v>
      </c>
      <c r="N95" s="2" t="s">
        <v>13</v>
      </c>
      <c r="O95" s="2" t="str">
        <f t="shared" si="7"/>
        <v>Ringan</v>
      </c>
      <c r="P95" s="2" t="str">
        <f t="shared" si="8"/>
        <v>Pendek</v>
      </c>
      <c r="Q95" s="2">
        <v>2</v>
      </c>
      <c r="R95" s="2" t="s">
        <v>14</v>
      </c>
      <c r="S95" s="2" t="s">
        <v>10</v>
      </c>
    </row>
    <row r="96" spans="2:19" x14ac:dyDescent="0.25">
      <c r="B96" s="2">
        <v>93</v>
      </c>
      <c r="C96" s="2">
        <v>49</v>
      </c>
      <c r="D96" s="2" t="s">
        <v>8</v>
      </c>
      <c r="E96" s="2">
        <v>6.6</v>
      </c>
      <c r="F96" s="2">
        <v>57</v>
      </c>
      <c r="G96" s="2">
        <v>3</v>
      </c>
      <c r="H96" s="2" t="s">
        <v>15</v>
      </c>
      <c r="I96" s="2" t="s">
        <v>12</v>
      </c>
      <c r="J96" s="5"/>
      <c r="L96" s="2">
        <v>93</v>
      </c>
      <c r="M96" s="2" t="str">
        <f t="shared" si="6"/>
        <v>Anak Pra-Sekolah</v>
      </c>
      <c r="N96" s="2" t="s">
        <v>8</v>
      </c>
      <c r="O96" s="2" t="str">
        <f t="shared" si="7"/>
        <v>Ringan</v>
      </c>
      <c r="P96" s="2" t="str">
        <f t="shared" si="8"/>
        <v>Pendek</v>
      </c>
      <c r="Q96" s="2">
        <v>3</v>
      </c>
      <c r="R96" s="2" t="s">
        <v>15</v>
      </c>
      <c r="S96" s="2" t="s">
        <v>12</v>
      </c>
    </row>
    <row r="97" spans="2:19" x14ac:dyDescent="0.25">
      <c r="B97" s="2">
        <v>94</v>
      </c>
      <c r="C97" s="2">
        <v>26</v>
      </c>
      <c r="D97" s="2" t="s">
        <v>8</v>
      </c>
      <c r="E97" s="2">
        <v>5.2</v>
      </c>
      <c r="F97" s="2">
        <v>72</v>
      </c>
      <c r="G97" s="2">
        <v>2</v>
      </c>
      <c r="H97" s="2" t="s">
        <v>9</v>
      </c>
      <c r="I97" s="2" t="s">
        <v>10</v>
      </c>
      <c r="J97" s="5"/>
      <c r="L97" s="2">
        <v>94</v>
      </c>
      <c r="M97" s="2" t="str">
        <f t="shared" si="6"/>
        <v>Anak Pra-Sekolah</v>
      </c>
      <c r="N97" s="2" t="s">
        <v>8</v>
      </c>
      <c r="O97" s="2" t="str">
        <f t="shared" si="7"/>
        <v>Ringan</v>
      </c>
      <c r="P97" s="2" t="str">
        <f t="shared" si="8"/>
        <v>Pendek</v>
      </c>
      <c r="Q97" s="2">
        <v>2</v>
      </c>
      <c r="R97" s="2" t="s">
        <v>9</v>
      </c>
      <c r="S97" s="2" t="s">
        <v>10</v>
      </c>
    </row>
    <row r="98" spans="2:19" x14ac:dyDescent="0.25">
      <c r="B98" s="2">
        <v>95</v>
      </c>
      <c r="C98" s="2">
        <v>28</v>
      </c>
      <c r="D98" s="2" t="s">
        <v>13</v>
      </c>
      <c r="E98" s="2">
        <v>9.1999999999999993</v>
      </c>
      <c r="F98" s="2">
        <v>93.7</v>
      </c>
      <c r="G98" s="2">
        <v>3</v>
      </c>
      <c r="H98" s="2" t="s">
        <v>11</v>
      </c>
      <c r="I98" s="2" t="s">
        <v>12</v>
      </c>
      <c r="J98" s="5"/>
      <c r="L98" s="2">
        <v>95</v>
      </c>
      <c r="M98" s="2" t="str">
        <f t="shared" si="6"/>
        <v>Anak Pra-Sekolah</v>
      </c>
      <c r="N98" s="2" t="s">
        <v>13</v>
      </c>
      <c r="O98" s="2" t="str">
        <f t="shared" si="7"/>
        <v>Ringan</v>
      </c>
      <c r="P98" s="2" t="str">
        <f t="shared" si="8"/>
        <v>Tinggi</v>
      </c>
      <c r="Q98" s="2">
        <v>3</v>
      </c>
      <c r="R98" s="2" t="s">
        <v>11</v>
      </c>
      <c r="S98" s="2" t="s">
        <v>12</v>
      </c>
    </row>
    <row r="99" spans="2:19" x14ac:dyDescent="0.25">
      <c r="B99" s="2">
        <v>96</v>
      </c>
      <c r="C99" s="2">
        <v>27</v>
      </c>
      <c r="D99" s="2" t="s">
        <v>8</v>
      </c>
      <c r="E99" s="2">
        <v>12.1</v>
      </c>
      <c r="F99" s="2">
        <v>58.3</v>
      </c>
      <c r="G99" s="2">
        <v>3</v>
      </c>
      <c r="H99" s="2" t="s">
        <v>9</v>
      </c>
      <c r="I99" s="2" t="s">
        <v>10</v>
      </c>
      <c r="J99" s="5"/>
      <c r="L99" s="2">
        <v>96</v>
      </c>
      <c r="M99" s="2" t="str">
        <f t="shared" si="6"/>
        <v>Anak Pra-Sekolah</v>
      </c>
      <c r="N99" s="2" t="s">
        <v>8</v>
      </c>
      <c r="O99" s="2" t="str">
        <f t="shared" si="7"/>
        <v>Normal</v>
      </c>
      <c r="P99" s="2" t="str">
        <f t="shared" si="8"/>
        <v>Pendek</v>
      </c>
      <c r="Q99" s="2">
        <v>3</v>
      </c>
      <c r="R99" s="2" t="s">
        <v>9</v>
      </c>
      <c r="S99" s="2" t="s">
        <v>10</v>
      </c>
    </row>
    <row r="100" spans="2:19" x14ac:dyDescent="0.25">
      <c r="B100" s="2">
        <v>97</v>
      </c>
      <c r="C100" s="2">
        <v>47</v>
      </c>
      <c r="D100" s="2" t="s">
        <v>13</v>
      </c>
      <c r="E100" s="2">
        <v>9.6999999999999993</v>
      </c>
      <c r="F100" s="2">
        <v>87.3</v>
      </c>
      <c r="G100" s="2">
        <v>2</v>
      </c>
      <c r="H100" s="2" t="s">
        <v>9</v>
      </c>
      <c r="I100" s="2" t="s">
        <v>10</v>
      </c>
      <c r="J100" s="5"/>
      <c r="L100" s="2">
        <v>97</v>
      </c>
      <c r="M100" s="2" t="str">
        <f t="shared" si="6"/>
        <v>Anak Pra-Sekolah</v>
      </c>
      <c r="N100" s="2" t="s">
        <v>13</v>
      </c>
      <c r="O100" s="2" t="str">
        <f t="shared" si="7"/>
        <v>Ringan</v>
      </c>
      <c r="P100" s="2" t="str">
        <f t="shared" si="8"/>
        <v>Tinggi</v>
      </c>
      <c r="Q100" s="2">
        <v>2</v>
      </c>
      <c r="R100" s="2" t="s">
        <v>9</v>
      </c>
      <c r="S100" s="2" t="s">
        <v>10</v>
      </c>
    </row>
    <row r="101" spans="2:19" x14ac:dyDescent="0.25">
      <c r="B101" s="2">
        <v>98</v>
      </c>
      <c r="C101" s="2">
        <v>43</v>
      </c>
      <c r="D101" s="2" t="s">
        <v>8</v>
      </c>
      <c r="E101" s="2">
        <v>10.199999999999999</v>
      </c>
      <c r="F101" s="2">
        <v>93.8</v>
      </c>
      <c r="G101" s="2">
        <v>2</v>
      </c>
      <c r="H101" s="2" t="s">
        <v>9</v>
      </c>
      <c r="I101" s="2" t="s">
        <v>12</v>
      </c>
      <c r="J101" s="5"/>
      <c r="L101" s="2">
        <v>98</v>
      </c>
      <c r="M101" s="2" t="str">
        <f t="shared" si="6"/>
        <v>Anak Pra-Sekolah</v>
      </c>
      <c r="N101" s="2" t="s">
        <v>8</v>
      </c>
      <c r="O101" s="2" t="str">
        <f t="shared" si="7"/>
        <v>Normal</v>
      </c>
      <c r="P101" s="2" t="str">
        <f t="shared" si="8"/>
        <v>Tinggi</v>
      </c>
      <c r="Q101" s="2">
        <v>2</v>
      </c>
      <c r="R101" s="2" t="s">
        <v>9</v>
      </c>
      <c r="S101" s="2" t="s">
        <v>12</v>
      </c>
    </row>
    <row r="102" spans="2:19" x14ac:dyDescent="0.25">
      <c r="B102" s="2">
        <v>99</v>
      </c>
      <c r="C102" s="2">
        <v>31</v>
      </c>
      <c r="D102" s="2" t="s">
        <v>13</v>
      </c>
      <c r="E102" s="2">
        <v>15.8</v>
      </c>
      <c r="F102" s="2">
        <v>76.7</v>
      </c>
      <c r="G102" s="2">
        <v>1</v>
      </c>
      <c r="H102" s="2" t="s">
        <v>11</v>
      </c>
      <c r="I102" s="2" t="s">
        <v>12</v>
      </c>
      <c r="J102" s="5"/>
      <c r="L102" s="2">
        <v>99</v>
      </c>
      <c r="M102" s="2" t="str">
        <f t="shared" si="6"/>
        <v>Anak Pra-Sekolah</v>
      </c>
      <c r="N102" s="2" t="s">
        <v>13</v>
      </c>
      <c r="O102" s="2" t="str">
        <f t="shared" si="7"/>
        <v>Normal</v>
      </c>
      <c r="P102" s="2" t="str">
        <f t="shared" si="8"/>
        <v>Pendek</v>
      </c>
      <c r="Q102" s="2">
        <v>1</v>
      </c>
      <c r="R102" s="2" t="s">
        <v>11</v>
      </c>
      <c r="S102" s="2" t="s">
        <v>12</v>
      </c>
    </row>
    <row r="103" spans="2:19" x14ac:dyDescent="0.25">
      <c r="B103" s="2">
        <v>100</v>
      </c>
      <c r="C103" s="2">
        <v>17</v>
      </c>
      <c r="D103" s="2" t="s">
        <v>8</v>
      </c>
      <c r="E103" s="2">
        <v>9.1999999999999993</v>
      </c>
      <c r="F103" s="2">
        <v>105.1</v>
      </c>
      <c r="G103" s="2">
        <v>3</v>
      </c>
      <c r="H103" s="2" t="s">
        <v>14</v>
      </c>
      <c r="I103" s="2" t="s">
        <v>12</v>
      </c>
      <c r="J103" s="5"/>
      <c r="L103" s="2">
        <v>100</v>
      </c>
      <c r="M103" s="2" t="str">
        <f t="shared" si="6"/>
        <v>Bayi dan Balita</v>
      </c>
      <c r="N103" s="2" t="s">
        <v>8</v>
      </c>
      <c r="O103" s="2" t="str">
        <f t="shared" si="7"/>
        <v>Ringan</v>
      </c>
      <c r="P103" s="2" t="str">
        <f t="shared" si="8"/>
        <v>Tinggi</v>
      </c>
      <c r="Q103" s="2">
        <v>3</v>
      </c>
      <c r="R103" s="2" t="s">
        <v>14</v>
      </c>
      <c r="S103" s="2" t="s">
        <v>12</v>
      </c>
    </row>
    <row r="104" spans="2:19" x14ac:dyDescent="0.25">
      <c r="B104" s="2">
        <v>101</v>
      </c>
      <c r="C104" s="2">
        <v>47</v>
      </c>
      <c r="D104" s="2" t="s">
        <v>13</v>
      </c>
      <c r="E104" s="2">
        <v>11.2</v>
      </c>
      <c r="F104" s="2">
        <v>61.9</v>
      </c>
      <c r="G104" s="2">
        <v>1</v>
      </c>
      <c r="H104" s="2" t="s">
        <v>9</v>
      </c>
      <c r="I104" s="2" t="s">
        <v>12</v>
      </c>
      <c r="J104" s="5"/>
      <c r="L104" s="2">
        <v>101</v>
      </c>
      <c r="M104" s="2" t="str">
        <f t="shared" si="6"/>
        <v>Anak Pra-Sekolah</v>
      </c>
      <c r="N104" s="2" t="s">
        <v>13</v>
      </c>
      <c r="O104" s="2" t="str">
        <f t="shared" si="7"/>
        <v>Normal</v>
      </c>
      <c r="P104" s="2" t="str">
        <f t="shared" si="8"/>
        <v>Pendek</v>
      </c>
      <c r="Q104" s="2">
        <v>1</v>
      </c>
      <c r="R104" s="2" t="s">
        <v>9</v>
      </c>
      <c r="S104" s="2" t="s">
        <v>12</v>
      </c>
    </row>
    <row r="105" spans="2:19" x14ac:dyDescent="0.25">
      <c r="B105" s="2">
        <v>102</v>
      </c>
      <c r="C105" s="2">
        <v>3</v>
      </c>
      <c r="D105" s="2" t="s">
        <v>13</v>
      </c>
      <c r="E105" s="2">
        <v>14.4</v>
      </c>
      <c r="F105" s="2">
        <v>59.9</v>
      </c>
      <c r="G105" s="2">
        <v>2</v>
      </c>
      <c r="H105" s="2" t="s">
        <v>9</v>
      </c>
      <c r="I105" s="2" t="s">
        <v>10</v>
      </c>
      <c r="J105" s="5"/>
      <c r="L105" s="2">
        <v>102</v>
      </c>
      <c r="M105" s="2" t="str">
        <f t="shared" si="6"/>
        <v>Bayi dan Balita</v>
      </c>
      <c r="N105" s="2" t="s">
        <v>13</v>
      </c>
      <c r="O105" s="2" t="str">
        <f t="shared" si="7"/>
        <v>Normal</v>
      </c>
      <c r="P105" s="2" t="str">
        <f t="shared" si="8"/>
        <v>Pendek</v>
      </c>
      <c r="Q105" s="2">
        <v>2</v>
      </c>
      <c r="R105" s="2" t="s">
        <v>9</v>
      </c>
      <c r="S105" s="2" t="s">
        <v>10</v>
      </c>
    </row>
    <row r="106" spans="2:19" x14ac:dyDescent="0.25">
      <c r="B106" s="2">
        <v>103</v>
      </c>
      <c r="C106" s="2">
        <v>27</v>
      </c>
      <c r="D106" s="2" t="s">
        <v>13</v>
      </c>
      <c r="E106" s="2">
        <v>9.8000000000000007</v>
      </c>
      <c r="F106" s="2">
        <v>102.3</v>
      </c>
      <c r="G106" s="2">
        <v>1</v>
      </c>
      <c r="H106" s="2" t="s">
        <v>15</v>
      </c>
      <c r="I106" s="2" t="s">
        <v>10</v>
      </c>
      <c r="J106" s="5"/>
      <c r="L106" s="2">
        <v>103</v>
      </c>
      <c r="M106" s="2" t="str">
        <f t="shared" si="6"/>
        <v>Anak Pra-Sekolah</v>
      </c>
      <c r="N106" s="2" t="s">
        <v>13</v>
      </c>
      <c r="O106" s="2" t="str">
        <f t="shared" si="7"/>
        <v>Ringan</v>
      </c>
      <c r="P106" s="2" t="str">
        <f t="shared" si="8"/>
        <v>Tinggi</v>
      </c>
      <c r="Q106" s="2">
        <v>1</v>
      </c>
      <c r="R106" s="2" t="s">
        <v>15</v>
      </c>
      <c r="S106" s="2" t="s">
        <v>10</v>
      </c>
    </row>
    <row r="107" spans="2:19" x14ac:dyDescent="0.25">
      <c r="B107" s="2">
        <v>104</v>
      </c>
      <c r="C107" s="2">
        <v>9</v>
      </c>
      <c r="D107" s="2" t="s">
        <v>8</v>
      </c>
      <c r="E107" s="2">
        <v>12.5</v>
      </c>
      <c r="F107" s="2">
        <v>87.2</v>
      </c>
      <c r="G107" s="2">
        <v>3</v>
      </c>
      <c r="H107" s="2" t="s">
        <v>11</v>
      </c>
      <c r="I107" s="2" t="s">
        <v>10</v>
      </c>
      <c r="J107" s="5"/>
      <c r="L107" s="2">
        <v>104</v>
      </c>
      <c r="M107" s="2" t="str">
        <f t="shared" si="6"/>
        <v>Bayi dan Balita</v>
      </c>
      <c r="N107" s="2" t="s">
        <v>8</v>
      </c>
      <c r="O107" s="2" t="str">
        <f t="shared" si="7"/>
        <v>Normal</v>
      </c>
      <c r="P107" s="2" t="str">
        <f t="shared" si="8"/>
        <v>Tinggi</v>
      </c>
      <c r="Q107" s="2">
        <v>3</v>
      </c>
      <c r="R107" s="2" t="s">
        <v>11</v>
      </c>
      <c r="S107" s="2" t="s">
        <v>10</v>
      </c>
    </row>
    <row r="108" spans="2:19" x14ac:dyDescent="0.25">
      <c r="B108" s="2">
        <v>105</v>
      </c>
      <c r="C108" s="2">
        <v>11</v>
      </c>
      <c r="D108" s="2" t="s">
        <v>13</v>
      </c>
      <c r="E108" s="2">
        <v>15.3</v>
      </c>
      <c r="F108" s="2">
        <v>99.7</v>
      </c>
      <c r="G108" s="2">
        <v>1</v>
      </c>
      <c r="H108" s="2" t="s">
        <v>9</v>
      </c>
      <c r="I108" s="2" t="s">
        <v>12</v>
      </c>
      <c r="J108" s="5"/>
      <c r="L108" s="2">
        <v>105</v>
      </c>
      <c r="M108" s="2" t="str">
        <f t="shared" si="6"/>
        <v>Bayi dan Balita</v>
      </c>
      <c r="N108" s="2" t="s">
        <v>13</v>
      </c>
      <c r="O108" s="2" t="str">
        <f t="shared" si="7"/>
        <v>Normal</v>
      </c>
      <c r="P108" s="2" t="str">
        <f t="shared" si="8"/>
        <v>Tinggi</v>
      </c>
      <c r="Q108" s="2">
        <v>1</v>
      </c>
      <c r="R108" s="2" t="s">
        <v>9</v>
      </c>
      <c r="S108" s="2" t="s">
        <v>12</v>
      </c>
    </row>
    <row r="109" spans="2:19" x14ac:dyDescent="0.25">
      <c r="B109" s="2">
        <v>106</v>
      </c>
      <c r="C109" s="2">
        <v>26</v>
      </c>
      <c r="D109" s="2" t="s">
        <v>13</v>
      </c>
      <c r="E109" s="2">
        <v>16.399999999999999</v>
      </c>
      <c r="F109" s="2">
        <v>83.3</v>
      </c>
      <c r="G109" s="2">
        <v>3</v>
      </c>
      <c r="H109" s="2" t="s">
        <v>11</v>
      </c>
      <c r="I109" s="2" t="s">
        <v>10</v>
      </c>
      <c r="J109" s="5"/>
      <c r="L109" s="2">
        <v>106</v>
      </c>
      <c r="M109" s="2" t="str">
        <f t="shared" si="6"/>
        <v>Anak Pra-Sekolah</v>
      </c>
      <c r="N109" s="2" t="s">
        <v>13</v>
      </c>
      <c r="O109" s="2" t="str">
        <f t="shared" si="7"/>
        <v>Normal</v>
      </c>
      <c r="P109" s="2" t="str">
        <f t="shared" si="8"/>
        <v>Tinggi</v>
      </c>
      <c r="Q109" s="2">
        <v>3</v>
      </c>
      <c r="R109" s="2" t="s">
        <v>11</v>
      </c>
      <c r="S109" s="2" t="s">
        <v>10</v>
      </c>
    </row>
    <row r="110" spans="2:19" x14ac:dyDescent="0.25">
      <c r="B110" s="2">
        <v>107</v>
      </c>
      <c r="C110" s="2">
        <v>3</v>
      </c>
      <c r="D110" s="2" t="s">
        <v>8</v>
      </c>
      <c r="E110" s="2">
        <v>6.8</v>
      </c>
      <c r="F110" s="2">
        <v>71</v>
      </c>
      <c r="G110" s="2">
        <v>2</v>
      </c>
      <c r="H110" s="2" t="s">
        <v>9</v>
      </c>
      <c r="I110" s="2" t="s">
        <v>12</v>
      </c>
      <c r="J110" s="5"/>
      <c r="L110" s="2">
        <v>107</v>
      </c>
      <c r="M110" s="2" t="str">
        <f t="shared" si="6"/>
        <v>Bayi dan Balita</v>
      </c>
      <c r="N110" s="2" t="s">
        <v>8</v>
      </c>
      <c r="O110" s="2" t="str">
        <f t="shared" si="7"/>
        <v>Ringan</v>
      </c>
      <c r="P110" s="2" t="str">
        <f t="shared" si="8"/>
        <v>Pendek</v>
      </c>
      <c r="Q110" s="2">
        <v>2</v>
      </c>
      <c r="R110" s="2" t="s">
        <v>9</v>
      </c>
      <c r="S110" s="2" t="s">
        <v>12</v>
      </c>
    </row>
    <row r="111" spans="2:19" x14ac:dyDescent="0.25">
      <c r="B111" s="2">
        <v>108</v>
      </c>
      <c r="C111" s="2">
        <v>46</v>
      </c>
      <c r="D111" s="2" t="s">
        <v>8</v>
      </c>
      <c r="E111" s="2">
        <v>16.100000000000001</v>
      </c>
      <c r="F111" s="2">
        <v>108.2</v>
      </c>
      <c r="G111" s="2">
        <v>2</v>
      </c>
      <c r="H111" s="2" t="s">
        <v>14</v>
      </c>
      <c r="I111" s="2" t="s">
        <v>10</v>
      </c>
      <c r="J111" s="5"/>
      <c r="L111" s="2">
        <v>108</v>
      </c>
      <c r="M111" s="2" t="str">
        <f t="shared" si="6"/>
        <v>Anak Pra-Sekolah</v>
      </c>
      <c r="N111" s="2" t="s">
        <v>8</v>
      </c>
      <c r="O111" s="2" t="str">
        <f t="shared" si="7"/>
        <v>Normal</v>
      </c>
      <c r="P111" s="2" t="str">
        <f t="shared" si="8"/>
        <v>Tinggi</v>
      </c>
      <c r="Q111" s="2">
        <v>2</v>
      </c>
      <c r="R111" s="2" t="s">
        <v>14</v>
      </c>
      <c r="S111" s="2" t="s">
        <v>10</v>
      </c>
    </row>
    <row r="112" spans="2:19" x14ac:dyDescent="0.25">
      <c r="B112" s="2">
        <v>109</v>
      </c>
      <c r="C112" s="2">
        <v>10</v>
      </c>
      <c r="D112" s="2" t="s">
        <v>13</v>
      </c>
      <c r="E112" s="2">
        <v>10.9</v>
      </c>
      <c r="F112" s="2">
        <v>107</v>
      </c>
      <c r="G112" s="2">
        <v>3</v>
      </c>
      <c r="H112" s="2" t="s">
        <v>14</v>
      </c>
      <c r="I112" s="2" t="s">
        <v>12</v>
      </c>
      <c r="J112" s="5"/>
      <c r="L112" s="2">
        <v>109</v>
      </c>
      <c r="M112" s="2" t="str">
        <f t="shared" si="6"/>
        <v>Bayi dan Balita</v>
      </c>
      <c r="N112" s="2" t="s">
        <v>13</v>
      </c>
      <c r="O112" s="2" t="str">
        <f t="shared" si="7"/>
        <v>Normal</v>
      </c>
      <c r="P112" s="2" t="str">
        <f t="shared" si="8"/>
        <v>Tinggi</v>
      </c>
      <c r="Q112" s="2">
        <v>3</v>
      </c>
      <c r="R112" s="2" t="s">
        <v>14</v>
      </c>
      <c r="S112" s="2" t="s">
        <v>12</v>
      </c>
    </row>
    <row r="113" spans="2:19" x14ac:dyDescent="0.25">
      <c r="B113" s="2">
        <v>110</v>
      </c>
      <c r="C113" s="2">
        <v>26</v>
      </c>
      <c r="D113" s="2" t="s">
        <v>13</v>
      </c>
      <c r="E113" s="2">
        <v>8.1</v>
      </c>
      <c r="F113" s="2">
        <v>100.2</v>
      </c>
      <c r="G113" s="2">
        <v>2</v>
      </c>
      <c r="H113" s="2" t="s">
        <v>9</v>
      </c>
      <c r="I113" s="2" t="s">
        <v>12</v>
      </c>
      <c r="J113" s="5"/>
      <c r="L113" s="2">
        <v>110</v>
      </c>
      <c r="M113" s="2" t="str">
        <f t="shared" si="6"/>
        <v>Anak Pra-Sekolah</v>
      </c>
      <c r="N113" s="2" t="s">
        <v>13</v>
      </c>
      <c r="O113" s="2" t="str">
        <f t="shared" si="7"/>
        <v>Ringan</v>
      </c>
      <c r="P113" s="2" t="str">
        <f t="shared" si="8"/>
        <v>Tinggi</v>
      </c>
      <c r="Q113" s="2">
        <v>2</v>
      </c>
      <c r="R113" s="2" t="s">
        <v>9</v>
      </c>
      <c r="S113" s="2" t="s">
        <v>12</v>
      </c>
    </row>
    <row r="114" spans="2:19" x14ac:dyDescent="0.25">
      <c r="B114" s="2">
        <v>111</v>
      </c>
      <c r="C114" s="2">
        <v>13</v>
      </c>
      <c r="D114" s="2" t="s">
        <v>8</v>
      </c>
      <c r="E114" s="2">
        <v>10.5</v>
      </c>
      <c r="F114" s="2">
        <v>72.7</v>
      </c>
      <c r="G114" s="2">
        <v>2</v>
      </c>
      <c r="H114" s="2" t="s">
        <v>14</v>
      </c>
      <c r="I114" s="2" t="s">
        <v>10</v>
      </c>
      <c r="J114" s="5"/>
      <c r="L114" s="2">
        <v>111</v>
      </c>
      <c r="M114" s="2" t="str">
        <f t="shared" si="6"/>
        <v>Bayi dan Balita</v>
      </c>
      <c r="N114" s="2" t="s">
        <v>8</v>
      </c>
      <c r="O114" s="2" t="str">
        <f t="shared" si="7"/>
        <v>Normal</v>
      </c>
      <c r="P114" s="2" t="str">
        <f t="shared" si="8"/>
        <v>Pendek</v>
      </c>
      <c r="Q114" s="2">
        <v>2</v>
      </c>
      <c r="R114" s="2" t="s">
        <v>14</v>
      </c>
      <c r="S114" s="2" t="s">
        <v>10</v>
      </c>
    </row>
    <row r="115" spans="2:19" x14ac:dyDescent="0.25">
      <c r="B115" s="2">
        <v>112</v>
      </c>
      <c r="C115" s="2">
        <v>53</v>
      </c>
      <c r="D115" s="2" t="s">
        <v>8</v>
      </c>
      <c r="E115" s="2">
        <v>16.8</v>
      </c>
      <c r="F115" s="2">
        <v>93.4</v>
      </c>
      <c r="G115" s="2">
        <v>2</v>
      </c>
      <c r="H115" s="2" t="s">
        <v>9</v>
      </c>
      <c r="I115" s="2" t="s">
        <v>12</v>
      </c>
      <c r="J115" s="5"/>
      <c r="L115" s="2">
        <v>112</v>
      </c>
      <c r="M115" s="2" t="str">
        <f t="shared" si="6"/>
        <v>Anak Pra-Sekolah</v>
      </c>
      <c r="N115" s="2" t="s">
        <v>8</v>
      </c>
      <c r="O115" s="2" t="str">
        <f t="shared" si="7"/>
        <v>Normal</v>
      </c>
      <c r="P115" s="2" t="str">
        <f t="shared" si="8"/>
        <v>Tinggi</v>
      </c>
      <c r="Q115" s="2">
        <v>2</v>
      </c>
      <c r="R115" s="2" t="s">
        <v>9</v>
      </c>
      <c r="S115" s="2" t="s">
        <v>12</v>
      </c>
    </row>
    <row r="116" spans="2:19" x14ac:dyDescent="0.25">
      <c r="B116" s="2">
        <v>113</v>
      </c>
      <c r="C116" s="2">
        <v>19</v>
      </c>
      <c r="D116" s="2" t="s">
        <v>8</v>
      </c>
      <c r="E116" s="2">
        <v>10.9</v>
      </c>
      <c r="F116" s="2">
        <v>78.5</v>
      </c>
      <c r="G116" s="2">
        <v>2</v>
      </c>
      <c r="H116" s="2" t="s">
        <v>14</v>
      </c>
      <c r="I116" s="2" t="s">
        <v>12</v>
      </c>
      <c r="J116" s="5"/>
      <c r="L116" s="2">
        <v>113</v>
      </c>
      <c r="M116" s="2" t="str">
        <f t="shared" si="6"/>
        <v>Bayi dan Balita</v>
      </c>
      <c r="N116" s="2" t="s">
        <v>8</v>
      </c>
      <c r="O116" s="2" t="str">
        <f t="shared" si="7"/>
        <v>Normal</v>
      </c>
      <c r="P116" s="2" t="str">
        <f t="shared" si="8"/>
        <v>Pendek</v>
      </c>
      <c r="Q116" s="2">
        <v>2</v>
      </c>
      <c r="R116" s="2" t="s">
        <v>14</v>
      </c>
      <c r="S116" s="2" t="s">
        <v>12</v>
      </c>
    </row>
    <row r="117" spans="2:19" x14ac:dyDescent="0.25">
      <c r="B117" s="2">
        <v>114</v>
      </c>
      <c r="C117" s="2">
        <v>10</v>
      </c>
      <c r="D117" s="2" t="s">
        <v>8</v>
      </c>
      <c r="E117" s="2">
        <v>8.9</v>
      </c>
      <c r="F117" s="2">
        <v>61</v>
      </c>
      <c r="G117" s="2">
        <v>3</v>
      </c>
      <c r="H117" s="2" t="s">
        <v>15</v>
      </c>
      <c r="I117" s="2" t="s">
        <v>10</v>
      </c>
      <c r="J117" s="5"/>
      <c r="L117" s="2">
        <v>114</v>
      </c>
      <c r="M117" s="2" t="str">
        <f t="shared" si="6"/>
        <v>Bayi dan Balita</v>
      </c>
      <c r="N117" s="2" t="s">
        <v>8</v>
      </c>
      <c r="O117" s="2" t="str">
        <f t="shared" si="7"/>
        <v>Ringan</v>
      </c>
      <c r="P117" s="2" t="str">
        <f t="shared" si="8"/>
        <v>Pendek</v>
      </c>
      <c r="Q117" s="2">
        <v>3</v>
      </c>
      <c r="R117" s="2" t="s">
        <v>15</v>
      </c>
      <c r="S117" s="2" t="s">
        <v>10</v>
      </c>
    </row>
    <row r="118" spans="2:19" x14ac:dyDescent="0.25">
      <c r="B118" s="2">
        <v>115</v>
      </c>
      <c r="C118" s="2">
        <v>37</v>
      </c>
      <c r="D118" s="2" t="s">
        <v>8</v>
      </c>
      <c r="E118" s="2">
        <v>12.6</v>
      </c>
      <c r="F118" s="2">
        <v>114.6</v>
      </c>
      <c r="G118" s="2">
        <v>1</v>
      </c>
      <c r="H118" s="2" t="s">
        <v>15</v>
      </c>
      <c r="I118" s="2" t="s">
        <v>12</v>
      </c>
      <c r="J118" s="5"/>
      <c r="L118" s="2">
        <v>115</v>
      </c>
      <c r="M118" s="2" t="str">
        <f t="shared" si="6"/>
        <v>Anak Pra-Sekolah</v>
      </c>
      <c r="N118" s="2" t="s">
        <v>8</v>
      </c>
      <c r="O118" s="2" t="str">
        <f t="shared" si="7"/>
        <v>Normal</v>
      </c>
      <c r="P118" s="2" t="str">
        <f t="shared" si="8"/>
        <v>Tinggi</v>
      </c>
      <c r="Q118" s="2">
        <v>1</v>
      </c>
      <c r="R118" s="2" t="s">
        <v>15</v>
      </c>
      <c r="S118" s="2" t="s">
        <v>12</v>
      </c>
    </row>
    <row r="119" spans="2:19" x14ac:dyDescent="0.25">
      <c r="B119" s="2">
        <v>116</v>
      </c>
      <c r="C119" s="2">
        <v>37</v>
      </c>
      <c r="D119" s="2" t="s">
        <v>13</v>
      </c>
      <c r="E119" s="2">
        <v>7.9</v>
      </c>
      <c r="F119" s="2">
        <v>63.9</v>
      </c>
      <c r="G119" s="2">
        <v>1</v>
      </c>
      <c r="H119" s="2" t="s">
        <v>15</v>
      </c>
      <c r="I119" s="2" t="s">
        <v>12</v>
      </c>
      <c r="J119" s="5"/>
      <c r="L119" s="2">
        <v>116</v>
      </c>
      <c r="M119" s="2" t="str">
        <f t="shared" si="6"/>
        <v>Anak Pra-Sekolah</v>
      </c>
      <c r="N119" s="2" t="s">
        <v>13</v>
      </c>
      <c r="O119" s="2" t="str">
        <f t="shared" si="7"/>
        <v>Ringan</v>
      </c>
      <c r="P119" s="2" t="str">
        <f t="shared" si="8"/>
        <v>Pendek</v>
      </c>
      <c r="Q119" s="2">
        <v>1</v>
      </c>
      <c r="R119" s="2" t="s">
        <v>15</v>
      </c>
      <c r="S119" s="2" t="s">
        <v>12</v>
      </c>
    </row>
    <row r="120" spans="2:19" x14ac:dyDescent="0.25">
      <c r="B120" s="2">
        <v>117</v>
      </c>
      <c r="C120" s="2">
        <v>35</v>
      </c>
      <c r="D120" s="2" t="s">
        <v>8</v>
      </c>
      <c r="E120" s="2">
        <v>5.9</v>
      </c>
      <c r="F120" s="2">
        <v>116.8</v>
      </c>
      <c r="G120" s="2">
        <v>2</v>
      </c>
      <c r="H120" s="2" t="s">
        <v>11</v>
      </c>
      <c r="I120" s="2" t="s">
        <v>12</v>
      </c>
      <c r="J120" s="5"/>
      <c r="L120" s="2">
        <v>117</v>
      </c>
      <c r="M120" s="2" t="str">
        <f t="shared" si="6"/>
        <v>Anak Pra-Sekolah</v>
      </c>
      <c r="N120" s="2" t="s">
        <v>8</v>
      </c>
      <c r="O120" s="2" t="str">
        <f t="shared" si="7"/>
        <v>Ringan</v>
      </c>
      <c r="P120" s="2" t="str">
        <f t="shared" si="8"/>
        <v>Tinggi</v>
      </c>
      <c r="Q120" s="2">
        <v>2</v>
      </c>
      <c r="R120" s="2" t="s">
        <v>11</v>
      </c>
      <c r="S120" s="2" t="s">
        <v>12</v>
      </c>
    </row>
    <row r="121" spans="2:19" x14ac:dyDescent="0.25">
      <c r="B121" s="2">
        <v>118</v>
      </c>
      <c r="C121" s="2">
        <v>7</v>
      </c>
      <c r="D121" s="2" t="s">
        <v>13</v>
      </c>
      <c r="E121" s="2">
        <v>6.5</v>
      </c>
      <c r="F121" s="2">
        <v>84</v>
      </c>
      <c r="G121" s="2">
        <v>1</v>
      </c>
      <c r="H121" s="2" t="s">
        <v>11</v>
      </c>
      <c r="I121" s="2" t="s">
        <v>10</v>
      </c>
      <c r="J121" s="5"/>
      <c r="L121" s="2">
        <v>118</v>
      </c>
      <c r="M121" s="2" t="str">
        <f t="shared" si="6"/>
        <v>Bayi dan Balita</v>
      </c>
      <c r="N121" s="2" t="s">
        <v>13</v>
      </c>
      <c r="O121" s="2" t="str">
        <f t="shared" si="7"/>
        <v>Ringan</v>
      </c>
      <c r="P121" s="2" t="str">
        <f t="shared" si="8"/>
        <v>Tinggi</v>
      </c>
      <c r="Q121" s="2">
        <v>1</v>
      </c>
      <c r="R121" s="2" t="s">
        <v>11</v>
      </c>
      <c r="S121" s="2" t="s">
        <v>10</v>
      </c>
    </row>
    <row r="122" spans="2:19" x14ac:dyDescent="0.25">
      <c r="B122" s="2">
        <v>119</v>
      </c>
      <c r="C122" s="2">
        <v>44</v>
      </c>
      <c r="D122" s="2" t="s">
        <v>13</v>
      </c>
      <c r="E122" s="2">
        <v>6.5</v>
      </c>
      <c r="F122" s="2">
        <v>67</v>
      </c>
      <c r="G122" s="2">
        <v>1</v>
      </c>
      <c r="H122" s="2" t="s">
        <v>15</v>
      </c>
      <c r="I122" s="2" t="s">
        <v>10</v>
      </c>
      <c r="J122" s="5"/>
      <c r="L122" s="2">
        <v>119</v>
      </c>
      <c r="M122" s="2" t="str">
        <f t="shared" si="6"/>
        <v>Anak Pra-Sekolah</v>
      </c>
      <c r="N122" s="2" t="s">
        <v>13</v>
      </c>
      <c r="O122" s="2" t="str">
        <f t="shared" si="7"/>
        <v>Ringan</v>
      </c>
      <c r="P122" s="2" t="str">
        <f t="shared" si="8"/>
        <v>Pendek</v>
      </c>
      <c r="Q122" s="2">
        <v>1</v>
      </c>
      <c r="R122" s="2" t="s">
        <v>15</v>
      </c>
      <c r="S122" s="2" t="s">
        <v>10</v>
      </c>
    </row>
    <row r="123" spans="2:19" x14ac:dyDescent="0.25">
      <c r="B123" s="2">
        <v>120</v>
      </c>
      <c r="C123" s="2">
        <v>41</v>
      </c>
      <c r="D123" s="2" t="s">
        <v>13</v>
      </c>
      <c r="E123" s="2">
        <v>6.8</v>
      </c>
      <c r="F123" s="2">
        <v>90.2</v>
      </c>
      <c r="G123" s="2">
        <v>2</v>
      </c>
      <c r="H123" s="2" t="s">
        <v>11</v>
      </c>
      <c r="I123" s="2" t="s">
        <v>12</v>
      </c>
      <c r="J123" s="5"/>
      <c r="L123" s="2">
        <v>120</v>
      </c>
      <c r="M123" s="2" t="str">
        <f t="shared" si="6"/>
        <v>Anak Pra-Sekolah</v>
      </c>
      <c r="N123" s="2" t="s">
        <v>13</v>
      </c>
      <c r="O123" s="2" t="str">
        <f t="shared" si="7"/>
        <v>Ringan</v>
      </c>
      <c r="P123" s="2" t="str">
        <f t="shared" si="8"/>
        <v>Tinggi</v>
      </c>
      <c r="Q123" s="2">
        <v>2</v>
      </c>
      <c r="R123" s="2" t="s">
        <v>11</v>
      </c>
      <c r="S123" s="2" t="s">
        <v>12</v>
      </c>
    </row>
    <row r="124" spans="2:19" x14ac:dyDescent="0.25">
      <c r="B124" s="2">
        <v>121</v>
      </c>
      <c r="C124" s="2">
        <v>43</v>
      </c>
      <c r="D124" s="2" t="s">
        <v>8</v>
      </c>
      <c r="E124" s="2">
        <v>6.7</v>
      </c>
      <c r="F124" s="2">
        <v>111.7</v>
      </c>
      <c r="G124" s="2">
        <v>2</v>
      </c>
      <c r="H124" s="2" t="s">
        <v>14</v>
      </c>
      <c r="I124" s="2" t="s">
        <v>10</v>
      </c>
      <c r="J124" s="5"/>
      <c r="L124" s="2">
        <v>121</v>
      </c>
      <c r="M124" s="2" t="str">
        <f t="shared" si="6"/>
        <v>Anak Pra-Sekolah</v>
      </c>
      <c r="N124" s="2" t="s">
        <v>8</v>
      </c>
      <c r="O124" s="2" t="str">
        <f t="shared" si="7"/>
        <v>Ringan</v>
      </c>
      <c r="P124" s="2" t="str">
        <f t="shared" si="8"/>
        <v>Tinggi</v>
      </c>
      <c r="Q124" s="2">
        <v>2</v>
      </c>
      <c r="R124" s="2" t="s">
        <v>14</v>
      </c>
      <c r="S124" s="2" t="s">
        <v>10</v>
      </c>
    </row>
    <row r="125" spans="2:19" x14ac:dyDescent="0.25">
      <c r="B125" s="2">
        <v>122</v>
      </c>
      <c r="C125" s="2">
        <v>30</v>
      </c>
      <c r="D125" s="2" t="s">
        <v>13</v>
      </c>
      <c r="E125" s="2">
        <v>12.7</v>
      </c>
      <c r="F125" s="2">
        <v>102.6</v>
      </c>
      <c r="G125" s="2">
        <v>1</v>
      </c>
      <c r="H125" s="2" t="s">
        <v>9</v>
      </c>
      <c r="I125" s="2" t="s">
        <v>12</v>
      </c>
      <c r="J125" s="5"/>
      <c r="L125" s="2">
        <v>122</v>
      </c>
      <c r="M125" s="2" t="str">
        <f t="shared" si="6"/>
        <v>Anak Pra-Sekolah</v>
      </c>
      <c r="N125" s="2" t="s">
        <v>13</v>
      </c>
      <c r="O125" s="2" t="str">
        <f t="shared" si="7"/>
        <v>Normal</v>
      </c>
      <c r="P125" s="2" t="str">
        <f t="shared" si="8"/>
        <v>Tinggi</v>
      </c>
      <c r="Q125" s="2">
        <v>1</v>
      </c>
      <c r="R125" s="2" t="s">
        <v>9</v>
      </c>
      <c r="S125" s="2" t="s">
        <v>12</v>
      </c>
    </row>
    <row r="126" spans="2:19" x14ac:dyDescent="0.25">
      <c r="B126" s="2">
        <v>123</v>
      </c>
      <c r="C126" s="2">
        <v>9</v>
      </c>
      <c r="D126" s="2" t="s">
        <v>13</v>
      </c>
      <c r="E126" s="2">
        <v>7.2</v>
      </c>
      <c r="F126" s="2">
        <v>107.4</v>
      </c>
      <c r="G126" s="2">
        <v>3</v>
      </c>
      <c r="H126" s="2" t="s">
        <v>9</v>
      </c>
      <c r="I126" s="2" t="s">
        <v>12</v>
      </c>
      <c r="J126" s="5"/>
      <c r="L126" s="2">
        <v>123</v>
      </c>
      <c r="M126" s="2" t="str">
        <f t="shared" si="6"/>
        <v>Bayi dan Balita</v>
      </c>
      <c r="N126" s="2" t="s">
        <v>13</v>
      </c>
      <c r="O126" s="2" t="str">
        <f t="shared" si="7"/>
        <v>Ringan</v>
      </c>
      <c r="P126" s="2" t="str">
        <f t="shared" si="8"/>
        <v>Tinggi</v>
      </c>
      <c r="Q126" s="2">
        <v>3</v>
      </c>
      <c r="R126" s="2" t="s">
        <v>9</v>
      </c>
      <c r="S126" s="2" t="s">
        <v>12</v>
      </c>
    </row>
    <row r="127" spans="2:19" x14ac:dyDescent="0.25">
      <c r="B127" s="2">
        <v>124</v>
      </c>
      <c r="C127" s="2">
        <v>11</v>
      </c>
      <c r="D127" s="2" t="s">
        <v>8</v>
      </c>
      <c r="E127" s="2">
        <v>9.1</v>
      </c>
      <c r="F127" s="2">
        <v>97.8</v>
      </c>
      <c r="G127" s="2">
        <v>2</v>
      </c>
      <c r="H127" s="2" t="s">
        <v>9</v>
      </c>
      <c r="I127" s="2" t="s">
        <v>12</v>
      </c>
      <c r="J127" s="5"/>
      <c r="L127" s="2">
        <v>124</v>
      </c>
      <c r="M127" s="2" t="str">
        <f t="shared" si="6"/>
        <v>Bayi dan Balita</v>
      </c>
      <c r="N127" s="2" t="s">
        <v>8</v>
      </c>
      <c r="O127" s="2" t="str">
        <f t="shared" si="7"/>
        <v>Ringan</v>
      </c>
      <c r="P127" s="2" t="str">
        <f t="shared" si="8"/>
        <v>Tinggi</v>
      </c>
      <c r="Q127" s="2">
        <v>2</v>
      </c>
      <c r="R127" s="2" t="s">
        <v>9</v>
      </c>
      <c r="S127" s="2" t="s">
        <v>12</v>
      </c>
    </row>
    <row r="128" spans="2:19" x14ac:dyDescent="0.25">
      <c r="B128" s="2">
        <v>125</v>
      </c>
      <c r="C128" s="2">
        <v>10</v>
      </c>
      <c r="D128" s="2" t="s">
        <v>13</v>
      </c>
      <c r="E128" s="2">
        <v>15.8</v>
      </c>
      <c r="F128" s="2">
        <v>100</v>
      </c>
      <c r="G128" s="2">
        <v>3</v>
      </c>
      <c r="H128" s="2" t="s">
        <v>15</v>
      </c>
      <c r="I128" s="2" t="s">
        <v>12</v>
      </c>
      <c r="J128" s="5"/>
      <c r="L128" s="2">
        <v>125</v>
      </c>
      <c r="M128" s="2" t="str">
        <f t="shared" si="6"/>
        <v>Bayi dan Balita</v>
      </c>
      <c r="N128" s="2" t="s">
        <v>13</v>
      </c>
      <c r="O128" s="2" t="str">
        <f t="shared" si="7"/>
        <v>Normal</v>
      </c>
      <c r="P128" s="2" t="str">
        <f t="shared" si="8"/>
        <v>Tinggi</v>
      </c>
      <c r="Q128" s="2">
        <v>3</v>
      </c>
      <c r="R128" s="2" t="s">
        <v>15</v>
      </c>
      <c r="S128" s="2" t="s">
        <v>12</v>
      </c>
    </row>
    <row r="129" spans="2:19" x14ac:dyDescent="0.25">
      <c r="B129" s="2">
        <v>126</v>
      </c>
      <c r="C129" s="2">
        <v>14</v>
      </c>
      <c r="D129" s="2" t="s">
        <v>13</v>
      </c>
      <c r="E129" s="2">
        <v>10.7</v>
      </c>
      <c r="F129" s="2">
        <v>110.2</v>
      </c>
      <c r="G129" s="2">
        <v>1</v>
      </c>
      <c r="H129" s="2" t="s">
        <v>11</v>
      </c>
      <c r="I129" s="2" t="s">
        <v>12</v>
      </c>
      <c r="J129" s="5"/>
      <c r="L129" s="2">
        <v>126</v>
      </c>
      <c r="M129" s="2" t="str">
        <f t="shared" si="6"/>
        <v>Bayi dan Balita</v>
      </c>
      <c r="N129" s="2" t="s">
        <v>13</v>
      </c>
      <c r="O129" s="2" t="str">
        <f t="shared" si="7"/>
        <v>Normal</v>
      </c>
      <c r="P129" s="2" t="str">
        <f t="shared" si="8"/>
        <v>Tinggi</v>
      </c>
      <c r="Q129" s="2">
        <v>1</v>
      </c>
      <c r="R129" s="2" t="s">
        <v>11</v>
      </c>
      <c r="S129" s="2" t="s">
        <v>12</v>
      </c>
    </row>
    <row r="130" spans="2:19" x14ac:dyDescent="0.25">
      <c r="B130" s="2">
        <v>127</v>
      </c>
      <c r="C130" s="2">
        <v>36</v>
      </c>
      <c r="D130" s="2" t="s">
        <v>8</v>
      </c>
      <c r="E130" s="2">
        <v>13</v>
      </c>
      <c r="F130" s="2">
        <v>71.2</v>
      </c>
      <c r="G130" s="2">
        <v>2</v>
      </c>
      <c r="H130" s="2" t="s">
        <v>14</v>
      </c>
      <c r="I130" s="2" t="s">
        <v>10</v>
      </c>
      <c r="J130" s="5"/>
      <c r="L130" s="2">
        <v>127</v>
      </c>
      <c r="M130" s="2" t="str">
        <f t="shared" si="6"/>
        <v>Anak Pra-Sekolah</v>
      </c>
      <c r="N130" s="2" t="s">
        <v>8</v>
      </c>
      <c r="O130" s="2" t="str">
        <f t="shared" si="7"/>
        <v>Normal</v>
      </c>
      <c r="P130" s="2" t="str">
        <f t="shared" si="8"/>
        <v>Pendek</v>
      </c>
      <c r="Q130" s="2">
        <v>2</v>
      </c>
      <c r="R130" s="2" t="s">
        <v>14</v>
      </c>
      <c r="S130" s="2" t="s">
        <v>10</v>
      </c>
    </row>
    <row r="131" spans="2:19" x14ac:dyDescent="0.25">
      <c r="B131" s="2">
        <v>128</v>
      </c>
      <c r="C131" s="2">
        <v>35</v>
      </c>
      <c r="D131" s="2" t="s">
        <v>13</v>
      </c>
      <c r="E131" s="2">
        <v>7.1</v>
      </c>
      <c r="F131" s="2">
        <v>86.8</v>
      </c>
      <c r="G131" s="2">
        <v>3</v>
      </c>
      <c r="H131" s="2" t="s">
        <v>14</v>
      </c>
      <c r="I131" s="2" t="s">
        <v>12</v>
      </c>
      <c r="J131" s="5"/>
      <c r="L131" s="2">
        <v>128</v>
      </c>
      <c r="M131" s="2" t="str">
        <f t="shared" si="6"/>
        <v>Anak Pra-Sekolah</v>
      </c>
      <c r="N131" s="2" t="s">
        <v>13</v>
      </c>
      <c r="O131" s="2" t="str">
        <f t="shared" si="7"/>
        <v>Ringan</v>
      </c>
      <c r="P131" s="2" t="str">
        <f t="shared" si="8"/>
        <v>Tinggi</v>
      </c>
      <c r="Q131" s="2">
        <v>3</v>
      </c>
      <c r="R131" s="2" t="s">
        <v>14</v>
      </c>
      <c r="S131" s="2" t="s">
        <v>12</v>
      </c>
    </row>
    <row r="132" spans="2:19" x14ac:dyDescent="0.25">
      <c r="B132" s="2">
        <v>129</v>
      </c>
      <c r="C132" s="2">
        <v>50</v>
      </c>
      <c r="D132" s="2" t="s">
        <v>13</v>
      </c>
      <c r="E132" s="2">
        <v>7.3</v>
      </c>
      <c r="F132" s="2">
        <v>69.400000000000006</v>
      </c>
      <c r="G132" s="2">
        <v>2</v>
      </c>
      <c r="H132" s="2" t="s">
        <v>15</v>
      </c>
      <c r="I132" s="2" t="s">
        <v>10</v>
      </c>
      <c r="J132" s="5"/>
      <c r="L132" s="2">
        <v>129</v>
      </c>
      <c r="M132" s="2" t="str">
        <f t="shared" si="6"/>
        <v>Anak Pra-Sekolah</v>
      </c>
      <c r="N132" s="2" t="s">
        <v>13</v>
      </c>
      <c r="O132" s="2" t="str">
        <f t="shared" si="7"/>
        <v>Ringan</v>
      </c>
      <c r="P132" s="2" t="str">
        <f t="shared" si="8"/>
        <v>Pendek</v>
      </c>
      <c r="Q132" s="2">
        <v>2</v>
      </c>
      <c r="R132" s="2" t="s">
        <v>15</v>
      </c>
      <c r="S132" s="2" t="s">
        <v>10</v>
      </c>
    </row>
    <row r="133" spans="2:19" x14ac:dyDescent="0.25">
      <c r="B133" s="2">
        <v>130</v>
      </c>
      <c r="C133" s="2">
        <v>25</v>
      </c>
      <c r="D133" s="2" t="s">
        <v>13</v>
      </c>
      <c r="E133" s="2">
        <v>5.5</v>
      </c>
      <c r="F133" s="2">
        <v>119.2</v>
      </c>
      <c r="G133" s="2">
        <v>1</v>
      </c>
      <c r="H133" s="2" t="s">
        <v>14</v>
      </c>
      <c r="I133" s="2" t="s">
        <v>10</v>
      </c>
      <c r="J133" s="5"/>
      <c r="L133" s="2">
        <v>130</v>
      </c>
      <c r="M133" s="2" t="str">
        <f t="shared" ref="M133:M143" si="9">IF(AND(C133&gt;=3,C133&lt;=24),"Bayi dan Balita",IF(AND(C133&gt;=25,C133&lt;=54),"Anak Pra-Sekolah"))</f>
        <v>Anak Pra-Sekolah</v>
      </c>
      <c r="N133" s="2" t="s">
        <v>13</v>
      </c>
      <c r="O133" s="2" t="str">
        <f t="shared" ref="O133:O143" si="10">IF(AND(E133&gt;=0,E133&lt;=10),"Ringan",IF(AND(E133&gt;=10,E133&lt;=20),"Normal"))</f>
        <v>Ringan</v>
      </c>
      <c r="P133" s="2" t="str">
        <f t="shared" ref="P133:P143" si="11">IF(AND(F133&gt;=0,F133&lt;=80),"Pendek",IF(AND(F133&gt;=80,F133&lt;=120),"Tinggi"))</f>
        <v>Tinggi</v>
      </c>
      <c r="Q133" s="2">
        <v>1</v>
      </c>
      <c r="R133" s="2" t="s">
        <v>14</v>
      </c>
      <c r="S133" s="2" t="s">
        <v>10</v>
      </c>
    </row>
    <row r="134" spans="2:19" x14ac:dyDescent="0.25">
      <c r="B134" s="2">
        <v>131</v>
      </c>
      <c r="C134" s="2">
        <v>26</v>
      </c>
      <c r="D134" s="2" t="s">
        <v>8</v>
      </c>
      <c r="E134" s="2">
        <v>7</v>
      </c>
      <c r="F134" s="2">
        <v>116.4</v>
      </c>
      <c r="G134" s="2">
        <v>3</v>
      </c>
      <c r="H134" s="2" t="s">
        <v>14</v>
      </c>
      <c r="I134" s="2" t="s">
        <v>12</v>
      </c>
      <c r="J134" s="5"/>
      <c r="L134" s="2">
        <v>131</v>
      </c>
      <c r="M134" s="2" t="str">
        <f t="shared" si="9"/>
        <v>Anak Pra-Sekolah</v>
      </c>
      <c r="N134" s="2" t="s">
        <v>8</v>
      </c>
      <c r="O134" s="2" t="str">
        <f t="shared" si="10"/>
        <v>Ringan</v>
      </c>
      <c r="P134" s="2" t="str">
        <f t="shared" si="11"/>
        <v>Tinggi</v>
      </c>
      <c r="Q134" s="2">
        <v>3</v>
      </c>
      <c r="R134" s="2" t="s">
        <v>14</v>
      </c>
      <c r="S134" s="2" t="s">
        <v>12</v>
      </c>
    </row>
    <row r="135" spans="2:19" x14ac:dyDescent="0.25">
      <c r="B135" s="2">
        <v>132</v>
      </c>
      <c r="C135" s="2">
        <v>39</v>
      </c>
      <c r="D135" s="2" t="s">
        <v>8</v>
      </c>
      <c r="E135" s="2">
        <v>8.3000000000000007</v>
      </c>
      <c r="F135" s="2">
        <v>57.6</v>
      </c>
      <c r="G135" s="2">
        <v>1</v>
      </c>
      <c r="H135" s="2" t="s">
        <v>14</v>
      </c>
      <c r="I135" s="2" t="s">
        <v>12</v>
      </c>
      <c r="J135" s="5"/>
      <c r="L135" s="2">
        <v>132</v>
      </c>
      <c r="M135" s="2" t="str">
        <f t="shared" si="9"/>
        <v>Anak Pra-Sekolah</v>
      </c>
      <c r="N135" s="2" t="s">
        <v>8</v>
      </c>
      <c r="O135" s="2" t="str">
        <f t="shared" si="10"/>
        <v>Ringan</v>
      </c>
      <c r="P135" s="2" t="str">
        <f t="shared" si="11"/>
        <v>Pendek</v>
      </c>
      <c r="Q135" s="2">
        <v>1</v>
      </c>
      <c r="R135" s="2" t="s">
        <v>14</v>
      </c>
      <c r="S135" s="2" t="s">
        <v>12</v>
      </c>
    </row>
    <row r="136" spans="2:19" x14ac:dyDescent="0.25">
      <c r="B136" s="2">
        <v>133</v>
      </c>
      <c r="C136" s="2">
        <v>37</v>
      </c>
      <c r="D136" s="2" t="s">
        <v>8</v>
      </c>
      <c r="E136" s="2">
        <v>7.1</v>
      </c>
      <c r="F136" s="2">
        <v>100.9</v>
      </c>
      <c r="G136" s="2">
        <v>1</v>
      </c>
      <c r="H136" s="2" t="s">
        <v>14</v>
      </c>
      <c r="I136" s="2" t="s">
        <v>10</v>
      </c>
      <c r="J136" s="5"/>
      <c r="L136" s="2">
        <v>133</v>
      </c>
      <c r="M136" s="2" t="str">
        <f t="shared" si="9"/>
        <v>Anak Pra-Sekolah</v>
      </c>
      <c r="N136" s="2" t="s">
        <v>8</v>
      </c>
      <c r="O136" s="2" t="str">
        <f t="shared" si="10"/>
        <v>Ringan</v>
      </c>
      <c r="P136" s="2" t="str">
        <f t="shared" si="11"/>
        <v>Tinggi</v>
      </c>
      <c r="Q136" s="2">
        <v>1</v>
      </c>
      <c r="R136" s="2" t="s">
        <v>14</v>
      </c>
      <c r="S136" s="2" t="s">
        <v>10</v>
      </c>
    </row>
    <row r="137" spans="2:19" x14ac:dyDescent="0.25">
      <c r="B137" s="2">
        <v>134</v>
      </c>
      <c r="C137" s="2">
        <v>46</v>
      </c>
      <c r="D137" s="2" t="s">
        <v>13</v>
      </c>
      <c r="E137" s="2">
        <v>6.1</v>
      </c>
      <c r="F137" s="2">
        <v>115.1</v>
      </c>
      <c r="G137" s="2">
        <v>2</v>
      </c>
      <c r="H137" s="2" t="s">
        <v>11</v>
      </c>
      <c r="I137" s="2" t="s">
        <v>10</v>
      </c>
      <c r="J137" s="5"/>
      <c r="L137" s="2">
        <v>134</v>
      </c>
      <c r="M137" s="2" t="str">
        <f t="shared" si="9"/>
        <v>Anak Pra-Sekolah</v>
      </c>
      <c r="N137" s="2" t="s">
        <v>13</v>
      </c>
      <c r="O137" s="2" t="str">
        <f t="shared" si="10"/>
        <v>Ringan</v>
      </c>
      <c r="P137" s="2" t="str">
        <f t="shared" si="11"/>
        <v>Tinggi</v>
      </c>
      <c r="Q137" s="2">
        <v>2</v>
      </c>
      <c r="R137" s="2" t="s">
        <v>11</v>
      </c>
      <c r="S137" s="2" t="s">
        <v>10</v>
      </c>
    </row>
    <row r="138" spans="2:19" x14ac:dyDescent="0.25">
      <c r="B138" s="2">
        <v>135</v>
      </c>
      <c r="C138" s="2">
        <v>42</v>
      </c>
      <c r="D138" s="2" t="s">
        <v>13</v>
      </c>
      <c r="E138" s="2">
        <v>6.4</v>
      </c>
      <c r="F138" s="2">
        <v>66.7</v>
      </c>
      <c r="G138" s="2">
        <v>3</v>
      </c>
      <c r="H138" s="2" t="s">
        <v>14</v>
      </c>
      <c r="I138" s="2" t="s">
        <v>10</v>
      </c>
      <c r="J138" s="5"/>
      <c r="L138" s="2">
        <v>135</v>
      </c>
      <c r="M138" s="2" t="str">
        <f t="shared" si="9"/>
        <v>Anak Pra-Sekolah</v>
      </c>
      <c r="N138" s="2" t="s">
        <v>13</v>
      </c>
      <c r="O138" s="2" t="str">
        <f t="shared" si="10"/>
        <v>Ringan</v>
      </c>
      <c r="P138" s="2" t="str">
        <f t="shared" si="11"/>
        <v>Pendek</v>
      </c>
      <c r="Q138" s="2">
        <v>3</v>
      </c>
      <c r="R138" s="2" t="s">
        <v>14</v>
      </c>
      <c r="S138" s="2" t="s">
        <v>10</v>
      </c>
    </row>
    <row r="139" spans="2:19" x14ac:dyDescent="0.25">
      <c r="B139" s="2">
        <v>136</v>
      </c>
      <c r="C139" s="2">
        <v>24</v>
      </c>
      <c r="D139" s="2" t="s">
        <v>8</v>
      </c>
      <c r="E139" s="2">
        <v>10.5</v>
      </c>
      <c r="F139" s="2">
        <v>91.9</v>
      </c>
      <c r="G139" s="2">
        <v>1</v>
      </c>
      <c r="H139" s="2" t="s">
        <v>9</v>
      </c>
      <c r="I139" s="2" t="s">
        <v>12</v>
      </c>
      <c r="J139" s="5"/>
      <c r="L139" s="2">
        <v>136</v>
      </c>
      <c r="M139" s="2" t="str">
        <f t="shared" si="9"/>
        <v>Bayi dan Balita</v>
      </c>
      <c r="N139" s="2" t="s">
        <v>8</v>
      </c>
      <c r="O139" s="2" t="str">
        <f t="shared" si="10"/>
        <v>Normal</v>
      </c>
      <c r="P139" s="2" t="str">
        <f t="shared" si="11"/>
        <v>Tinggi</v>
      </c>
      <c r="Q139" s="2">
        <v>1</v>
      </c>
      <c r="R139" s="2" t="s">
        <v>9</v>
      </c>
      <c r="S139" s="2" t="s">
        <v>12</v>
      </c>
    </row>
    <row r="140" spans="2:19" x14ac:dyDescent="0.25">
      <c r="B140" s="2">
        <v>137</v>
      </c>
      <c r="C140" s="2">
        <v>29</v>
      </c>
      <c r="D140" s="2" t="s">
        <v>13</v>
      </c>
      <c r="E140" s="2">
        <v>7.5</v>
      </c>
      <c r="F140" s="2">
        <v>114.5</v>
      </c>
      <c r="G140" s="2">
        <v>1</v>
      </c>
      <c r="H140" s="2" t="s">
        <v>15</v>
      </c>
      <c r="I140" s="2" t="s">
        <v>10</v>
      </c>
      <c r="J140" s="5"/>
      <c r="L140" s="2">
        <v>137</v>
      </c>
      <c r="M140" s="2" t="str">
        <f t="shared" si="9"/>
        <v>Anak Pra-Sekolah</v>
      </c>
      <c r="N140" s="2" t="s">
        <v>13</v>
      </c>
      <c r="O140" s="2" t="str">
        <f t="shared" si="10"/>
        <v>Ringan</v>
      </c>
      <c r="P140" s="2" t="str">
        <f t="shared" si="11"/>
        <v>Tinggi</v>
      </c>
      <c r="Q140" s="2">
        <v>1</v>
      </c>
      <c r="R140" s="2" t="s">
        <v>15</v>
      </c>
      <c r="S140" s="2" t="s">
        <v>10</v>
      </c>
    </row>
    <row r="141" spans="2:19" x14ac:dyDescent="0.25">
      <c r="B141" s="2">
        <v>138</v>
      </c>
      <c r="C141" s="2">
        <v>37</v>
      </c>
      <c r="D141" s="2" t="s">
        <v>13</v>
      </c>
      <c r="E141" s="2">
        <v>9.4</v>
      </c>
      <c r="F141" s="2">
        <v>57.2</v>
      </c>
      <c r="G141" s="2">
        <v>3</v>
      </c>
      <c r="H141" s="2" t="s">
        <v>11</v>
      </c>
      <c r="I141" s="2" t="s">
        <v>12</v>
      </c>
      <c r="J141" s="5"/>
      <c r="L141" s="2">
        <v>138</v>
      </c>
      <c r="M141" s="2" t="str">
        <f t="shared" si="9"/>
        <v>Anak Pra-Sekolah</v>
      </c>
      <c r="N141" s="2" t="s">
        <v>13</v>
      </c>
      <c r="O141" s="2" t="str">
        <f t="shared" si="10"/>
        <v>Ringan</v>
      </c>
      <c r="P141" s="2" t="str">
        <f t="shared" si="11"/>
        <v>Pendek</v>
      </c>
      <c r="Q141" s="2">
        <v>3</v>
      </c>
      <c r="R141" s="2" t="s">
        <v>11</v>
      </c>
      <c r="S141" s="2" t="s">
        <v>12</v>
      </c>
    </row>
    <row r="142" spans="2:19" x14ac:dyDescent="0.25">
      <c r="B142" s="2">
        <v>139</v>
      </c>
      <c r="C142" s="2">
        <v>3</v>
      </c>
      <c r="D142" s="2" t="s">
        <v>8</v>
      </c>
      <c r="E142" s="2">
        <v>11</v>
      </c>
      <c r="F142" s="2">
        <v>100.3</v>
      </c>
      <c r="G142" s="2">
        <v>1</v>
      </c>
      <c r="H142" s="2" t="s">
        <v>14</v>
      </c>
      <c r="I142" s="2" t="s">
        <v>12</v>
      </c>
      <c r="J142" s="5"/>
      <c r="L142" s="2">
        <v>139</v>
      </c>
      <c r="M142" s="2" t="str">
        <f t="shared" si="9"/>
        <v>Bayi dan Balita</v>
      </c>
      <c r="N142" s="2" t="s">
        <v>8</v>
      </c>
      <c r="O142" s="2" t="str">
        <f t="shared" si="10"/>
        <v>Normal</v>
      </c>
      <c r="P142" s="2" t="str">
        <f t="shared" si="11"/>
        <v>Tinggi</v>
      </c>
      <c r="Q142" s="2">
        <v>1</v>
      </c>
      <c r="R142" s="2" t="s">
        <v>14</v>
      </c>
      <c r="S142" s="2" t="s">
        <v>12</v>
      </c>
    </row>
    <row r="143" spans="2:19" x14ac:dyDescent="0.25">
      <c r="B143" s="2">
        <v>140</v>
      </c>
      <c r="C143" s="2">
        <v>37</v>
      </c>
      <c r="D143" s="2" t="s">
        <v>8</v>
      </c>
      <c r="E143" s="2">
        <v>13.3</v>
      </c>
      <c r="F143" s="2">
        <v>74.3</v>
      </c>
      <c r="G143" s="2">
        <v>1</v>
      </c>
      <c r="H143" s="2" t="s">
        <v>11</v>
      </c>
      <c r="I143" s="2" t="s">
        <v>12</v>
      </c>
      <c r="J143" s="5"/>
      <c r="L143" s="2">
        <v>140</v>
      </c>
      <c r="M143" s="2" t="str">
        <f t="shared" si="9"/>
        <v>Anak Pra-Sekolah</v>
      </c>
      <c r="N143" s="2" t="s">
        <v>8</v>
      </c>
      <c r="O143" s="2" t="str">
        <f t="shared" si="10"/>
        <v>Normal</v>
      </c>
      <c r="P143" s="2" t="str">
        <f t="shared" si="11"/>
        <v>Pendek</v>
      </c>
      <c r="Q143" s="2">
        <v>1</v>
      </c>
      <c r="R143" s="2" t="s">
        <v>11</v>
      </c>
      <c r="S143" s="2" t="s">
        <v>12</v>
      </c>
    </row>
    <row r="144" spans="2:19" x14ac:dyDescent="0.25">
      <c r="B144" s="2">
        <v>141</v>
      </c>
      <c r="C144" s="2">
        <v>39</v>
      </c>
      <c r="D144" s="2" t="s">
        <v>13</v>
      </c>
      <c r="E144" s="2">
        <v>5.5</v>
      </c>
      <c r="F144" s="2">
        <v>115.1</v>
      </c>
      <c r="G144" s="2">
        <v>3</v>
      </c>
      <c r="H144" s="2" t="s">
        <v>14</v>
      </c>
      <c r="I144" s="2" t="s">
        <v>10</v>
      </c>
      <c r="J144" s="5"/>
    </row>
    <row r="145" spans="2:10" x14ac:dyDescent="0.25">
      <c r="B145" s="2">
        <v>142</v>
      </c>
      <c r="C145" s="2">
        <v>49</v>
      </c>
      <c r="D145" s="2" t="s">
        <v>13</v>
      </c>
      <c r="E145" s="2">
        <v>14.6</v>
      </c>
      <c r="F145" s="2">
        <v>118.1</v>
      </c>
      <c r="G145" s="2">
        <v>3</v>
      </c>
      <c r="H145" s="2" t="s">
        <v>9</v>
      </c>
      <c r="I145" s="2" t="s">
        <v>12</v>
      </c>
      <c r="J145" s="5"/>
    </row>
    <row r="146" spans="2:10" x14ac:dyDescent="0.25">
      <c r="B146" s="2">
        <v>143</v>
      </c>
      <c r="C146" s="2">
        <v>16</v>
      </c>
      <c r="D146" s="2" t="s">
        <v>13</v>
      </c>
      <c r="E146" s="2">
        <v>12.5</v>
      </c>
      <c r="F146" s="2">
        <v>116.4</v>
      </c>
      <c r="G146" s="2">
        <v>3</v>
      </c>
      <c r="H146" s="2" t="s">
        <v>15</v>
      </c>
      <c r="I146" s="2" t="s">
        <v>12</v>
      </c>
      <c r="J146" s="5"/>
    </row>
    <row r="147" spans="2:10" x14ac:dyDescent="0.25">
      <c r="B147" s="2">
        <v>144</v>
      </c>
      <c r="C147" s="2">
        <v>5</v>
      </c>
      <c r="D147" s="2" t="s">
        <v>8</v>
      </c>
      <c r="E147" s="2">
        <v>6</v>
      </c>
      <c r="F147" s="2">
        <v>85.8</v>
      </c>
      <c r="G147" s="2">
        <v>3</v>
      </c>
      <c r="H147" s="2" t="s">
        <v>14</v>
      </c>
      <c r="I147" s="2" t="s">
        <v>12</v>
      </c>
      <c r="J147" s="5"/>
    </row>
    <row r="148" spans="2:10" x14ac:dyDescent="0.25">
      <c r="B148" s="2">
        <v>145</v>
      </c>
      <c r="C148" s="2">
        <v>3</v>
      </c>
      <c r="D148" s="2" t="s">
        <v>8</v>
      </c>
      <c r="E148" s="2">
        <v>15.5</v>
      </c>
      <c r="F148" s="2">
        <v>111</v>
      </c>
      <c r="G148" s="2">
        <v>2</v>
      </c>
      <c r="H148" s="2" t="s">
        <v>14</v>
      </c>
      <c r="I148" s="2" t="s">
        <v>12</v>
      </c>
      <c r="J148" s="5"/>
    </row>
    <row r="149" spans="2:10" x14ac:dyDescent="0.25">
      <c r="B149" s="2">
        <v>146</v>
      </c>
      <c r="C149" s="2">
        <v>7</v>
      </c>
      <c r="D149" s="2" t="s">
        <v>8</v>
      </c>
      <c r="E149" s="2">
        <v>16.100000000000001</v>
      </c>
      <c r="F149" s="2">
        <v>109.9</v>
      </c>
      <c r="G149" s="2">
        <v>3</v>
      </c>
      <c r="H149" s="2" t="s">
        <v>14</v>
      </c>
      <c r="I149" s="2" t="s">
        <v>12</v>
      </c>
      <c r="J149" s="5"/>
    </row>
    <row r="150" spans="2:10" x14ac:dyDescent="0.25">
      <c r="B150" s="2">
        <v>147</v>
      </c>
      <c r="C150" s="2">
        <v>28</v>
      </c>
      <c r="D150" s="2" t="s">
        <v>8</v>
      </c>
      <c r="E150" s="2">
        <v>5.7</v>
      </c>
      <c r="F150" s="2">
        <v>75.7</v>
      </c>
      <c r="G150" s="2">
        <v>2</v>
      </c>
      <c r="H150" s="2" t="s">
        <v>14</v>
      </c>
      <c r="I150" s="2" t="s">
        <v>10</v>
      </c>
      <c r="J150" s="5"/>
    </row>
    <row r="151" spans="2:10" x14ac:dyDescent="0.25">
      <c r="B151" s="2">
        <v>148</v>
      </c>
      <c r="C151" s="2">
        <v>16</v>
      </c>
      <c r="D151" s="2" t="s">
        <v>13</v>
      </c>
      <c r="E151" s="2">
        <v>8.3000000000000007</v>
      </c>
      <c r="F151" s="2">
        <v>108.9</v>
      </c>
      <c r="G151" s="2">
        <v>2</v>
      </c>
      <c r="H151" s="2" t="s">
        <v>15</v>
      </c>
      <c r="I151" s="2" t="s">
        <v>12</v>
      </c>
      <c r="J151" s="5"/>
    </row>
    <row r="152" spans="2:10" x14ac:dyDescent="0.25">
      <c r="B152" s="2">
        <v>149</v>
      </c>
      <c r="C152" s="2">
        <v>41</v>
      </c>
      <c r="D152" s="2" t="s">
        <v>8</v>
      </c>
      <c r="E152" s="2">
        <v>14.7</v>
      </c>
      <c r="F152" s="2">
        <v>57.4</v>
      </c>
      <c r="G152" s="2">
        <v>2</v>
      </c>
      <c r="H152" s="2" t="s">
        <v>15</v>
      </c>
      <c r="I152" s="2" t="s">
        <v>12</v>
      </c>
      <c r="J152" s="5"/>
    </row>
    <row r="153" spans="2:10" x14ac:dyDescent="0.25">
      <c r="B153" s="2">
        <v>150</v>
      </c>
      <c r="C153" s="2">
        <v>29</v>
      </c>
      <c r="D153" s="2" t="s">
        <v>8</v>
      </c>
      <c r="E153" s="2">
        <v>14</v>
      </c>
      <c r="F153" s="2">
        <v>93.8</v>
      </c>
      <c r="G153" s="2">
        <v>1</v>
      </c>
      <c r="H153" s="2" t="s">
        <v>9</v>
      </c>
      <c r="I153" s="2" t="s">
        <v>10</v>
      </c>
      <c r="J153" s="5"/>
    </row>
    <row r="154" spans="2:10" x14ac:dyDescent="0.25">
      <c r="B154" s="2">
        <v>151</v>
      </c>
      <c r="C154" s="2">
        <v>11</v>
      </c>
      <c r="D154" s="2" t="s">
        <v>8</v>
      </c>
      <c r="E154" s="2">
        <v>7.2</v>
      </c>
      <c r="F154" s="2">
        <v>70</v>
      </c>
      <c r="G154" s="2">
        <v>2</v>
      </c>
      <c r="H154" s="2" t="s">
        <v>15</v>
      </c>
      <c r="I154" s="2" t="s">
        <v>12</v>
      </c>
      <c r="J154" s="5"/>
    </row>
    <row r="155" spans="2:10" x14ac:dyDescent="0.25">
      <c r="B155" s="2">
        <v>152</v>
      </c>
      <c r="C155" s="2">
        <v>17</v>
      </c>
      <c r="D155" s="2" t="s">
        <v>8</v>
      </c>
      <c r="E155" s="2">
        <v>7.5</v>
      </c>
      <c r="F155" s="2">
        <v>62.8</v>
      </c>
      <c r="G155" s="2">
        <v>2</v>
      </c>
      <c r="H155" s="2" t="s">
        <v>14</v>
      </c>
      <c r="I155" s="2" t="s">
        <v>10</v>
      </c>
      <c r="J155" s="5"/>
    </row>
    <row r="156" spans="2:10" x14ac:dyDescent="0.25">
      <c r="B156" s="2">
        <v>153</v>
      </c>
      <c r="C156" s="2">
        <v>17</v>
      </c>
      <c r="D156" s="2" t="s">
        <v>8</v>
      </c>
      <c r="E156" s="2">
        <v>9.4</v>
      </c>
      <c r="F156" s="2">
        <v>60</v>
      </c>
      <c r="G156" s="2">
        <v>1</v>
      </c>
      <c r="H156" s="2" t="s">
        <v>9</v>
      </c>
      <c r="I156" s="2" t="s">
        <v>12</v>
      </c>
      <c r="J156" s="5"/>
    </row>
    <row r="157" spans="2:10" x14ac:dyDescent="0.25">
      <c r="B157" s="2">
        <v>154</v>
      </c>
      <c r="C157" s="2">
        <v>28</v>
      </c>
      <c r="D157" s="2" t="s">
        <v>13</v>
      </c>
      <c r="E157" s="2">
        <v>10.8</v>
      </c>
      <c r="F157" s="2">
        <v>100.3</v>
      </c>
      <c r="G157" s="2">
        <v>1</v>
      </c>
      <c r="H157" s="2" t="s">
        <v>9</v>
      </c>
      <c r="I157" s="2" t="s">
        <v>10</v>
      </c>
      <c r="J157" s="5"/>
    </row>
    <row r="158" spans="2:10" x14ac:dyDescent="0.25">
      <c r="B158" s="2">
        <v>155</v>
      </c>
      <c r="C158" s="2">
        <v>44</v>
      </c>
      <c r="D158" s="2" t="s">
        <v>13</v>
      </c>
      <c r="E158" s="2">
        <v>12.4</v>
      </c>
      <c r="F158" s="2">
        <v>77.099999999999994</v>
      </c>
      <c r="G158" s="2">
        <v>1</v>
      </c>
      <c r="H158" s="2" t="s">
        <v>9</v>
      </c>
      <c r="I158" s="2" t="s">
        <v>10</v>
      </c>
      <c r="J158" s="5"/>
    </row>
    <row r="159" spans="2:10" x14ac:dyDescent="0.25">
      <c r="B159" s="2">
        <v>156</v>
      </c>
      <c r="C159" s="2">
        <v>15</v>
      </c>
      <c r="D159" s="2" t="s">
        <v>8</v>
      </c>
      <c r="E159" s="2">
        <v>9.4</v>
      </c>
      <c r="F159" s="2">
        <v>102.1</v>
      </c>
      <c r="G159" s="2">
        <v>3</v>
      </c>
      <c r="H159" s="2" t="s">
        <v>14</v>
      </c>
      <c r="I159" s="2" t="s">
        <v>12</v>
      </c>
      <c r="J159" s="5"/>
    </row>
    <row r="160" spans="2:10" x14ac:dyDescent="0.25">
      <c r="B160" s="2">
        <v>157</v>
      </c>
      <c r="C160" s="2">
        <v>53</v>
      </c>
      <c r="D160" s="2" t="s">
        <v>13</v>
      </c>
      <c r="E160" s="2">
        <v>10.6</v>
      </c>
      <c r="F160" s="2">
        <v>59.2</v>
      </c>
      <c r="G160" s="2">
        <v>1</v>
      </c>
      <c r="H160" s="2" t="s">
        <v>11</v>
      </c>
      <c r="I160" s="2" t="s">
        <v>12</v>
      </c>
      <c r="J160" s="5"/>
    </row>
    <row r="161" spans="2:10" x14ac:dyDescent="0.25">
      <c r="B161" s="2">
        <v>158</v>
      </c>
      <c r="C161" s="2">
        <v>34</v>
      </c>
      <c r="D161" s="2" t="s">
        <v>8</v>
      </c>
      <c r="E161" s="2">
        <v>14</v>
      </c>
      <c r="F161" s="2">
        <v>75.5</v>
      </c>
      <c r="G161" s="2">
        <v>1</v>
      </c>
      <c r="H161" s="2" t="s">
        <v>14</v>
      </c>
      <c r="I161" s="2" t="s">
        <v>12</v>
      </c>
      <c r="J161" s="5"/>
    </row>
    <row r="162" spans="2:10" x14ac:dyDescent="0.25">
      <c r="B162" s="2">
        <v>159</v>
      </c>
      <c r="C162" s="2">
        <v>41</v>
      </c>
      <c r="D162" s="2" t="s">
        <v>8</v>
      </c>
      <c r="E162" s="2">
        <v>5.4</v>
      </c>
      <c r="F162" s="2">
        <v>90.1</v>
      </c>
      <c r="G162" s="2">
        <v>2</v>
      </c>
      <c r="H162" s="2" t="s">
        <v>15</v>
      </c>
      <c r="I162" s="2" t="s">
        <v>10</v>
      </c>
      <c r="J162" s="5"/>
    </row>
    <row r="163" spans="2:10" x14ac:dyDescent="0.25">
      <c r="B163" s="2">
        <v>160</v>
      </c>
      <c r="C163" s="2">
        <v>51</v>
      </c>
      <c r="D163" s="2" t="s">
        <v>13</v>
      </c>
      <c r="E163" s="2">
        <v>8</v>
      </c>
      <c r="F163" s="2">
        <v>106.4</v>
      </c>
      <c r="G163" s="2">
        <v>1</v>
      </c>
      <c r="H163" s="2" t="s">
        <v>15</v>
      </c>
      <c r="I163" s="2" t="s">
        <v>10</v>
      </c>
      <c r="J163" s="5"/>
    </row>
    <row r="164" spans="2:10" x14ac:dyDescent="0.25">
      <c r="B164" s="2">
        <v>161</v>
      </c>
      <c r="C164" s="2">
        <v>54</v>
      </c>
      <c r="D164" s="2" t="s">
        <v>13</v>
      </c>
      <c r="E164" s="2">
        <v>13.6</v>
      </c>
      <c r="F164" s="2">
        <v>75.7</v>
      </c>
      <c r="G164" s="2">
        <v>3</v>
      </c>
      <c r="H164" s="2" t="s">
        <v>14</v>
      </c>
      <c r="I164" s="2" t="s">
        <v>10</v>
      </c>
      <c r="J164" s="5"/>
    </row>
    <row r="165" spans="2:10" x14ac:dyDescent="0.25">
      <c r="B165" s="2">
        <v>162</v>
      </c>
      <c r="C165" s="2">
        <v>34</v>
      </c>
      <c r="D165" s="2" t="s">
        <v>8</v>
      </c>
      <c r="E165" s="2">
        <v>15.7</v>
      </c>
      <c r="F165" s="2">
        <v>95.7</v>
      </c>
      <c r="G165" s="2">
        <v>1</v>
      </c>
      <c r="H165" s="2" t="s">
        <v>14</v>
      </c>
      <c r="I165" s="2" t="s">
        <v>12</v>
      </c>
      <c r="J165" s="5"/>
    </row>
    <row r="166" spans="2:10" x14ac:dyDescent="0.25">
      <c r="B166" s="2">
        <v>163</v>
      </c>
      <c r="C166" s="2">
        <v>6</v>
      </c>
      <c r="D166" s="2" t="s">
        <v>8</v>
      </c>
      <c r="E166" s="2">
        <v>11.1</v>
      </c>
      <c r="F166" s="2">
        <v>112.6</v>
      </c>
      <c r="G166" s="2">
        <v>3</v>
      </c>
      <c r="H166" s="2" t="s">
        <v>9</v>
      </c>
      <c r="I166" s="2" t="s">
        <v>10</v>
      </c>
      <c r="J166" s="5"/>
    </row>
    <row r="167" spans="2:10" x14ac:dyDescent="0.25">
      <c r="B167" s="2">
        <v>164</v>
      </c>
      <c r="C167" s="2">
        <v>32</v>
      </c>
      <c r="D167" s="2" t="s">
        <v>8</v>
      </c>
      <c r="E167" s="2">
        <v>11.4</v>
      </c>
      <c r="F167" s="2">
        <v>95</v>
      </c>
      <c r="G167" s="2">
        <v>1</v>
      </c>
      <c r="H167" s="2" t="s">
        <v>14</v>
      </c>
      <c r="I167" s="2" t="s">
        <v>10</v>
      </c>
      <c r="J167" s="5"/>
    </row>
    <row r="168" spans="2:10" x14ac:dyDescent="0.25">
      <c r="B168" s="2">
        <v>165</v>
      </c>
      <c r="C168" s="2">
        <v>39</v>
      </c>
      <c r="D168" s="2" t="s">
        <v>13</v>
      </c>
      <c r="E168" s="2">
        <v>6.3</v>
      </c>
      <c r="F168" s="2">
        <v>70.099999999999994</v>
      </c>
      <c r="G168" s="2">
        <v>1</v>
      </c>
      <c r="H168" s="2" t="s">
        <v>9</v>
      </c>
      <c r="I168" s="2" t="s">
        <v>12</v>
      </c>
      <c r="J168" s="5"/>
    </row>
    <row r="169" spans="2:10" x14ac:dyDescent="0.25">
      <c r="B169" s="2">
        <v>166</v>
      </c>
      <c r="C169" s="2">
        <v>25</v>
      </c>
      <c r="D169" s="2" t="s">
        <v>8</v>
      </c>
      <c r="E169" s="2">
        <v>10.4</v>
      </c>
      <c r="F169" s="2">
        <v>56.6</v>
      </c>
      <c r="G169" s="2">
        <v>1</v>
      </c>
      <c r="H169" s="2" t="s">
        <v>15</v>
      </c>
      <c r="I169" s="2" t="s">
        <v>10</v>
      </c>
      <c r="J169" s="5"/>
    </row>
    <row r="170" spans="2:10" x14ac:dyDescent="0.25">
      <c r="B170" s="2">
        <v>167</v>
      </c>
      <c r="C170" s="2">
        <v>41</v>
      </c>
      <c r="D170" s="2" t="s">
        <v>8</v>
      </c>
      <c r="E170" s="2">
        <v>11.4</v>
      </c>
      <c r="F170" s="2">
        <v>111.6</v>
      </c>
      <c r="G170" s="2">
        <v>1</v>
      </c>
      <c r="H170" s="2" t="s">
        <v>9</v>
      </c>
      <c r="I170" s="2" t="s">
        <v>10</v>
      </c>
      <c r="J170" s="5"/>
    </row>
    <row r="171" spans="2:10" x14ac:dyDescent="0.25">
      <c r="B171" s="2">
        <v>168</v>
      </c>
      <c r="C171" s="2">
        <v>47</v>
      </c>
      <c r="D171" s="2" t="s">
        <v>8</v>
      </c>
      <c r="E171" s="2">
        <v>7.9</v>
      </c>
      <c r="F171" s="2">
        <v>56.4</v>
      </c>
      <c r="G171" s="2">
        <v>3</v>
      </c>
      <c r="H171" s="2" t="s">
        <v>14</v>
      </c>
      <c r="I171" s="2" t="s">
        <v>12</v>
      </c>
      <c r="J171" s="5"/>
    </row>
    <row r="172" spans="2:10" x14ac:dyDescent="0.25">
      <c r="B172" s="2">
        <v>169</v>
      </c>
      <c r="C172" s="2">
        <v>17</v>
      </c>
      <c r="D172" s="2" t="s">
        <v>13</v>
      </c>
      <c r="E172" s="2">
        <v>8.1999999999999993</v>
      </c>
      <c r="F172" s="2">
        <v>111.9</v>
      </c>
      <c r="G172" s="2">
        <v>3</v>
      </c>
      <c r="H172" s="2" t="s">
        <v>15</v>
      </c>
      <c r="I172" s="2" t="s">
        <v>10</v>
      </c>
      <c r="J172" s="5"/>
    </row>
    <row r="173" spans="2:10" x14ac:dyDescent="0.25">
      <c r="B173" s="2">
        <v>170</v>
      </c>
      <c r="C173" s="2">
        <v>45</v>
      </c>
      <c r="D173" s="2" t="s">
        <v>8</v>
      </c>
      <c r="E173" s="2">
        <v>9.5</v>
      </c>
      <c r="F173" s="2">
        <v>89.4</v>
      </c>
      <c r="G173" s="2">
        <v>2</v>
      </c>
      <c r="H173" s="2" t="s">
        <v>11</v>
      </c>
      <c r="I173" s="2" t="s">
        <v>12</v>
      </c>
      <c r="J173" s="5"/>
    </row>
    <row r="174" spans="2:10" x14ac:dyDescent="0.25">
      <c r="B174" s="2">
        <v>171</v>
      </c>
      <c r="C174" s="2">
        <v>31</v>
      </c>
      <c r="D174" s="2" t="s">
        <v>8</v>
      </c>
      <c r="E174" s="2">
        <v>5.2</v>
      </c>
      <c r="F174" s="2">
        <v>116</v>
      </c>
      <c r="G174" s="2">
        <v>3</v>
      </c>
      <c r="H174" s="2" t="s">
        <v>9</v>
      </c>
      <c r="I174" s="2" t="s">
        <v>12</v>
      </c>
      <c r="J174" s="5"/>
    </row>
    <row r="175" spans="2:10" x14ac:dyDescent="0.25">
      <c r="B175" s="2">
        <v>172</v>
      </c>
      <c r="C175" s="2">
        <v>38</v>
      </c>
      <c r="D175" s="2" t="s">
        <v>13</v>
      </c>
      <c r="E175" s="2">
        <v>8.9</v>
      </c>
      <c r="F175" s="2">
        <v>106.9</v>
      </c>
      <c r="G175" s="2">
        <v>1</v>
      </c>
      <c r="H175" s="2" t="s">
        <v>15</v>
      </c>
      <c r="I175" s="2" t="s">
        <v>12</v>
      </c>
      <c r="J175" s="5"/>
    </row>
    <row r="176" spans="2:10" x14ac:dyDescent="0.25">
      <c r="B176" s="2">
        <v>173</v>
      </c>
      <c r="C176" s="2">
        <v>15</v>
      </c>
      <c r="D176" s="2" t="s">
        <v>8</v>
      </c>
      <c r="E176" s="2">
        <v>7.5</v>
      </c>
      <c r="F176" s="2">
        <v>119.9</v>
      </c>
      <c r="G176" s="2">
        <v>2</v>
      </c>
      <c r="H176" s="2" t="s">
        <v>9</v>
      </c>
      <c r="I176" s="2" t="s">
        <v>12</v>
      </c>
      <c r="J176" s="5"/>
    </row>
    <row r="177" spans="2:10" x14ac:dyDescent="0.25">
      <c r="B177" s="2">
        <v>174</v>
      </c>
      <c r="C177" s="2">
        <v>34</v>
      </c>
      <c r="D177" s="2" t="s">
        <v>8</v>
      </c>
      <c r="E177" s="2">
        <v>8.9</v>
      </c>
      <c r="F177" s="2">
        <v>77.8</v>
      </c>
      <c r="G177" s="2">
        <v>2</v>
      </c>
      <c r="H177" s="2" t="s">
        <v>15</v>
      </c>
      <c r="I177" s="2" t="s">
        <v>12</v>
      </c>
      <c r="J177" s="5"/>
    </row>
    <row r="178" spans="2:10" x14ac:dyDescent="0.25">
      <c r="B178" s="2">
        <v>175</v>
      </c>
      <c r="C178" s="2">
        <v>9</v>
      </c>
      <c r="D178" s="2" t="s">
        <v>13</v>
      </c>
      <c r="E178" s="2">
        <v>6.4</v>
      </c>
      <c r="F178" s="2">
        <v>104.9</v>
      </c>
      <c r="G178" s="2">
        <v>2</v>
      </c>
      <c r="H178" s="2" t="s">
        <v>15</v>
      </c>
      <c r="I178" s="2" t="s">
        <v>10</v>
      </c>
      <c r="J178" s="5"/>
    </row>
    <row r="179" spans="2:10" x14ac:dyDescent="0.25">
      <c r="B179" s="2">
        <v>176</v>
      </c>
      <c r="C179" s="2">
        <v>53</v>
      </c>
      <c r="D179" s="2" t="s">
        <v>8</v>
      </c>
      <c r="E179" s="2">
        <v>15.7</v>
      </c>
      <c r="F179" s="2">
        <v>81.099999999999994</v>
      </c>
      <c r="G179" s="2">
        <v>1</v>
      </c>
      <c r="H179" s="2" t="s">
        <v>9</v>
      </c>
      <c r="I179" s="2" t="s">
        <v>10</v>
      </c>
      <c r="J179" s="5"/>
    </row>
    <row r="180" spans="2:10" x14ac:dyDescent="0.25">
      <c r="B180" s="2">
        <v>177</v>
      </c>
      <c r="C180" s="2">
        <v>24</v>
      </c>
      <c r="D180" s="2" t="s">
        <v>13</v>
      </c>
      <c r="E180" s="2">
        <v>12.1</v>
      </c>
      <c r="F180" s="2">
        <v>86.2</v>
      </c>
      <c r="G180" s="2">
        <v>3</v>
      </c>
      <c r="H180" s="2" t="s">
        <v>11</v>
      </c>
      <c r="I180" s="2" t="s">
        <v>12</v>
      </c>
      <c r="J180" s="5"/>
    </row>
    <row r="181" spans="2:10" x14ac:dyDescent="0.25">
      <c r="B181" s="2">
        <v>178</v>
      </c>
      <c r="C181" s="2">
        <v>30</v>
      </c>
      <c r="D181" s="2" t="s">
        <v>13</v>
      </c>
      <c r="E181" s="2">
        <v>13.1</v>
      </c>
      <c r="F181" s="2">
        <v>95.8</v>
      </c>
      <c r="G181" s="2">
        <v>1</v>
      </c>
      <c r="H181" s="2" t="s">
        <v>15</v>
      </c>
      <c r="I181" s="2" t="s">
        <v>12</v>
      </c>
      <c r="J181" s="5"/>
    </row>
    <row r="182" spans="2:10" x14ac:dyDescent="0.25">
      <c r="B182" s="2">
        <v>179</v>
      </c>
      <c r="C182" s="2">
        <v>4</v>
      </c>
      <c r="D182" s="2" t="s">
        <v>8</v>
      </c>
      <c r="E182" s="2">
        <v>14.5</v>
      </c>
      <c r="F182" s="2">
        <v>111.8</v>
      </c>
      <c r="G182" s="2">
        <v>2</v>
      </c>
      <c r="H182" s="2" t="s">
        <v>15</v>
      </c>
      <c r="I182" s="2" t="s">
        <v>10</v>
      </c>
      <c r="J182" s="5"/>
    </row>
    <row r="183" spans="2:10" x14ac:dyDescent="0.25">
      <c r="B183" s="2">
        <v>180</v>
      </c>
      <c r="C183" s="2">
        <v>44</v>
      </c>
      <c r="D183" s="2" t="s">
        <v>8</v>
      </c>
      <c r="E183" s="2">
        <v>11</v>
      </c>
      <c r="F183" s="2">
        <v>119</v>
      </c>
      <c r="G183" s="2">
        <v>1</v>
      </c>
      <c r="H183" s="2" t="s">
        <v>15</v>
      </c>
      <c r="I183" s="2" t="s">
        <v>12</v>
      </c>
      <c r="J183" s="5"/>
    </row>
    <row r="184" spans="2:10" x14ac:dyDescent="0.25">
      <c r="B184" s="2">
        <v>181</v>
      </c>
      <c r="C184" s="2">
        <v>47</v>
      </c>
      <c r="D184" s="2" t="s">
        <v>8</v>
      </c>
      <c r="E184" s="2">
        <v>6</v>
      </c>
      <c r="F184" s="2">
        <v>104.9</v>
      </c>
      <c r="G184" s="2">
        <v>1</v>
      </c>
      <c r="H184" s="2" t="s">
        <v>11</v>
      </c>
      <c r="I184" s="2" t="s">
        <v>12</v>
      </c>
      <c r="J184" s="5"/>
    </row>
    <row r="185" spans="2:10" x14ac:dyDescent="0.25">
      <c r="B185" s="2">
        <v>182</v>
      </c>
      <c r="C185" s="2">
        <v>8</v>
      </c>
      <c r="D185" s="2" t="s">
        <v>8</v>
      </c>
      <c r="E185" s="2">
        <v>11.4</v>
      </c>
      <c r="F185" s="2">
        <v>82.2</v>
      </c>
      <c r="G185" s="2">
        <v>3</v>
      </c>
      <c r="H185" s="2" t="s">
        <v>11</v>
      </c>
      <c r="I185" s="2" t="s">
        <v>12</v>
      </c>
      <c r="J185" s="5"/>
    </row>
    <row r="186" spans="2:10" x14ac:dyDescent="0.25">
      <c r="B186" s="2">
        <v>183</v>
      </c>
      <c r="C186" s="2">
        <v>30</v>
      </c>
      <c r="D186" s="2" t="s">
        <v>13</v>
      </c>
      <c r="E186" s="2">
        <v>12</v>
      </c>
      <c r="F186" s="2">
        <v>82.4</v>
      </c>
      <c r="G186" s="2">
        <v>3</v>
      </c>
      <c r="H186" s="2" t="s">
        <v>14</v>
      </c>
      <c r="I186" s="2" t="s">
        <v>10</v>
      </c>
      <c r="J186" s="5"/>
    </row>
    <row r="187" spans="2:10" x14ac:dyDescent="0.25">
      <c r="B187" s="2">
        <v>184</v>
      </c>
      <c r="C187" s="2">
        <v>30</v>
      </c>
      <c r="D187" s="2" t="s">
        <v>8</v>
      </c>
      <c r="E187" s="2">
        <v>13.9</v>
      </c>
      <c r="F187" s="2">
        <v>102.9</v>
      </c>
      <c r="G187" s="2">
        <v>2</v>
      </c>
      <c r="H187" s="2" t="s">
        <v>9</v>
      </c>
      <c r="I187" s="2" t="s">
        <v>10</v>
      </c>
      <c r="J187" s="5"/>
    </row>
    <row r="188" spans="2:10" x14ac:dyDescent="0.25">
      <c r="B188" s="2">
        <v>185</v>
      </c>
      <c r="C188" s="2">
        <v>46</v>
      </c>
      <c r="D188" s="2" t="s">
        <v>13</v>
      </c>
      <c r="E188" s="2">
        <v>10.199999999999999</v>
      </c>
      <c r="F188" s="2">
        <v>70.5</v>
      </c>
      <c r="G188" s="2">
        <v>1</v>
      </c>
      <c r="H188" s="2" t="s">
        <v>11</v>
      </c>
      <c r="I188" s="2" t="s">
        <v>12</v>
      </c>
      <c r="J188" s="5"/>
    </row>
    <row r="189" spans="2:10" x14ac:dyDescent="0.25">
      <c r="B189" s="2">
        <v>186</v>
      </c>
      <c r="C189" s="2">
        <v>46</v>
      </c>
      <c r="D189" s="2" t="s">
        <v>8</v>
      </c>
      <c r="E189" s="2">
        <v>6.5</v>
      </c>
      <c r="F189" s="2">
        <v>62.2</v>
      </c>
      <c r="G189" s="2">
        <v>1</v>
      </c>
      <c r="H189" s="2" t="s">
        <v>9</v>
      </c>
      <c r="I189" s="2" t="s">
        <v>12</v>
      </c>
      <c r="J189" s="5"/>
    </row>
    <row r="190" spans="2:10" x14ac:dyDescent="0.25">
      <c r="B190" s="2">
        <v>187</v>
      </c>
      <c r="C190" s="2">
        <v>22</v>
      </c>
      <c r="D190" s="2" t="s">
        <v>8</v>
      </c>
      <c r="E190" s="2">
        <v>8.4</v>
      </c>
      <c r="F190" s="2">
        <v>78.099999999999994</v>
      </c>
      <c r="G190" s="2">
        <v>3</v>
      </c>
      <c r="H190" s="2" t="s">
        <v>14</v>
      </c>
      <c r="I190" s="2" t="s">
        <v>10</v>
      </c>
      <c r="J190" s="5"/>
    </row>
    <row r="191" spans="2:10" x14ac:dyDescent="0.25">
      <c r="B191" s="2">
        <v>188</v>
      </c>
      <c r="C191" s="2">
        <v>32</v>
      </c>
      <c r="D191" s="2" t="s">
        <v>8</v>
      </c>
      <c r="E191" s="2">
        <v>9.4</v>
      </c>
      <c r="F191" s="2">
        <v>73.7</v>
      </c>
      <c r="G191" s="2">
        <v>1</v>
      </c>
      <c r="H191" s="2" t="s">
        <v>9</v>
      </c>
      <c r="I191" s="2" t="s">
        <v>10</v>
      </c>
      <c r="J191" s="5"/>
    </row>
    <row r="192" spans="2:10" x14ac:dyDescent="0.25">
      <c r="B192" s="2">
        <v>189</v>
      </c>
      <c r="C192" s="2">
        <v>13</v>
      </c>
      <c r="D192" s="2" t="s">
        <v>13</v>
      </c>
      <c r="E192" s="2">
        <v>12.8</v>
      </c>
      <c r="F192" s="2">
        <v>74.3</v>
      </c>
      <c r="G192" s="2">
        <v>1</v>
      </c>
      <c r="H192" s="2" t="s">
        <v>11</v>
      </c>
      <c r="I192" s="2" t="s">
        <v>12</v>
      </c>
      <c r="J192" s="5"/>
    </row>
    <row r="193" spans="2:10" x14ac:dyDescent="0.25">
      <c r="B193" s="2">
        <v>190</v>
      </c>
      <c r="C193" s="2">
        <v>30</v>
      </c>
      <c r="D193" s="2" t="s">
        <v>8</v>
      </c>
      <c r="E193" s="2">
        <v>11.8</v>
      </c>
      <c r="F193" s="2">
        <v>70.2</v>
      </c>
      <c r="G193" s="2">
        <v>1</v>
      </c>
      <c r="H193" s="2" t="s">
        <v>9</v>
      </c>
      <c r="I193" s="2" t="s">
        <v>12</v>
      </c>
      <c r="J193" s="5"/>
    </row>
    <row r="194" spans="2:10" x14ac:dyDescent="0.25">
      <c r="B194" s="2">
        <v>191</v>
      </c>
      <c r="C194" s="2">
        <v>27</v>
      </c>
      <c r="D194" s="2" t="s">
        <v>8</v>
      </c>
      <c r="E194" s="2">
        <v>9.3000000000000007</v>
      </c>
      <c r="F194" s="2">
        <v>57.7</v>
      </c>
      <c r="G194" s="2">
        <v>3</v>
      </c>
      <c r="H194" s="2" t="s">
        <v>11</v>
      </c>
      <c r="I194" s="2" t="s">
        <v>10</v>
      </c>
      <c r="J194" s="5"/>
    </row>
    <row r="195" spans="2:10" x14ac:dyDescent="0.25">
      <c r="B195" s="2">
        <v>192</v>
      </c>
      <c r="C195" s="2">
        <v>41</v>
      </c>
      <c r="D195" s="2" t="s">
        <v>8</v>
      </c>
      <c r="E195" s="2">
        <v>16.8</v>
      </c>
      <c r="F195" s="2">
        <v>56.2</v>
      </c>
      <c r="G195" s="2">
        <v>2</v>
      </c>
      <c r="H195" s="2" t="s">
        <v>9</v>
      </c>
      <c r="I195" s="2" t="s">
        <v>10</v>
      </c>
      <c r="J195" s="5"/>
    </row>
    <row r="196" spans="2:10" x14ac:dyDescent="0.25">
      <c r="B196" s="2">
        <v>193</v>
      </c>
      <c r="C196" s="2">
        <v>35</v>
      </c>
      <c r="D196" s="2" t="s">
        <v>8</v>
      </c>
      <c r="E196" s="2">
        <v>12.3</v>
      </c>
      <c r="F196" s="2">
        <v>119.2</v>
      </c>
      <c r="G196" s="2">
        <v>2</v>
      </c>
      <c r="H196" s="2" t="s">
        <v>11</v>
      </c>
      <c r="I196" s="2" t="s">
        <v>10</v>
      </c>
      <c r="J196" s="5"/>
    </row>
    <row r="197" spans="2:10" x14ac:dyDescent="0.25">
      <c r="B197" s="2">
        <v>194</v>
      </c>
      <c r="C197" s="2">
        <v>3</v>
      </c>
      <c r="D197" s="2" t="s">
        <v>13</v>
      </c>
      <c r="E197" s="2">
        <v>7.8</v>
      </c>
      <c r="F197" s="2">
        <v>82.8</v>
      </c>
      <c r="G197" s="2">
        <v>1</v>
      </c>
      <c r="H197" s="2" t="s">
        <v>11</v>
      </c>
      <c r="I197" s="2" t="s">
        <v>12</v>
      </c>
      <c r="J197" s="5"/>
    </row>
    <row r="198" spans="2:10" x14ac:dyDescent="0.25">
      <c r="B198" s="2">
        <v>195</v>
      </c>
      <c r="C198" s="2">
        <v>29</v>
      </c>
      <c r="D198" s="2" t="s">
        <v>8</v>
      </c>
      <c r="E198" s="2">
        <v>6.2</v>
      </c>
      <c r="F198" s="2">
        <v>80</v>
      </c>
      <c r="G198" s="2">
        <v>2</v>
      </c>
      <c r="H198" s="2" t="s">
        <v>9</v>
      </c>
      <c r="I198" s="2" t="s">
        <v>10</v>
      </c>
      <c r="J198" s="5"/>
    </row>
    <row r="199" spans="2:10" x14ac:dyDescent="0.25">
      <c r="B199" s="2">
        <v>196</v>
      </c>
      <c r="C199" s="2">
        <v>54</v>
      </c>
      <c r="D199" s="2" t="s">
        <v>13</v>
      </c>
      <c r="E199" s="2">
        <v>6.8</v>
      </c>
      <c r="F199" s="2">
        <v>99.2</v>
      </c>
      <c r="G199" s="2">
        <v>3</v>
      </c>
      <c r="H199" s="2" t="s">
        <v>14</v>
      </c>
      <c r="I199" s="2" t="s">
        <v>12</v>
      </c>
      <c r="J199" s="5"/>
    </row>
    <row r="200" spans="2:10" x14ac:dyDescent="0.25">
      <c r="B200" s="2">
        <v>197</v>
      </c>
      <c r="C200" s="2">
        <v>15</v>
      </c>
      <c r="D200" s="2" t="s">
        <v>13</v>
      </c>
      <c r="E200" s="2">
        <v>8</v>
      </c>
      <c r="F200" s="2">
        <v>69.2</v>
      </c>
      <c r="G200" s="2">
        <v>3</v>
      </c>
      <c r="H200" s="2" t="s">
        <v>15</v>
      </c>
      <c r="I200" s="2" t="s">
        <v>10</v>
      </c>
      <c r="J200" s="5"/>
    </row>
    <row r="201" spans="2:10" x14ac:dyDescent="0.25">
      <c r="B201" s="2">
        <v>198</v>
      </c>
      <c r="C201" s="2">
        <v>43</v>
      </c>
      <c r="D201" s="2" t="s">
        <v>13</v>
      </c>
      <c r="E201" s="2">
        <v>6.9</v>
      </c>
      <c r="F201" s="2">
        <v>116.7</v>
      </c>
      <c r="G201" s="2">
        <v>2</v>
      </c>
      <c r="H201" s="2" t="s">
        <v>14</v>
      </c>
      <c r="I201" s="2" t="s">
        <v>10</v>
      </c>
      <c r="J201" s="5"/>
    </row>
    <row r="202" spans="2:10" x14ac:dyDescent="0.25">
      <c r="B202" s="2">
        <v>199</v>
      </c>
      <c r="C202" s="2">
        <v>5</v>
      </c>
      <c r="D202" s="2" t="s">
        <v>13</v>
      </c>
      <c r="E202" s="2">
        <v>7.2</v>
      </c>
      <c r="F202" s="2">
        <v>106.1</v>
      </c>
      <c r="G202" s="2">
        <v>2</v>
      </c>
      <c r="H202" s="2" t="s">
        <v>9</v>
      </c>
      <c r="I202" s="2" t="s">
        <v>10</v>
      </c>
      <c r="J202" s="5"/>
    </row>
    <row r="203" spans="2:10" x14ac:dyDescent="0.25">
      <c r="B203" s="2">
        <v>200</v>
      </c>
      <c r="C203" s="2">
        <v>41</v>
      </c>
      <c r="D203" s="2" t="s">
        <v>13</v>
      </c>
      <c r="E203" s="2">
        <v>8.4</v>
      </c>
      <c r="F203" s="2">
        <v>60.8</v>
      </c>
      <c r="G203" s="2">
        <v>1</v>
      </c>
      <c r="H203" s="2" t="s">
        <v>14</v>
      </c>
      <c r="I203" s="2" t="s">
        <v>10</v>
      </c>
      <c r="J203" s="5"/>
    </row>
  </sheetData>
  <mergeCells count="7">
    <mergeCell ref="AF7:AG7"/>
    <mergeCell ref="AF11:AG11"/>
    <mergeCell ref="AI3:AJ3"/>
    <mergeCell ref="B2:I2"/>
    <mergeCell ref="L2:S2"/>
    <mergeCell ref="V2:AC2"/>
    <mergeCell ref="AF3:A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203"/>
  <sheetViews>
    <sheetView tabSelected="1" topLeftCell="U24" zoomScale="115" zoomScaleNormal="115" workbookViewId="0">
      <selection activeCell="AA34" sqref="AA34"/>
    </sheetView>
  </sheetViews>
  <sheetFormatPr defaultRowHeight="15" x14ac:dyDescent="0.25"/>
  <cols>
    <col min="2" max="2" width="4.42578125" bestFit="1" customWidth="1"/>
    <col min="3" max="3" width="11.5703125" bestFit="1" customWidth="1"/>
    <col min="4" max="4" width="17" bestFit="1" customWidth="1"/>
    <col min="5" max="5" width="15.85546875" bestFit="1" customWidth="1"/>
    <col min="6" max="6" width="16.28515625" bestFit="1" customWidth="1"/>
    <col min="7" max="7" width="21.140625" bestFit="1" customWidth="1"/>
    <col min="8" max="8" width="14.42578125" bestFit="1" customWidth="1"/>
    <col min="9" max="9" width="10.140625" bestFit="1" customWidth="1"/>
    <col min="12" max="12" width="4.42578125" bestFit="1" customWidth="1"/>
    <col min="13" max="13" width="16.5703125" bestFit="1" customWidth="1"/>
    <col min="14" max="14" width="17" bestFit="1" customWidth="1"/>
    <col min="15" max="15" width="15.85546875" bestFit="1" customWidth="1"/>
    <col min="16" max="16" width="16.28515625" bestFit="1" customWidth="1"/>
    <col min="17" max="17" width="21.140625" bestFit="1" customWidth="1"/>
    <col min="18" max="18" width="14.42578125" bestFit="1" customWidth="1"/>
    <col min="19" max="19" width="10.140625" bestFit="1" customWidth="1"/>
    <col min="22" max="22" width="32.5703125" customWidth="1"/>
    <col min="23" max="23" width="12.28515625" customWidth="1"/>
    <col min="24" max="24" width="11.140625" customWidth="1"/>
    <col min="25" max="26" width="12.5703125" customWidth="1"/>
    <col min="28" max="28" width="15.140625" customWidth="1"/>
    <col min="29" max="29" width="16.5703125" bestFit="1" customWidth="1"/>
    <col min="30" max="30" width="4.85546875" customWidth="1"/>
    <col min="31" max="31" width="12.5703125" customWidth="1"/>
    <col min="32" max="32" width="16.85546875" customWidth="1"/>
    <col min="33" max="33" width="11.140625" customWidth="1"/>
    <col min="34" max="34" width="15.5703125" bestFit="1" customWidth="1"/>
    <col min="35" max="36" width="13.42578125" customWidth="1"/>
  </cols>
  <sheetData>
    <row r="2" spans="2:40" ht="30.75" x14ac:dyDescent="0.55000000000000004">
      <c r="B2" s="24" t="s">
        <v>37</v>
      </c>
      <c r="C2" s="24"/>
      <c r="D2" s="24"/>
      <c r="E2" s="24"/>
      <c r="F2" s="24"/>
      <c r="G2" s="24"/>
      <c r="H2" s="24"/>
      <c r="I2" s="24"/>
      <c r="L2" s="24" t="s">
        <v>16</v>
      </c>
      <c r="M2" s="24"/>
      <c r="N2" s="24"/>
      <c r="O2" s="24"/>
      <c r="P2" s="24"/>
      <c r="Q2" s="24"/>
      <c r="R2" s="24"/>
      <c r="S2" s="24"/>
    </row>
    <row r="3" spans="2:40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5"/>
      <c r="L3" s="3" t="s">
        <v>0</v>
      </c>
      <c r="M3" s="3" t="s">
        <v>1</v>
      </c>
      <c r="N3" s="3" t="s">
        <v>2</v>
      </c>
      <c r="O3" s="3" t="s">
        <v>3</v>
      </c>
      <c r="P3" s="3" t="s">
        <v>4</v>
      </c>
      <c r="Q3" s="3" t="s">
        <v>5</v>
      </c>
      <c r="R3" s="3" t="s">
        <v>6</v>
      </c>
      <c r="S3" s="3" t="s">
        <v>7</v>
      </c>
      <c r="AH3" s="11" t="s">
        <v>54</v>
      </c>
      <c r="AI3" s="11" t="s">
        <v>12</v>
      </c>
      <c r="AJ3" s="11" t="s">
        <v>10</v>
      </c>
    </row>
    <row r="4" spans="2:40" x14ac:dyDescent="0.25">
      <c r="B4" s="2">
        <v>1</v>
      </c>
      <c r="C4" s="2">
        <v>41</v>
      </c>
      <c r="D4" s="2" t="s">
        <v>8</v>
      </c>
      <c r="E4" s="2">
        <v>5.0999999999999996</v>
      </c>
      <c r="F4" s="2">
        <v>56.3</v>
      </c>
      <c r="G4" s="2">
        <v>2</v>
      </c>
      <c r="H4" s="2" t="s">
        <v>9</v>
      </c>
      <c r="I4" s="2" t="s">
        <v>10</v>
      </c>
      <c r="J4" s="5"/>
      <c r="L4" s="2">
        <v>1</v>
      </c>
      <c r="M4" s="2" t="str">
        <f>IF(AND(C4&gt;=3,C4&lt;=24),"Bayi dan Balita",IF(AND(C4&gt;=25,C4&lt;=54),"Anak Pra-Sekolah"))</f>
        <v>Anak Pra-Sekolah</v>
      </c>
      <c r="N4" s="2" t="s">
        <v>8</v>
      </c>
      <c r="O4" s="2" t="str">
        <f>IF(AND(E4&gt;=0,E4&lt;=10),"Ringan",IF(AND(E4&gt;=10,E4&lt;=20),"Normal"))</f>
        <v>Ringan</v>
      </c>
      <c r="P4" s="2" t="str">
        <f>IF(AND(F4&gt;=0,F4&lt;=80),"Pendek",IF(AND(F4&gt;=80,F4&lt;=120),"Tinggi"))</f>
        <v>Pendek</v>
      </c>
      <c r="Q4" s="2">
        <v>2</v>
      </c>
      <c r="R4" s="2" t="s">
        <v>9</v>
      </c>
      <c r="S4" s="2" t="s">
        <v>10</v>
      </c>
      <c r="V4" s="28" t="s">
        <v>43</v>
      </c>
      <c r="W4" s="22" t="s">
        <v>41</v>
      </c>
      <c r="X4" s="22"/>
      <c r="Y4" s="22" t="s">
        <v>42</v>
      </c>
      <c r="Z4" s="22"/>
      <c r="AB4" s="25" t="s">
        <v>21</v>
      </c>
      <c r="AC4" s="25"/>
      <c r="AE4" s="8"/>
      <c r="AF4" s="1"/>
      <c r="AG4" s="1"/>
      <c r="AH4" t="str">
        <f>IF(AI4&gt;AJ4,$AI$3,$AJ$3)</f>
        <v>Baik</v>
      </c>
      <c r="AI4">
        <f>VLOOKUP(M4,$V$6:$Z$7,4,0)*VLOOKUP(N4,$V$12:$Z$13,4,0)*VLOOKUP(O4,$V$18:$Z$19,4,0)*VLOOKUP(P4,$V$24:$Z$25,4,0)*VLOOKUP(Q4,$V$30:$Z$32,4,0)*VLOOKUP(R4,$V$37:$Z$40,4,0)</f>
        <v>4.2868443967268967E-3</v>
      </c>
      <c r="AJ4">
        <f>VLOOKUP(M4,$V$6:$Z$7,5,0)*VLOOKUP(N4,$V$12:$Z$13,5,0)*VLOOKUP(O4,$V$18:$Z$19,5,0)*VLOOKUP(P4,$V$24:$Z$25,5,0)*VLOOKUP(Q4,$V$30:$Z$32,5,0)*VLOOKUP(R4,$V$37:$Z$40,5,0)</f>
        <v>5.4653442626948247E-3</v>
      </c>
      <c r="AN4" s="18"/>
    </row>
    <row r="5" spans="2:40" x14ac:dyDescent="0.25">
      <c r="B5" s="2">
        <v>2</v>
      </c>
      <c r="C5" s="2">
        <v>54</v>
      </c>
      <c r="D5" s="2" t="s">
        <v>8</v>
      </c>
      <c r="E5" s="2">
        <v>16.600000000000001</v>
      </c>
      <c r="F5" s="2">
        <v>61.8</v>
      </c>
      <c r="G5" s="2">
        <v>3</v>
      </c>
      <c r="H5" s="2" t="s">
        <v>11</v>
      </c>
      <c r="I5" s="2" t="s">
        <v>12</v>
      </c>
      <c r="J5" s="5"/>
      <c r="L5" s="2">
        <v>2</v>
      </c>
      <c r="M5" s="2" t="str">
        <f t="shared" ref="M5:M68" si="0">IF(AND(C5&gt;=3,C5&lt;=24),"Bayi dan Balita",IF(AND(C5&gt;=25,C5&lt;=54),"Anak Pra-Sekolah"))</f>
        <v>Anak Pra-Sekolah</v>
      </c>
      <c r="N5" s="2" t="s">
        <v>8</v>
      </c>
      <c r="O5" s="2" t="str">
        <f t="shared" ref="O5:O68" si="1">IF(AND(E5&gt;=0,E5&lt;=10),"Ringan",IF(AND(E5&gt;=10,E5&lt;=20),"Normal"))</f>
        <v>Normal</v>
      </c>
      <c r="P5" s="2" t="str">
        <f t="shared" ref="P5:P68" si="2">IF(AND(F5&gt;=0,F5&lt;=80),"Pendek",IF(AND(F5&gt;=80,F5&lt;=120),"Tinggi"))</f>
        <v>Pendek</v>
      </c>
      <c r="Q5" s="2">
        <v>3</v>
      </c>
      <c r="R5" s="2" t="s">
        <v>11</v>
      </c>
      <c r="S5" s="2" t="s">
        <v>12</v>
      </c>
      <c r="V5" s="29"/>
      <c r="W5" s="14" t="s">
        <v>12</v>
      </c>
      <c r="X5" s="14" t="s">
        <v>10</v>
      </c>
      <c r="Y5" s="14" t="s">
        <v>12</v>
      </c>
      <c r="Z5" s="14" t="s">
        <v>10</v>
      </c>
      <c r="AB5" s="13" t="s">
        <v>22</v>
      </c>
      <c r="AC5" s="10" t="s">
        <v>23</v>
      </c>
      <c r="AE5" s="7"/>
      <c r="AF5" s="7"/>
      <c r="AG5" s="7"/>
      <c r="AH5" t="str">
        <f t="shared" ref="AH5:AH68" si="3">IF(AI5&gt;AJ5,$AI$3,$AJ$3)</f>
        <v>Buruk</v>
      </c>
      <c r="AI5">
        <f t="shared" ref="AI5:AI68" si="4">VLOOKUP(M5,$V$6:$Z$7,4,0)*VLOOKUP(N5,$V$12:$Z$13,4,0)*VLOOKUP(O5,$V$18:$Z$19,4,0)*VLOOKUP(P5,$V$24:$Z$25,4,0)*VLOOKUP(Q5,$V$30:$Z$32,4,0)*VLOOKUP(R5,$V$37:$Z$40,4,0)</f>
        <v>8.0862215376386968E-3</v>
      </c>
      <c r="AJ5">
        <f t="shared" ref="AJ5:AJ68" si="5">VLOOKUP(M5,$V$6:$Z$7,5,0)*VLOOKUP(N5,$V$12:$Z$13,5,0)*VLOOKUP(O5,$V$18:$Z$19,5,0)*VLOOKUP(P5,$V$24:$Z$25,5,0)*VLOOKUP(Q5,$V$30:$Z$32,5,0)*VLOOKUP(R5,$V$37:$Z$40,5,0)</f>
        <v>4.8147080409454398E-3</v>
      </c>
    </row>
    <row r="6" spans="2:40" x14ac:dyDescent="0.25">
      <c r="B6" s="2">
        <v>3</v>
      </c>
      <c r="C6" s="2">
        <v>31</v>
      </c>
      <c r="D6" s="2" t="s">
        <v>13</v>
      </c>
      <c r="E6" s="2">
        <v>5.5</v>
      </c>
      <c r="F6" s="2">
        <v>107</v>
      </c>
      <c r="G6" s="2">
        <v>2</v>
      </c>
      <c r="H6" s="2" t="s">
        <v>14</v>
      </c>
      <c r="I6" s="2" t="s">
        <v>10</v>
      </c>
      <c r="J6" s="5"/>
      <c r="L6" s="2">
        <v>3</v>
      </c>
      <c r="M6" s="2" t="str">
        <f t="shared" si="0"/>
        <v>Anak Pra-Sekolah</v>
      </c>
      <c r="N6" s="2" t="s">
        <v>13</v>
      </c>
      <c r="O6" s="2" t="str">
        <f t="shared" si="1"/>
        <v>Ringan</v>
      </c>
      <c r="P6" s="2" t="str">
        <f t="shared" si="2"/>
        <v>Tinggi</v>
      </c>
      <c r="Q6" s="2">
        <v>2</v>
      </c>
      <c r="R6" s="2" t="s">
        <v>14</v>
      </c>
      <c r="S6" s="2" t="s">
        <v>10</v>
      </c>
      <c r="V6" s="10" t="s">
        <v>23</v>
      </c>
      <c r="W6" s="4">
        <f>COUNTIFS($M$4:$M$183,V6,$S$4:$S$183,$W$5)</f>
        <v>32</v>
      </c>
      <c r="X6" s="4">
        <f>COUNTIFS($M$4:$M$183,V6,$S$4:$S$183,$X$5)</f>
        <v>26</v>
      </c>
      <c r="Y6" s="4">
        <f>W6/$W$8</f>
        <v>0.43835616438356162</v>
      </c>
      <c r="Z6" s="4">
        <f>X6/$X$8</f>
        <v>0.38805970149253732</v>
      </c>
      <c r="AB6" s="10" t="s">
        <v>24</v>
      </c>
      <c r="AC6" s="10" t="s">
        <v>25</v>
      </c>
      <c r="AE6" s="9"/>
      <c r="AF6" s="2"/>
      <c r="AG6" s="2"/>
      <c r="AH6" t="str">
        <f t="shared" si="3"/>
        <v>Baik</v>
      </c>
      <c r="AI6">
        <f t="shared" si="4"/>
        <v>3.6713598213994028E-3</v>
      </c>
      <c r="AJ6">
        <f t="shared" si="5"/>
        <v>9.3461003803993418E-3</v>
      </c>
    </row>
    <row r="7" spans="2:40" x14ac:dyDescent="0.25">
      <c r="B7" s="2">
        <v>4</v>
      </c>
      <c r="C7" s="2">
        <v>17</v>
      </c>
      <c r="D7" s="2" t="s">
        <v>8</v>
      </c>
      <c r="E7" s="2">
        <v>15.7</v>
      </c>
      <c r="F7" s="2">
        <v>66.599999999999994</v>
      </c>
      <c r="G7" s="2">
        <v>2</v>
      </c>
      <c r="H7" s="2" t="s">
        <v>9</v>
      </c>
      <c r="I7" s="2" t="s">
        <v>12</v>
      </c>
      <c r="J7" s="5"/>
      <c r="L7" s="2">
        <v>4</v>
      </c>
      <c r="M7" s="2" t="str">
        <f t="shared" si="0"/>
        <v>Bayi dan Balita</v>
      </c>
      <c r="N7" s="2" t="s">
        <v>8</v>
      </c>
      <c r="O7" s="2" t="str">
        <f t="shared" si="1"/>
        <v>Normal</v>
      </c>
      <c r="P7" s="2" t="str">
        <f t="shared" si="2"/>
        <v>Pendek</v>
      </c>
      <c r="Q7" s="2">
        <v>2</v>
      </c>
      <c r="R7" s="2" t="s">
        <v>9</v>
      </c>
      <c r="S7" s="2" t="s">
        <v>12</v>
      </c>
      <c r="V7" s="10" t="s">
        <v>25</v>
      </c>
      <c r="W7" s="4">
        <f>COUNTIFS($M$4:$M$183,V7,$S$4:$S$183,$W$5)</f>
        <v>41</v>
      </c>
      <c r="X7" s="4">
        <f>COUNTIFS($M$4:$M$183,V7,$S$4:$S$183,$X$5)</f>
        <v>41</v>
      </c>
      <c r="Y7" s="4">
        <f>W7/$W$8</f>
        <v>0.56164383561643838</v>
      </c>
      <c r="Z7" s="4">
        <f>X7/$X$8</f>
        <v>0.61194029850746268</v>
      </c>
      <c r="AB7" s="4"/>
      <c r="AC7" s="4"/>
      <c r="AE7" s="9"/>
      <c r="AF7" s="2"/>
      <c r="AG7" s="2"/>
      <c r="AH7" t="str">
        <f t="shared" si="3"/>
        <v>Buruk</v>
      </c>
      <c r="AI7">
        <f t="shared" si="4"/>
        <v>6.0482307435996748E-3</v>
      </c>
      <c r="AJ7">
        <f t="shared" si="5"/>
        <v>4.2745212851320498E-3</v>
      </c>
    </row>
    <row r="8" spans="2:40" x14ac:dyDescent="0.25">
      <c r="B8" s="2">
        <v>5</v>
      </c>
      <c r="C8" s="2">
        <v>45</v>
      </c>
      <c r="D8" s="2" t="s">
        <v>13</v>
      </c>
      <c r="E8" s="2">
        <v>11.3</v>
      </c>
      <c r="F8" s="2">
        <v>97.4</v>
      </c>
      <c r="G8" s="2">
        <v>3</v>
      </c>
      <c r="H8" s="2" t="s">
        <v>15</v>
      </c>
      <c r="I8" s="2" t="s">
        <v>10</v>
      </c>
      <c r="J8" s="5"/>
      <c r="L8" s="2">
        <v>5</v>
      </c>
      <c r="M8" s="2" t="str">
        <f t="shared" si="0"/>
        <v>Anak Pra-Sekolah</v>
      </c>
      <c r="N8" s="2" t="s">
        <v>13</v>
      </c>
      <c r="O8" s="2" t="str">
        <f t="shared" si="1"/>
        <v>Normal</v>
      </c>
      <c r="P8" s="2" t="str">
        <f t="shared" si="2"/>
        <v>Tinggi</v>
      </c>
      <c r="Q8" s="2">
        <v>3</v>
      </c>
      <c r="R8" s="2" t="s">
        <v>15</v>
      </c>
      <c r="S8" s="2" t="s">
        <v>10</v>
      </c>
      <c r="V8" s="14" t="s">
        <v>44</v>
      </c>
      <c r="W8" s="19">
        <f>SUM(W6+W7)</f>
        <v>73</v>
      </c>
      <c r="X8" s="19">
        <f>SUM(X6+X7)</f>
        <v>67</v>
      </c>
      <c r="Y8" s="19">
        <f>SUM(Y6+Y7)</f>
        <v>1</v>
      </c>
      <c r="Z8" s="19">
        <f>SUM(Z6+Z7)</f>
        <v>1</v>
      </c>
      <c r="AB8" s="22" t="s">
        <v>3</v>
      </c>
      <c r="AC8" s="23"/>
      <c r="AE8" s="2"/>
      <c r="AF8" s="2"/>
      <c r="AG8" s="2"/>
      <c r="AH8" t="str">
        <f t="shared" si="3"/>
        <v>Buruk</v>
      </c>
      <c r="AI8">
        <f t="shared" si="4"/>
        <v>8.0794473661565461E-3</v>
      </c>
      <c r="AJ8">
        <f t="shared" si="5"/>
        <v>7.8001288889047154E-3</v>
      </c>
      <c r="AK8" s="4"/>
      <c r="AL8" s="4"/>
      <c r="AM8" s="4"/>
    </row>
    <row r="9" spans="2:40" x14ac:dyDescent="0.25">
      <c r="B9" s="2">
        <v>6</v>
      </c>
      <c r="C9" s="2">
        <v>10</v>
      </c>
      <c r="D9" s="2" t="s">
        <v>13</v>
      </c>
      <c r="E9" s="2">
        <v>16.899999999999999</v>
      </c>
      <c r="F9" s="2">
        <v>70.5</v>
      </c>
      <c r="G9" s="2">
        <v>1</v>
      </c>
      <c r="H9" s="2" t="s">
        <v>11</v>
      </c>
      <c r="I9" s="2" t="s">
        <v>10</v>
      </c>
      <c r="J9" s="5"/>
      <c r="L9" s="2">
        <v>6</v>
      </c>
      <c r="M9" s="2" t="str">
        <f t="shared" si="0"/>
        <v>Bayi dan Balita</v>
      </c>
      <c r="N9" s="2" t="s">
        <v>13</v>
      </c>
      <c r="O9" s="2" t="str">
        <f t="shared" si="1"/>
        <v>Normal</v>
      </c>
      <c r="P9" s="2" t="str">
        <f t="shared" si="2"/>
        <v>Pendek</v>
      </c>
      <c r="Q9" s="2">
        <v>1</v>
      </c>
      <c r="R9" s="2" t="s">
        <v>11</v>
      </c>
      <c r="S9" s="2" t="s">
        <v>10</v>
      </c>
      <c r="V9" s="4"/>
      <c r="W9" s="4"/>
      <c r="X9" s="4"/>
      <c r="Y9" s="4"/>
      <c r="Z9" s="4"/>
      <c r="AB9" s="10" t="s">
        <v>26</v>
      </c>
      <c r="AC9" s="10" t="s">
        <v>28</v>
      </c>
      <c r="AE9" s="9"/>
      <c r="AF9" s="2"/>
      <c r="AG9" s="2"/>
      <c r="AH9" t="str">
        <f t="shared" si="3"/>
        <v>Buruk</v>
      </c>
      <c r="AI9">
        <f t="shared" si="4"/>
        <v>3.660065099498649E-3</v>
      </c>
      <c r="AJ9">
        <f t="shared" si="5"/>
        <v>2.9884640153628843E-3</v>
      </c>
      <c r="AK9" s="4"/>
      <c r="AL9" s="4"/>
      <c r="AM9" s="4"/>
    </row>
    <row r="10" spans="2:40" x14ac:dyDescent="0.25">
      <c r="B10" s="2">
        <v>7</v>
      </c>
      <c r="C10" s="2">
        <v>23</v>
      </c>
      <c r="D10" s="2" t="s">
        <v>13</v>
      </c>
      <c r="E10" s="2">
        <v>5.9</v>
      </c>
      <c r="F10" s="2">
        <v>61.5</v>
      </c>
      <c r="G10" s="2">
        <v>3</v>
      </c>
      <c r="H10" s="2" t="s">
        <v>9</v>
      </c>
      <c r="I10" s="2" t="s">
        <v>10</v>
      </c>
      <c r="J10" s="5"/>
      <c r="L10" s="2">
        <v>7</v>
      </c>
      <c r="M10" s="2" t="str">
        <f t="shared" si="0"/>
        <v>Bayi dan Balita</v>
      </c>
      <c r="N10" s="2" t="s">
        <v>13</v>
      </c>
      <c r="O10" s="2" t="str">
        <f t="shared" si="1"/>
        <v>Ringan</v>
      </c>
      <c r="P10" s="2" t="str">
        <f t="shared" si="2"/>
        <v>Pendek</v>
      </c>
      <c r="Q10" s="2">
        <v>3</v>
      </c>
      <c r="R10" s="2" t="s">
        <v>9</v>
      </c>
      <c r="S10" s="2" t="s">
        <v>10</v>
      </c>
      <c r="V10" s="28" t="s">
        <v>46</v>
      </c>
      <c r="W10" s="22" t="s">
        <v>41</v>
      </c>
      <c r="X10" s="22"/>
      <c r="Y10" s="22" t="s">
        <v>42</v>
      </c>
      <c r="Z10" s="22"/>
      <c r="AB10" s="10" t="s">
        <v>27</v>
      </c>
      <c r="AC10" s="9" t="s">
        <v>29</v>
      </c>
      <c r="AH10" t="str">
        <f t="shared" si="3"/>
        <v>Buruk</v>
      </c>
      <c r="AI10">
        <f t="shared" si="4"/>
        <v>3.0063977670930228E-3</v>
      </c>
      <c r="AJ10">
        <f t="shared" si="5"/>
        <v>2.5506094014476955E-3</v>
      </c>
      <c r="AK10" s="4"/>
      <c r="AL10" s="4"/>
      <c r="AM10" s="4"/>
    </row>
    <row r="11" spans="2:40" x14ac:dyDescent="0.25">
      <c r="B11" s="2">
        <v>8</v>
      </c>
      <c r="C11" s="2">
        <v>41</v>
      </c>
      <c r="D11" s="2" t="s">
        <v>8</v>
      </c>
      <c r="E11" s="2">
        <v>11.6</v>
      </c>
      <c r="F11" s="2">
        <v>70.8</v>
      </c>
      <c r="G11" s="2">
        <v>1</v>
      </c>
      <c r="H11" s="2" t="s">
        <v>15</v>
      </c>
      <c r="I11" s="2" t="s">
        <v>12</v>
      </c>
      <c r="J11" s="5"/>
      <c r="L11" s="2">
        <v>8</v>
      </c>
      <c r="M11" s="2" t="str">
        <f t="shared" si="0"/>
        <v>Anak Pra-Sekolah</v>
      </c>
      <c r="N11" s="2" t="s">
        <v>8</v>
      </c>
      <c r="O11" s="2" t="str">
        <f t="shared" si="1"/>
        <v>Normal</v>
      </c>
      <c r="P11" s="2" t="str">
        <f t="shared" si="2"/>
        <v>Pendek</v>
      </c>
      <c r="Q11" s="2">
        <v>1</v>
      </c>
      <c r="R11" s="2" t="s">
        <v>15</v>
      </c>
      <c r="S11" s="2" t="s">
        <v>12</v>
      </c>
      <c r="V11" s="29"/>
      <c r="W11" s="14" t="s">
        <v>12</v>
      </c>
      <c r="X11" s="14" t="s">
        <v>10</v>
      </c>
      <c r="Y11" s="14" t="s">
        <v>12</v>
      </c>
      <c r="Z11" s="14" t="s">
        <v>10</v>
      </c>
      <c r="AB11" s="4"/>
      <c r="AC11" s="4"/>
      <c r="AH11" t="str">
        <f t="shared" si="3"/>
        <v>Buruk</v>
      </c>
      <c r="AI11">
        <f t="shared" si="4"/>
        <v>6.0004897918191904E-3</v>
      </c>
      <c r="AJ11">
        <f t="shared" si="5"/>
        <v>5.4887671666778012E-3</v>
      </c>
    </row>
    <row r="12" spans="2:40" x14ac:dyDescent="0.25">
      <c r="B12" s="2">
        <v>9</v>
      </c>
      <c r="C12" s="2">
        <v>21</v>
      </c>
      <c r="D12" s="2" t="s">
        <v>8</v>
      </c>
      <c r="E12" s="2">
        <v>16.600000000000001</v>
      </c>
      <c r="F12" s="2">
        <v>101.9</v>
      </c>
      <c r="G12" s="2">
        <v>3</v>
      </c>
      <c r="H12" s="2" t="s">
        <v>11</v>
      </c>
      <c r="I12" s="2" t="s">
        <v>12</v>
      </c>
      <c r="J12" s="5"/>
      <c r="L12" s="2">
        <v>9</v>
      </c>
      <c r="M12" s="2" t="str">
        <f t="shared" si="0"/>
        <v>Bayi dan Balita</v>
      </c>
      <c r="N12" s="2" t="s">
        <v>8</v>
      </c>
      <c r="O12" s="2" t="str">
        <f t="shared" si="1"/>
        <v>Normal</v>
      </c>
      <c r="P12" s="2" t="str">
        <f t="shared" si="2"/>
        <v>Tinggi</v>
      </c>
      <c r="Q12" s="2">
        <v>3</v>
      </c>
      <c r="R12" s="2" t="s">
        <v>11</v>
      </c>
      <c r="S12" s="2" t="s">
        <v>12</v>
      </c>
      <c r="V12" s="16" t="s">
        <v>13</v>
      </c>
      <c r="W12" s="4">
        <f>COUNTIFS($N$4:$N$183,V12,$S$4:$S$183,$W$11)</f>
        <v>31</v>
      </c>
      <c r="X12" s="4">
        <f>COUNTIFS($N$4:$N$183,V12,$S$4:$S$183,$X$11)</f>
        <v>34</v>
      </c>
      <c r="Y12" s="4">
        <f>W12/$W$14</f>
        <v>0.42465753424657532</v>
      </c>
      <c r="Z12" s="4">
        <f>X12/$X$14</f>
        <v>0.5074626865671642</v>
      </c>
      <c r="AB12" s="22" t="s">
        <v>30</v>
      </c>
      <c r="AC12" s="23"/>
      <c r="AH12" t="str">
        <f t="shared" si="3"/>
        <v>Buruk</v>
      </c>
      <c r="AI12">
        <f t="shared" si="4"/>
        <v>9.0460494599925566E-3</v>
      </c>
      <c r="AJ12">
        <f t="shared" si="5"/>
        <v>4.0007834688428048E-3</v>
      </c>
    </row>
    <row r="13" spans="2:40" x14ac:dyDescent="0.25">
      <c r="B13" s="2">
        <v>10</v>
      </c>
      <c r="C13" s="2">
        <v>25</v>
      </c>
      <c r="D13" s="2" t="s">
        <v>13</v>
      </c>
      <c r="E13" s="2">
        <v>11.3</v>
      </c>
      <c r="F13" s="2">
        <v>110.6</v>
      </c>
      <c r="G13" s="2">
        <v>3</v>
      </c>
      <c r="H13" s="2" t="s">
        <v>15</v>
      </c>
      <c r="I13" s="2" t="s">
        <v>12</v>
      </c>
      <c r="J13" s="5"/>
      <c r="L13" s="2">
        <v>10</v>
      </c>
      <c r="M13" s="2" t="str">
        <f t="shared" si="0"/>
        <v>Anak Pra-Sekolah</v>
      </c>
      <c r="N13" s="2" t="s">
        <v>13</v>
      </c>
      <c r="O13" s="2" t="str">
        <f t="shared" si="1"/>
        <v>Normal</v>
      </c>
      <c r="P13" s="2" t="str">
        <f t="shared" si="2"/>
        <v>Tinggi</v>
      </c>
      <c r="Q13" s="2">
        <v>3</v>
      </c>
      <c r="R13" s="2" t="s">
        <v>15</v>
      </c>
      <c r="S13" s="2" t="s">
        <v>12</v>
      </c>
      <c r="V13" s="16" t="s">
        <v>8</v>
      </c>
      <c r="W13" s="4">
        <f>COUNTIFS($N$4:$N$183,V13,$S$4:$S$183,$W$11)</f>
        <v>42</v>
      </c>
      <c r="X13" s="4">
        <f>COUNTIFS($N$4:$N$183,V13,$S$4:$S$183,$X$11)</f>
        <v>33</v>
      </c>
      <c r="Y13" s="4">
        <f>W13/$W$14</f>
        <v>0.57534246575342463</v>
      </c>
      <c r="Z13" s="4">
        <f>X13/$X$14</f>
        <v>0.4925373134328358</v>
      </c>
      <c r="AB13" s="10" t="s">
        <v>33</v>
      </c>
      <c r="AC13" s="10" t="s">
        <v>31</v>
      </c>
      <c r="AH13" t="str">
        <f t="shared" si="3"/>
        <v>Buruk</v>
      </c>
      <c r="AI13">
        <f t="shared" si="4"/>
        <v>8.0794473661565461E-3</v>
      </c>
      <c r="AJ13">
        <f t="shared" si="5"/>
        <v>7.8001288889047154E-3</v>
      </c>
    </row>
    <row r="14" spans="2:40" x14ac:dyDescent="0.25">
      <c r="B14" s="2">
        <v>11</v>
      </c>
      <c r="C14" s="2">
        <v>13</v>
      </c>
      <c r="D14" s="2" t="s">
        <v>13</v>
      </c>
      <c r="E14" s="2">
        <v>12.6</v>
      </c>
      <c r="F14" s="2">
        <v>109</v>
      </c>
      <c r="G14" s="2">
        <v>2</v>
      </c>
      <c r="H14" s="2" t="s">
        <v>11</v>
      </c>
      <c r="I14" s="2" t="s">
        <v>10</v>
      </c>
      <c r="J14" s="5"/>
      <c r="L14" s="2">
        <v>11</v>
      </c>
      <c r="M14" s="2" t="str">
        <f t="shared" si="0"/>
        <v>Bayi dan Balita</v>
      </c>
      <c r="N14" s="2" t="s">
        <v>13</v>
      </c>
      <c r="O14" s="2" t="str">
        <f t="shared" si="1"/>
        <v>Normal</v>
      </c>
      <c r="P14" s="2" t="str">
        <f t="shared" si="2"/>
        <v>Tinggi</v>
      </c>
      <c r="Q14" s="2">
        <v>2</v>
      </c>
      <c r="R14" s="2" t="s">
        <v>11</v>
      </c>
      <c r="S14" s="2" t="s">
        <v>10</v>
      </c>
      <c r="V14" s="17" t="s">
        <v>44</v>
      </c>
      <c r="W14" s="19">
        <f>SUM(W12+W13)</f>
        <v>73</v>
      </c>
      <c r="X14" s="19">
        <f>SUM(X12+X13)</f>
        <v>67</v>
      </c>
      <c r="Y14" s="19">
        <f>SUM(Y12+Y13)</f>
        <v>1</v>
      </c>
      <c r="Z14" s="19">
        <f>SUM(Z12+Z13)</f>
        <v>1</v>
      </c>
      <c r="AB14" s="10" t="s">
        <v>34</v>
      </c>
      <c r="AC14" s="10" t="s">
        <v>32</v>
      </c>
      <c r="AH14" t="str">
        <f t="shared" si="3"/>
        <v>Baik</v>
      </c>
      <c r="AI14">
        <f t="shared" si="4"/>
        <v>5.484552096066915E-3</v>
      </c>
      <c r="AJ14">
        <f t="shared" si="5"/>
        <v>5.7708270641490178E-3</v>
      </c>
    </row>
    <row r="15" spans="2:40" x14ac:dyDescent="0.25">
      <c r="B15" s="2">
        <v>12</v>
      </c>
      <c r="C15" s="2">
        <v>13</v>
      </c>
      <c r="D15" s="2" t="s">
        <v>8</v>
      </c>
      <c r="E15" s="2">
        <v>13.3</v>
      </c>
      <c r="F15" s="2">
        <v>80.8</v>
      </c>
      <c r="G15" s="2">
        <v>1</v>
      </c>
      <c r="H15" s="2" t="s">
        <v>14</v>
      </c>
      <c r="I15" s="2" t="s">
        <v>10</v>
      </c>
      <c r="J15" s="5"/>
      <c r="L15" s="2">
        <v>12</v>
      </c>
      <c r="M15" s="2" t="str">
        <f t="shared" si="0"/>
        <v>Bayi dan Balita</v>
      </c>
      <c r="N15" s="2" t="s">
        <v>8</v>
      </c>
      <c r="O15" s="2" t="str">
        <f t="shared" si="1"/>
        <v>Normal</v>
      </c>
      <c r="P15" s="2" t="str">
        <f t="shared" si="2"/>
        <v>Tinggi</v>
      </c>
      <c r="Q15" s="2">
        <v>1</v>
      </c>
      <c r="R15" s="2" t="s">
        <v>14</v>
      </c>
      <c r="S15" s="2" t="s">
        <v>10</v>
      </c>
      <c r="V15" s="4"/>
      <c r="W15" s="4"/>
      <c r="X15" s="4"/>
      <c r="Y15" s="4"/>
      <c r="Z15" s="4"/>
      <c r="AH15" t="str">
        <f t="shared" si="3"/>
        <v>Buruk</v>
      </c>
      <c r="AI15">
        <f t="shared" si="4"/>
        <v>6.7127430516611426E-3</v>
      </c>
      <c r="AJ15">
        <f t="shared" si="5"/>
        <v>4.8142761075075082E-3</v>
      </c>
    </row>
    <row r="16" spans="2:40" x14ac:dyDescent="0.25">
      <c r="B16" s="2">
        <v>13</v>
      </c>
      <c r="C16" s="2">
        <v>26</v>
      </c>
      <c r="D16" s="2" t="s">
        <v>13</v>
      </c>
      <c r="E16" s="2">
        <v>10.5</v>
      </c>
      <c r="F16" s="2">
        <v>98.4</v>
      </c>
      <c r="G16" s="2">
        <v>2</v>
      </c>
      <c r="H16" s="2" t="s">
        <v>9</v>
      </c>
      <c r="I16" s="2" t="s">
        <v>12</v>
      </c>
      <c r="J16" s="5"/>
      <c r="L16" s="2">
        <v>13</v>
      </c>
      <c r="M16" s="2" t="str">
        <f t="shared" si="0"/>
        <v>Anak Pra-Sekolah</v>
      </c>
      <c r="N16" s="2" t="s">
        <v>13</v>
      </c>
      <c r="O16" s="2" t="str">
        <f t="shared" si="1"/>
        <v>Normal</v>
      </c>
      <c r="P16" s="2" t="str">
        <f t="shared" si="2"/>
        <v>Tinggi</v>
      </c>
      <c r="Q16" s="2">
        <v>2</v>
      </c>
      <c r="R16" s="2" t="s">
        <v>9</v>
      </c>
      <c r="S16" s="2" t="s">
        <v>12</v>
      </c>
      <c r="V16" s="28" t="s">
        <v>45</v>
      </c>
      <c r="W16" s="22" t="s">
        <v>41</v>
      </c>
      <c r="X16" s="22"/>
      <c r="Y16" s="22" t="s">
        <v>42</v>
      </c>
      <c r="Z16" s="22"/>
      <c r="AB16" s="22" t="s">
        <v>53</v>
      </c>
      <c r="AC16" s="23"/>
      <c r="AD16" s="23"/>
      <c r="AE16" s="23"/>
      <c r="AF16" s="23"/>
      <c r="AH16" t="str">
        <f t="shared" si="3"/>
        <v>Baik</v>
      </c>
      <c r="AI16">
        <f t="shared" si="4"/>
        <v>8.1982627686000252E-3</v>
      </c>
      <c r="AJ16">
        <f t="shared" si="5"/>
        <v>9.1001503703888355E-3</v>
      </c>
    </row>
    <row r="17" spans="2:36" x14ac:dyDescent="0.25">
      <c r="B17" s="2">
        <v>14</v>
      </c>
      <c r="C17" s="2">
        <v>38</v>
      </c>
      <c r="D17" s="2" t="s">
        <v>8</v>
      </c>
      <c r="E17" s="2">
        <v>12.5</v>
      </c>
      <c r="F17" s="2">
        <v>68.3</v>
      </c>
      <c r="G17" s="2">
        <v>1</v>
      </c>
      <c r="H17" s="2" t="s">
        <v>15</v>
      </c>
      <c r="I17" s="2" t="s">
        <v>12</v>
      </c>
      <c r="J17" s="5"/>
      <c r="L17" s="2">
        <v>14</v>
      </c>
      <c r="M17" s="2" t="str">
        <f t="shared" si="0"/>
        <v>Anak Pra-Sekolah</v>
      </c>
      <c r="N17" s="2" t="s">
        <v>8</v>
      </c>
      <c r="O17" s="2" t="str">
        <f t="shared" si="1"/>
        <v>Normal</v>
      </c>
      <c r="P17" s="2" t="str">
        <f t="shared" si="2"/>
        <v>Pendek</v>
      </c>
      <c r="Q17" s="2">
        <v>1</v>
      </c>
      <c r="R17" s="2" t="s">
        <v>15</v>
      </c>
      <c r="S17" s="2" t="s">
        <v>12</v>
      </c>
      <c r="V17" s="29"/>
      <c r="W17" s="14" t="s">
        <v>12</v>
      </c>
      <c r="X17" s="14" t="s">
        <v>10</v>
      </c>
      <c r="Y17" s="14" t="s">
        <v>12</v>
      </c>
      <c r="Z17" s="14" t="s">
        <v>10</v>
      </c>
      <c r="AB17" s="28" t="s">
        <v>51</v>
      </c>
      <c r="AC17" s="25" t="s">
        <v>41</v>
      </c>
      <c r="AD17" s="25"/>
      <c r="AE17" s="22" t="s">
        <v>52</v>
      </c>
      <c r="AF17" s="23"/>
      <c r="AH17" t="str">
        <f t="shared" si="3"/>
        <v>Buruk</v>
      </c>
      <c r="AI17">
        <f t="shared" si="4"/>
        <v>6.0004897918191904E-3</v>
      </c>
      <c r="AJ17">
        <f t="shared" si="5"/>
        <v>5.4887671666778012E-3</v>
      </c>
    </row>
    <row r="18" spans="2:36" x14ac:dyDescent="0.25">
      <c r="B18" s="2">
        <v>15</v>
      </c>
      <c r="C18" s="2">
        <v>42</v>
      </c>
      <c r="D18" s="2" t="s">
        <v>13</v>
      </c>
      <c r="E18" s="2">
        <v>12</v>
      </c>
      <c r="F18" s="2">
        <v>74.099999999999994</v>
      </c>
      <c r="G18" s="2">
        <v>3</v>
      </c>
      <c r="H18" s="2" t="s">
        <v>11</v>
      </c>
      <c r="I18" s="2" t="s">
        <v>12</v>
      </c>
      <c r="J18" s="5"/>
      <c r="L18" s="2">
        <v>15</v>
      </c>
      <c r="M18" s="2" t="str">
        <f t="shared" si="0"/>
        <v>Anak Pra-Sekolah</v>
      </c>
      <c r="N18" s="2" t="s">
        <v>13</v>
      </c>
      <c r="O18" s="2" t="str">
        <f t="shared" si="1"/>
        <v>Normal</v>
      </c>
      <c r="P18" s="2" t="str">
        <f t="shared" si="2"/>
        <v>Pendek</v>
      </c>
      <c r="Q18" s="2">
        <v>3</v>
      </c>
      <c r="R18" s="2" t="s">
        <v>11</v>
      </c>
      <c r="S18" s="2" t="s">
        <v>12</v>
      </c>
      <c r="V18" s="16" t="s">
        <v>28</v>
      </c>
      <c r="W18" s="4">
        <f>COUNTIFS($O$4:$O$183,V18,$S$4:$S$183,$W$17)</f>
        <v>26</v>
      </c>
      <c r="X18" s="4">
        <f>COUNTIFS($O$4:$O$183,V18,$S$4:$S$183,$X$17)</f>
        <v>30</v>
      </c>
      <c r="Y18" s="4">
        <f>W18/$W$20</f>
        <v>0.35616438356164382</v>
      </c>
      <c r="Z18" s="4">
        <f>X18/$X$20</f>
        <v>0.44776119402985076</v>
      </c>
      <c r="AB18" s="29"/>
      <c r="AC18" s="14" t="s">
        <v>12</v>
      </c>
      <c r="AD18" s="14" t="s">
        <v>10</v>
      </c>
      <c r="AE18" s="14" t="s">
        <v>12</v>
      </c>
      <c r="AF18" s="14" t="s">
        <v>10</v>
      </c>
      <c r="AH18" t="str">
        <f t="shared" si="3"/>
        <v>Buruk</v>
      </c>
      <c r="AI18">
        <f t="shared" si="4"/>
        <v>5.9684016111142746E-3</v>
      </c>
      <c r="AJ18">
        <f t="shared" si="5"/>
        <v>4.9606082846104542E-3</v>
      </c>
    </row>
    <row r="19" spans="2:36" x14ac:dyDescent="0.25">
      <c r="B19" s="2">
        <v>16</v>
      </c>
      <c r="C19" s="2">
        <v>26</v>
      </c>
      <c r="D19" s="2" t="s">
        <v>8</v>
      </c>
      <c r="E19" s="2">
        <v>15.8</v>
      </c>
      <c r="F19" s="2">
        <v>113.3</v>
      </c>
      <c r="G19" s="2">
        <v>3</v>
      </c>
      <c r="H19" s="2" t="s">
        <v>15</v>
      </c>
      <c r="I19" s="2" t="s">
        <v>12</v>
      </c>
      <c r="J19" s="5"/>
      <c r="L19" s="2">
        <v>16</v>
      </c>
      <c r="M19" s="2" t="str">
        <f t="shared" si="0"/>
        <v>Anak Pra-Sekolah</v>
      </c>
      <c r="N19" s="2" t="s">
        <v>8</v>
      </c>
      <c r="O19" s="2" t="str">
        <f t="shared" si="1"/>
        <v>Normal</v>
      </c>
      <c r="P19" s="2" t="str">
        <f t="shared" si="2"/>
        <v>Tinggi</v>
      </c>
      <c r="Q19" s="2">
        <v>3</v>
      </c>
      <c r="R19" s="2" t="s">
        <v>15</v>
      </c>
      <c r="S19" s="2" t="s">
        <v>12</v>
      </c>
      <c r="V19" s="16" t="s">
        <v>50</v>
      </c>
      <c r="W19" s="4">
        <f>COUNTIFS($O$4:$O$183,V19,$S$4:$S$183,$W$17)</f>
        <v>47</v>
      </c>
      <c r="X19" s="4">
        <f>COUNTIFS($O$4:$O$183,V19,$S$4:$S$183,$X$17)</f>
        <v>37</v>
      </c>
      <c r="Y19" s="4">
        <f>W19/$W$20</f>
        <v>0.64383561643835618</v>
      </c>
      <c r="Z19" s="4">
        <f>X19/$X$20</f>
        <v>0.55223880597014929</v>
      </c>
      <c r="AB19" s="10" t="s">
        <v>44</v>
      </c>
      <c r="AC19" s="4">
        <f>COUNTIF($S$4:$S$143,"Buruk")</f>
        <v>73</v>
      </c>
      <c r="AD19" s="4">
        <f>COUNTIF($S$4:$S$143,"Baik")</f>
        <v>67</v>
      </c>
      <c r="AE19" s="21">
        <f>AC19/140</f>
        <v>0.52142857142857146</v>
      </c>
      <c r="AF19" s="21">
        <f>AD19/140</f>
        <v>0.47857142857142859</v>
      </c>
      <c r="AH19" t="str">
        <f t="shared" si="3"/>
        <v>Buruk</v>
      </c>
      <c r="AI19">
        <f t="shared" si="4"/>
        <v>1.094634804447016E-2</v>
      </c>
      <c r="AJ19">
        <f t="shared" si="5"/>
        <v>7.5707133333486921E-3</v>
      </c>
    </row>
    <row r="20" spans="2:36" x14ac:dyDescent="0.25">
      <c r="B20" s="2">
        <v>17</v>
      </c>
      <c r="C20" s="2">
        <v>5</v>
      </c>
      <c r="D20" s="2" t="s">
        <v>13</v>
      </c>
      <c r="E20" s="2">
        <v>5.5</v>
      </c>
      <c r="F20" s="2">
        <v>55.8</v>
      </c>
      <c r="G20" s="2">
        <v>1</v>
      </c>
      <c r="H20" s="2" t="s">
        <v>15</v>
      </c>
      <c r="I20" s="2" t="s">
        <v>12</v>
      </c>
      <c r="J20" s="5"/>
      <c r="L20" s="2">
        <v>17</v>
      </c>
      <c r="M20" s="2" t="str">
        <f t="shared" si="0"/>
        <v>Bayi dan Balita</v>
      </c>
      <c r="N20" s="2" t="s">
        <v>13</v>
      </c>
      <c r="O20" s="2" t="str">
        <f t="shared" si="1"/>
        <v>Ringan</v>
      </c>
      <c r="P20" s="2" t="str">
        <f t="shared" si="2"/>
        <v>Pendek</v>
      </c>
      <c r="Q20" s="2">
        <v>1</v>
      </c>
      <c r="R20" s="2" t="s">
        <v>15</v>
      </c>
      <c r="S20" s="2" t="s">
        <v>12</v>
      </c>
      <c r="V20" s="17" t="s">
        <v>44</v>
      </c>
      <c r="W20" s="19">
        <f>SUM(W18+W19)</f>
        <v>73</v>
      </c>
      <c r="X20" s="19">
        <f>SUM(X18+X19)</f>
        <v>67</v>
      </c>
      <c r="Y20" s="19">
        <f>SUM(Y18+Y19)</f>
        <v>1</v>
      </c>
      <c r="Z20" s="19">
        <f>SUM(Z18+Z19)</f>
        <v>1</v>
      </c>
      <c r="AH20" t="str">
        <f t="shared" si="3"/>
        <v>Baik</v>
      </c>
      <c r="AI20">
        <f t="shared" si="4"/>
        <v>1.9122325933550858E-3</v>
      </c>
      <c r="AJ20">
        <f t="shared" si="5"/>
        <v>2.9076947176503729E-3</v>
      </c>
    </row>
    <row r="21" spans="2:36" x14ac:dyDescent="0.25">
      <c r="B21" s="2">
        <v>18</v>
      </c>
      <c r="C21" s="2">
        <v>24</v>
      </c>
      <c r="D21" s="2" t="s">
        <v>8</v>
      </c>
      <c r="E21" s="2">
        <v>8.4</v>
      </c>
      <c r="F21" s="2">
        <v>60.6</v>
      </c>
      <c r="G21" s="2">
        <v>2</v>
      </c>
      <c r="H21" s="2" t="s">
        <v>9</v>
      </c>
      <c r="I21" s="2" t="s">
        <v>12</v>
      </c>
      <c r="J21" s="5"/>
      <c r="L21" s="2">
        <v>18</v>
      </c>
      <c r="M21" s="2" t="str">
        <f t="shared" si="0"/>
        <v>Bayi dan Balita</v>
      </c>
      <c r="N21" s="2" t="s">
        <v>8</v>
      </c>
      <c r="O21" s="2" t="str">
        <f t="shared" si="1"/>
        <v>Ringan</v>
      </c>
      <c r="P21" s="2" t="str">
        <f t="shared" si="2"/>
        <v>Pendek</v>
      </c>
      <c r="Q21" s="2">
        <v>2</v>
      </c>
      <c r="R21" s="2" t="s">
        <v>9</v>
      </c>
      <c r="S21" s="2" t="s">
        <v>12</v>
      </c>
      <c r="V21" s="4"/>
      <c r="W21" s="4"/>
      <c r="X21" s="4"/>
      <c r="Y21" s="4"/>
      <c r="Z21" s="4"/>
      <c r="AB21" s="28" t="s">
        <v>39</v>
      </c>
      <c r="AC21" s="29"/>
      <c r="AD21" s="29"/>
      <c r="AH21" t="str">
        <f t="shared" si="3"/>
        <v>Baik</v>
      </c>
      <c r="AI21">
        <f t="shared" si="4"/>
        <v>3.3458297730551388E-3</v>
      </c>
      <c r="AJ21">
        <f t="shared" si="5"/>
        <v>3.4658280690259865E-3</v>
      </c>
    </row>
    <row r="22" spans="2:36" x14ac:dyDescent="0.25">
      <c r="B22" s="2">
        <v>19</v>
      </c>
      <c r="C22" s="2">
        <v>4</v>
      </c>
      <c r="D22" s="2" t="s">
        <v>13</v>
      </c>
      <c r="E22" s="2">
        <v>16.399999999999999</v>
      </c>
      <c r="F22" s="2">
        <v>68.5</v>
      </c>
      <c r="G22" s="2">
        <v>2</v>
      </c>
      <c r="H22" s="2" t="s">
        <v>14</v>
      </c>
      <c r="I22" s="2" t="s">
        <v>10</v>
      </c>
      <c r="J22" s="5"/>
      <c r="L22" s="2">
        <v>19</v>
      </c>
      <c r="M22" s="2" t="str">
        <f t="shared" si="0"/>
        <v>Bayi dan Balita</v>
      </c>
      <c r="N22" s="2" t="s">
        <v>13</v>
      </c>
      <c r="O22" s="2" t="str">
        <f t="shared" si="1"/>
        <v>Normal</v>
      </c>
      <c r="P22" s="2" t="str">
        <f t="shared" si="2"/>
        <v>Pendek</v>
      </c>
      <c r="Q22" s="2">
        <v>2</v>
      </c>
      <c r="R22" s="2" t="s">
        <v>14</v>
      </c>
      <c r="S22" s="2" t="s">
        <v>10</v>
      </c>
      <c r="V22" s="28" t="s">
        <v>47</v>
      </c>
      <c r="W22" s="22" t="s">
        <v>41</v>
      </c>
      <c r="X22" s="22"/>
      <c r="Y22" s="22" t="s">
        <v>42</v>
      </c>
      <c r="Z22" s="22"/>
      <c r="AB22" s="20" t="s">
        <v>38</v>
      </c>
      <c r="AC22" s="20" t="s">
        <v>12</v>
      </c>
      <c r="AD22" s="20" t="s">
        <v>10</v>
      </c>
      <c r="AH22" t="str">
        <f t="shared" si="3"/>
        <v>Baik</v>
      </c>
      <c r="AI22">
        <f t="shared" si="4"/>
        <v>3.6138521563231609E-3</v>
      </c>
      <c r="AJ22">
        <f t="shared" si="5"/>
        <v>5.5784661620107171E-3</v>
      </c>
    </row>
    <row r="23" spans="2:36" x14ac:dyDescent="0.25">
      <c r="B23" s="2">
        <v>20</v>
      </c>
      <c r="C23" s="2">
        <v>26</v>
      </c>
      <c r="D23" s="2" t="s">
        <v>8</v>
      </c>
      <c r="E23" s="2">
        <v>15.7</v>
      </c>
      <c r="F23" s="2">
        <v>56.7</v>
      </c>
      <c r="G23" s="2">
        <v>2</v>
      </c>
      <c r="H23" s="2" t="s">
        <v>15</v>
      </c>
      <c r="I23" s="2" t="s">
        <v>12</v>
      </c>
      <c r="J23" s="5"/>
      <c r="L23" s="2">
        <v>20</v>
      </c>
      <c r="M23" s="2" t="str">
        <f t="shared" si="0"/>
        <v>Anak Pra-Sekolah</v>
      </c>
      <c r="N23" s="2" t="s">
        <v>8</v>
      </c>
      <c r="O23" s="2" t="str">
        <f t="shared" si="1"/>
        <v>Normal</v>
      </c>
      <c r="P23" s="2" t="str">
        <f t="shared" si="2"/>
        <v>Pendek</v>
      </c>
      <c r="Q23" s="2">
        <v>2</v>
      </c>
      <c r="R23" s="2" t="s">
        <v>15</v>
      </c>
      <c r="S23" s="2" t="s">
        <v>12</v>
      </c>
      <c r="V23" s="29"/>
      <c r="W23" s="14" t="s">
        <v>12</v>
      </c>
      <c r="X23" s="14" t="s">
        <v>10</v>
      </c>
      <c r="Y23" s="14" t="s">
        <v>12</v>
      </c>
      <c r="Z23" s="14" t="s">
        <v>10</v>
      </c>
      <c r="AB23" s="9" t="s">
        <v>12</v>
      </c>
      <c r="AC23" s="2">
        <f>COUNTIFS($AH$4:$AH$143,AB23,$S$4:$S$143,$AC$22)</f>
        <v>41</v>
      </c>
      <c r="AD23" s="2">
        <f>COUNTIFS($AH$4:$AH$143,AB23,$S$4:$S$143,$AD$22)</f>
        <v>28</v>
      </c>
      <c r="AH23" t="str">
        <f t="shared" si="3"/>
        <v>Baik</v>
      </c>
      <c r="AI23">
        <f t="shared" si="4"/>
        <v>6.2732393278109718E-3</v>
      </c>
      <c r="AJ23">
        <f t="shared" si="5"/>
        <v>8.0887095087883391E-3</v>
      </c>
    </row>
    <row r="24" spans="2:36" x14ac:dyDescent="0.25">
      <c r="B24" s="2">
        <v>21</v>
      </c>
      <c r="C24" s="2">
        <v>46</v>
      </c>
      <c r="D24" s="2" t="s">
        <v>8</v>
      </c>
      <c r="E24" s="2">
        <v>10.5</v>
      </c>
      <c r="F24" s="2">
        <v>66.8</v>
      </c>
      <c r="G24" s="2">
        <v>2</v>
      </c>
      <c r="H24" s="2" t="s">
        <v>11</v>
      </c>
      <c r="I24" s="2" t="s">
        <v>10</v>
      </c>
      <c r="J24" s="5"/>
      <c r="L24" s="2">
        <v>21</v>
      </c>
      <c r="M24" s="2" t="str">
        <f t="shared" si="0"/>
        <v>Anak Pra-Sekolah</v>
      </c>
      <c r="N24" s="2" t="s">
        <v>8</v>
      </c>
      <c r="O24" s="2" t="str">
        <f t="shared" si="1"/>
        <v>Normal</v>
      </c>
      <c r="P24" s="2" t="str">
        <f t="shared" si="2"/>
        <v>Pendek</v>
      </c>
      <c r="Q24" s="2">
        <v>2</v>
      </c>
      <c r="R24" s="2" t="s">
        <v>11</v>
      </c>
      <c r="S24" s="2" t="s">
        <v>10</v>
      </c>
      <c r="V24" s="16" t="s">
        <v>31</v>
      </c>
      <c r="W24" s="4">
        <f>COUNTIFS($P$4:$P$183,V24,$S$4:$S$183,$W$23)</f>
        <v>30</v>
      </c>
      <c r="X24" s="4">
        <f>COUNTIFS($P$4:$P$183,V24,$S$4:$S$183,$X$23)</f>
        <v>29</v>
      </c>
      <c r="Y24" s="4">
        <f>W24/$W$26</f>
        <v>0.41095890410958902</v>
      </c>
      <c r="Z24" s="4">
        <f>X24/$X$26</f>
        <v>0.43283582089552236</v>
      </c>
      <c r="AB24" s="9" t="s">
        <v>10</v>
      </c>
      <c r="AC24" s="2">
        <f>COUNTIFS($AH$4:$AH$143,AB24,$S$4:$S$143,$AC$22)</f>
        <v>32</v>
      </c>
      <c r="AD24" s="2">
        <f>COUNTIFS($AH$4:$AH$143,AB24,$S$4:$S$143,$AD$22)</f>
        <v>39</v>
      </c>
      <c r="AH24" t="str">
        <f t="shared" si="3"/>
        <v>Baik</v>
      </c>
      <c r="AI24">
        <f t="shared" si="4"/>
        <v>6.6422534059175E-3</v>
      </c>
      <c r="AJ24">
        <f t="shared" si="5"/>
        <v>6.7405912573236162E-3</v>
      </c>
    </row>
    <row r="25" spans="2:36" x14ac:dyDescent="0.25">
      <c r="B25" s="2">
        <v>22</v>
      </c>
      <c r="C25" s="2">
        <v>32</v>
      </c>
      <c r="D25" s="2" t="s">
        <v>13</v>
      </c>
      <c r="E25" s="2">
        <v>12.4</v>
      </c>
      <c r="F25" s="2">
        <v>92.9</v>
      </c>
      <c r="G25" s="2">
        <v>3</v>
      </c>
      <c r="H25" s="2" t="s">
        <v>11</v>
      </c>
      <c r="I25" s="2" t="s">
        <v>10</v>
      </c>
      <c r="J25" s="5"/>
      <c r="L25" s="2">
        <v>22</v>
      </c>
      <c r="M25" s="2" t="str">
        <f t="shared" si="0"/>
        <v>Anak Pra-Sekolah</v>
      </c>
      <c r="N25" s="2" t="s">
        <v>13</v>
      </c>
      <c r="O25" s="2" t="str">
        <f t="shared" si="1"/>
        <v>Normal</v>
      </c>
      <c r="P25" s="2" t="str">
        <f t="shared" si="2"/>
        <v>Tinggi</v>
      </c>
      <c r="Q25" s="2">
        <v>3</v>
      </c>
      <c r="R25" s="2" t="s">
        <v>11</v>
      </c>
      <c r="S25" s="2" t="s">
        <v>10</v>
      </c>
      <c r="V25" s="16" t="s">
        <v>32</v>
      </c>
      <c r="W25" s="4">
        <f>COUNTIFS($P$4:$P$183,V25,$S$4:$S$183,$W$23)</f>
        <v>43</v>
      </c>
      <c r="X25" s="4">
        <f>COUNTIFS($P$4:$P$183,V25,$S$4:$S$183,$X$23)</f>
        <v>38</v>
      </c>
      <c r="Y25" s="4">
        <f>W25/$W$26</f>
        <v>0.58904109589041098</v>
      </c>
      <c r="Z25" s="4">
        <f>X25/$X$26</f>
        <v>0.56716417910447758</v>
      </c>
      <c r="AB25" s="2"/>
      <c r="AC25" s="2"/>
      <c r="AD25" s="2"/>
      <c r="AH25" t="str">
        <f t="shared" si="3"/>
        <v>Buruk</v>
      </c>
      <c r="AI25">
        <f t="shared" si="4"/>
        <v>8.5547089759304609E-3</v>
      </c>
      <c r="AJ25">
        <f t="shared" si="5"/>
        <v>6.5001074074205962E-3</v>
      </c>
    </row>
    <row r="26" spans="2:36" x14ac:dyDescent="0.25">
      <c r="B26" s="2">
        <v>23</v>
      </c>
      <c r="C26" s="2">
        <v>40</v>
      </c>
      <c r="D26" s="2" t="s">
        <v>13</v>
      </c>
      <c r="E26" s="2">
        <v>8.3000000000000007</v>
      </c>
      <c r="F26" s="2">
        <v>82.4</v>
      </c>
      <c r="G26" s="2">
        <v>3</v>
      </c>
      <c r="H26" s="2" t="s">
        <v>14</v>
      </c>
      <c r="I26" s="2" t="s">
        <v>12</v>
      </c>
      <c r="J26" s="5"/>
      <c r="L26" s="2">
        <v>23</v>
      </c>
      <c r="M26" s="2" t="str">
        <f t="shared" si="0"/>
        <v>Anak Pra-Sekolah</v>
      </c>
      <c r="N26" s="2" t="s">
        <v>13</v>
      </c>
      <c r="O26" s="2" t="str">
        <f t="shared" si="1"/>
        <v>Ringan</v>
      </c>
      <c r="P26" s="2" t="str">
        <f t="shared" si="2"/>
        <v>Tinggi</v>
      </c>
      <c r="Q26" s="2">
        <v>3</v>
      </c>
      <c r="R26" s="2" t="s">
        <v>14</v>
      </c>
      <c r="S26" s="2" t="s">
        <v>12</v>
      </c>
      <c r="V26" s="17" t="s">
        <v>44</v>
      </c>
      <c r="W26" s="19">
        <f>SUM(W24+W25)</f>
        <v>73</v>
      </c>
      <c r="X26" s="19">
        <f>SUM(X24+X25)</f>
        <v>67</v>
      </c>
      <c r="Y26" s="19">
        <f>SUM(Y24+Y25)</f>
        <v>1</v>
      </c>
      <c r="Z26" s="19">
        <f>SUM(Z24+Z25)</f>
        <v>1</v>
      </c>
      <c r="AB26" s="28" t="s">
        <v>40</v>
      </c>
      <c r="AC26" s="30">
        <f>SUM(AC23,AD24)/SUM(AC23:AD24)</f>
        <v>0.5714285714285714</v>
      </c>
      <c r="AD26" s="2"/>
      <c r="AH26" t="str">
        <f t="shared" si="3"/>
        <v>Baik</v>
      </c>
      <c r="AI26">
        <f t="shared" si="4"/>
        <v>4.4694815217036213E-3</v>
      </c>
      <c r="AJ26">
        <f t="shared" si="5"/>
        <v>6.6757859859995295E-3</v>
      </c>
    </row>
    <row r="27" spans="2:36" x14ac:dyDescent="0.25">
      <c r="B27" s="2">
        <v>24</v>
      </c>
      <c r="C27" s="2">
        <v>4</v>
      </c>
      <c r="D27" s="2" t="s">
        <v>8</v>
      </c>
      <c r="E27" s="2">
        <v>7.3</v>
      </c>
      <c r="F27" s="2">
        <v>113</v>
      </c>
      <c r="G27" s="2">
        <v>3</v>
      </c>
      <c r="H27" s="2" t="s">
        <v>11</v>
      </c>
      <c r="I27" s="2" t="s">
        <v>12</v>
      </c>
      <c r="J27" s="5"/>
      <c r="L27" s="2">
        <v>24</v>
      </c>
      <c r="M27" s="2" t="str">
        <f t="shared" si="0"/>
        <v>Bayi dan Balita</v>
      </c>
      <c r="N27" s="2" t="s">
        <v>8</v>
      </c>
      <c r="O27" s="2" t="str">
        <f t="shared" si="1"/>
        <v>Ringan</v>
      </c>
      <c r="P27" s="2" t="str">
        <f t="shared" si="2"/>
        <v>Tinggi</v>
      </c>
      <c r="Q27" s="2">
        <v>3</v>
      </c>
      <c r="R27" s="2" t="s">
        <v>11</v>
      </c>
      <c r="S27" s="2" t="s">
        <v>12</v>
      </c>
      <c r="V27" s="4"/>
      <c r="W27" s="4"/>
      <c r="X27" s="4"/>
      <c r="Y27" s="4"/>
      <c r="Z27" s="4"/>
      <c r="AB27" s="28"/>
      <c r="AC27" s="30"/>
      <c r="AH27" t="str">
        <f t="shared" si="3"/>
        <v>Buruk</v>
      </c>
      <c r="AI27">
        <f t="shared" si="4"/>
        <v>5.004197573612903E-3</v>
      </c>
      <c r="AJ27">
        <f t="shared" si="5"/>
        <v>3.2438784882509227E-3</v>
      </c>
    </row>
    <row r="28" spans="2:36" x14ac:dyDescent="0.25">
      <c r="B28" s="2">
        <v>25</v>
      </c>
      <c r="C28" s="2">
        <v>23</v>
      </c>
      <c r="D28" s="2" t="s">
        <v>13</v>
      </c>
      <c r="E28" s="2">
        <v>10.6</v>
      </c>
      <c r="F28" s="2">
        <v>108.1</v>
      </c>
      <c r="G28" s="2">
        <v>3</v>
      </c>
      <c r="H28" s="2" t="s">
        <v>14</v>
      </c>
      <c r="I28" s="2" t="s">
        <v>10</v>
      </c>
      <c r="J28" s="5"/>
      <c r="L28" s="2">
        <v>25</v>
      </c>
      <c r="M28" s="2" t="str">
        <f t="shared" si="0"/>
        <v>Bayi dan Balita</v>
      </c>
      <c r="N28" s="2" t="s">
        <v>13</v>
      </c>
      <c r="O28" s="2" t="str">
        <f t="shared" si="1"/>
        <v>Normal</v>
      </c>
      <c r="P28" s="2" t="str">
        <f t="shared" si="2"/>
        <v>Tinggi</v>
      </c>
      <c r="Q28" s="2">
        <v>3</v>
      </c>
      <c r="R28" s="2" t="s">
        <v>14</v>
      </c>
      <c r="S28" s="2" t="s">
        <v>10</v>
      </c>
      <c r="V28" s="28" t="s">
        <v>48</v>
      </c>
      <c r="W28" s="22" t="s">
        <v>41</v>
      </c>
      <c r="X28" s="22"/>
      <c r="Y28" s="22" t="s">
        <v>42</v>
      </c>
      <c r="Z28" s="22"/>
      <c r="AH28" t="str">
        <f t="shared" si="3"/>
        <v>Buruk</v>
      </c>
      <c r="AI28">
        <f t="shared" si="4"/>
        <v>6.3059101394392549E-3</v>
      </c>
      <c r="AJ28">
        <f t="shared" si="5"/>
        <v>5.2212244866110154E-3</v>
      </c>
    </row>
    <row r="29" spans="2:36" x14ac:dyDescent="0.25">
      <c r="B29" s="2">
        <v>26</v>
      </c>
      <c r="C29" s="2">
        <v>35</v>
      </c>
      <c r="D29" s="2" t="s">
        <v>8</v>
      </c>
      <c r="E29" s="2">
        <v>9.1999999999999993</v>
      </c>
      <c r="F29" s="2">
        <v>77.2</v>
      </c>
      <c r="G29" s="2">
        <v>3</v>
      </c>
      <c r="H29" s="2" t="s">
        <v>11</v>
      </c>
      <c r="I29" s="2" t="s">
        <v>12</v>
      </c>
      <c r="J29" s="5"/>
      <c r="L29" s="2">
        <v>26</v>
      </c>
      <c r="M29" s="2" t="str">
        <f t="shared" si="0"/>
        <v>Anak Pra-Sekolah</v>
      </c>
      <c r="N29" s="2" t="s">
        <v>8</v>
      </c>
      <c r="O29" s="2" t="str">
        <f t="shared" si="1"/>
        <v>Ringan</v>
      </c>
      <c r="P29" s="2" t="str">
        <f t="shared" si="2"/>
        <v>Pendek</v>
      </c>
      <c r="Q29" s="2">
        <v>3</v>
      </c>
      <c r="R29" s="2" t="s">
        <v>11</v>
      </c>
      <c r="S29" s="2" t="s">
        <v>12</v>
      </c>
      <c r="V29" s="29"/>
      <c r="W29" s="14" t="s">
        <v>12</v>
      </c>
      <c r="X29" s="14" t="s">
        <v>10</v>
      </c>
      <c r="Y29" s="14" t="s">
        <v>12</v>
      </c>
      <c r="Z29" s="14" t="s">
        <v>10</v>
      </c>
      <c r="AH29" t="str">
        <f t="shared" si="3"/>
        <v>Buruk</v>
      </c>
      <c r="AI29">
        <f t="shared" si="4"/>
        <v>4.4732289357150229E-3</v>
      </c>
      <c r="AJ29">
        <f t="shared" si="5"/>
        <v>3.903817330496303E-3</v>
      </c>
    </row>
    <row r="30" spans="2:36" x14ac:dyDescent="0.25">
      <c r="B30" s="2">
        <v>27</v>
      </c>
      <c r="C30" s="2">
        <v>14</v>
      </c>
      <c r="D30" s="2" t="s">
        <v>13</v>
      </c>
      <c r="E30" s="2">
        <v>12</v>
      </c>
      <c r="F30" s="2">
        <v>71.900000000000006</v>
      </c>
      <c r="G30" s="2">
        <v>2</v>
      </c>
      <c r="H30" s="2" t="s">
        <v>9</v>
      </c>
      <c r="I30" s="2" t="s">
        <v>12</v>
      </c>
      <c r="J30" s="5"/>
      <c r="L30" s="2">
        <v>27</v>
      </c>
      <c r="M30" s="2" t="str">
        <f t="shared" si="0"/>
        <v>Bayi dan Balita</v>
      </c>
      <c r="N30" s="2" t="s">
        <v>13</v>
      </c>
      <c r="O30" s="2" t="str">
        <f t="shared" si="1"/>
        <v>Normal</v>
      </c>
      <c r="P30" s="2" t="str">
        <f t="shared" si="2"/>
        <v>Pendek</v>
      </c>
      <c r="Q30" s="2">
        <v>2</v>
      </c>
      <c r="R30" s="2" t="s">
        <v>9</v>
      </c>
      <c r="S30" s="2" t="s">
        <v>12</v>
      </c>
      <c r="V30" s="16">
        <v>1</v>
      </c>
      <c r="W30" s="4">
        <f>COUNTIFS($Q$4:$Q$183,V30,$S$4:$S$183,$W$29)</f>
        <v>22</v>
      </c>
      <c r="X30" s="4">
        <f>COUNTIFS($Q$4:$Q$183,V30,$S$4:$S$183,$X$29)</f>
        <v>19</v>
      </c>
      <c r="Y30" s="4">
        <f>W30/$W$33</f>
        <v>0.30136986301369861</v>
      </c>
      <c r="Z30" s="4">
        <f>X30/$X$33</f>
        <v>0.28358208955223879</v>
      </c>
      <c r="AH30" t="str">
        <f t="shared" si="3"/>
        <v>Buruk</v>
      </c>
      <c r="AI30">
        <f t="shared" si="4"/>
        <v>4.4641703107521401E-3</v>
      </c>
      <c r="AJ30">
        <f t="shared" si="5"/>
        <v>4.4040522331663555E-3</v>
      </c>
    </row>
    <row r="31" spans="2:36" x14ac:dyDescent="0.25">
      <c r="B31" s="2">
        <v>28</v>
      </c>
      <c r="C31" s="2">
        <v>24</v>
      </c>
      <c r="D31" s="2" t="s">
        <v>8</v>
      </c>
      <c r="E31" s="2">
        <v>5.9</v>
      </c>
      <c r="F31" s="2">
        <v>79.7</v>
      </c>
      <c r="G31" s="2">
        <v>2</v>
      </c>
      <c r="H31" s="2" t="s">
        <v>15</v>
      </c>
      <c r="I31" s="2" t="s">
        <v>10</v>
      </c>
      <c r="J31" s="5"/>
      <c r="L31" s="2">
        <v>28</v>
      </c>
      <c r="M31" s="2" t="str">
        <f t="shared" si="0"/>
        <v>Bayi dan Balita</v>
      </c>
      <c r="N31" s="2" t="s">
        <v>8</v>
      </c>
      <c r="O31" s="2" t="str">
        <f t="shared" si="1"/>
        <v>Ringan</v>
      </c>
      <c r="P31" s="2" t="str">
        <f t="shared" si="2"/>
        <v>Pendek</v>
      </c>
      <c r="Q31" s="2">
        <v>2</v>
      </c>
      <c r="R31" s="2" t="s">
        <v>15</v>
      </c>
      <c r="S31" s="2" t="s">
        <v>10</v>
      </c>
      <c r="V31" s="16">
        <v>2</v>
      </c>
      <c r="W31" s="4">
        <f t="shared" ref="W31:W32" si="6">COUNTIFS($Q$4:$Q$183,V31,$S$4:$S$183,$W$29)</f>
        <v>23</v>
      </c>
      <c r="X31" s="4">
        <f t="shared" ref="X31:X32" si="7">COUNTIFS($Q$4:$Q$183,V31,$S$4:$S$183,$X$29)</f>
        <v>28</v>
      </c>
      <c r="Y31" s="4">
        <f t="shared" ref="Y31:Y32" si="8">W31/$W$33</f>
        <v>0.31506849315068491</v>
      </c>
      <c r="Z31" s="4">
        <f t="shared" ref="Z31:Z32" si="9">X31/$X$33</f>
        <v>0.41791044776119401</v>
      </c>
      <c r="AH31" t="str">
        <f t="shared" si="3"/>
        <v>Baik</v>
      </c>
      <c r="AI31">
        <f t="shared" si="4"/>
        <v>2.7085288639017791E-3</v>
      </c>
      <c r="AJ31">
        <f t="shared" si="5"/>
        <v>4.1589936828311837E-3</v>
      </c>
    </row>
    <row r="32" spans="2:36" x14ac:dyDescent="0.25">
      <c r="B32" s="2">
        <v>29</v>
      </c>
      <c r="C32" s="2">
        <v>46</v>
      </c>
      <c r="D32" s="2" t="s">
        <v>8</v>
      </c>
      <c r="E32" s="2">
        <v>16.7</v>
      </c>
      <c r="F32" s="2">
        <v>93.4</v>
      </c>
      <c r="G32" s="2">
        <v>2</v>
      </c>
      <c r="H32" s="2" t="s">
        <v>9</v>
      </c>
      <c r="I32" s="2" t="s">
        <v>10</v>
      </c>
      <c r="J32" s="5"/>
      <c r="L32" s="2">
        <v>29</v>
      </c>
      <c r="M32" s="2" t="str">
        <f t="shared" si="0"/>
        <v>Anak Pra-Sekolah</v>
      </c>
      <c r="N32" s="2" t="s">
        <v>8</v>
      </c>
      <c r="O32" s="2" t="str">
        <f t="shared" si="1"/>
        <v>Normal</v>
      </c>
      <c r="P32" s="2" t="str">
        <f t="shared" si="2"/>
        <v>Tinggi</v>
      </c>
      <c r="Q32" s="2">
        <v>2</v>
      </c>
      <c r="R32" s="2" t="s">
        <v>9</v>
      </c>
      <c r="S32" s="2" t="s">
        <v>10</v>
      </c>
      <c r="V32" s="16">
        <v>3</v>
      </c>
      <c r="W32" s="4">
        <f t="shared" si="6"/>
        <v>28</v>
      </c>
      <c r="X32" s="4">
        <f t="shared" si="7"/>
        <v>20</v>
      </c>
      <c r="Y32" s="4">
        <f t="shared" si="8"/>
        <v>0.38356164383561642</v>
      </c>
      <c r="Z32" s="4">
        <f t="shared" si="9"/>
        <v>0.29850746268656714</v>
      </c>
      <c r="AH32" t="str">
        <f t="shared" si="3"/>
        <v>Buruk</v>
      </c>
      <c r="AI32">
        <f t="shared" si="4"/>
        <v>1.1107323751006485E-2</v>
      </c>
      <c r="AJ32">
        <f t="shared" si="5"/>
        <v>8.8324988889068087E-3</v>
      </c>
    </row>
    <row r="33" spans="2:36" x14ac:dyDescent="0.25">
      <c r="B33" s="2">
        <v>30</v>
      </c>
      <c r="C33" s="2">
        <v>27</v>
      </c>
      <c r="D33" s="2" t="s">
        <v>8</v>
      </c>
      <c r="E33" s="2">
        <v>16.8</v>
      </c>
      <c r="F33" s="2">
        <v>72.400000000000006</v>
      </c>
      <c r="G33" s="2">
        <v>2</v>
      </c>
      <c r="H33" s="2" t="s">
        <v>15</v>
      </c>
      <c r="I33" s="2" t="s">
        <v>10</v>
      </c>
      <c r="J33" s="5"/>
      <c r="L33" s="2">
        <v>30</v>
      </c>
      <c r="M33" s="2" t="str">
        <f t="shared" si="0"/>
        <v>Anak Pra-Sekolah</v>
      </c>
      <c r="N33" s="2" t="s">
        <v>8</v>
      </c>
      <c r="O33" s="2" t="str">
        <f t="shared" si="1"/>
        <v>Normal</v>
      </c>
      <c r="P33" s="2" t="str">
        <f t="shared" si="2"/>
        <v>Pendek</v>
      </c>
      <c r="Q33" s="2">
        <v>2</v>
      </c>
      <c r="R33" s="2" t="s">
        <v>15</v>
      </c>
      <c r="S33" s="2" t="s">
        <v>10</v>
      </c>
      <c r="V33" s="17" t="s">
        <v>44</v>
      </c>
      <c r="W33" s="19">
        <f>SUM(W30+W31+W32)</f>
        <v>73</v>
      </c>
      <c r="X33" s="19">
        <f>SUM(X30+X31+X32)</f>
        <v>67</v>
      </c>
      <c r="Y33" s="19">
        <f>SUM(Y30+Y31+Y32)</f>
        <v>1</v>
      </c>
      <c r="Z33" s="19">
        <f>SUM(Z30+Z31+Z32)</f>
        <v>1</v>
      </c>
      <c r="AH33" t="str">
        <f t="shared" si="3"/>
        <v>Baik</v>
      </c>
      <c r="AI33">
        <f t="shared" si="4"/>
        <v>6.2732393278109718E-3</v>
      </c>
      <c r="AJ33">
        <f t="shared" si="5"/>
        <v>8.0887095087883391E-3</v>
      </c>
    </row>
    <row r="34" spans="2:36" x14ac:dyDescent="0.25">
      <c r="B34" s="2">
        <v>31</v>
      </c>
      <c r="C34" s="2">
        <v>51</v>
      </c>
      <c r="D34" s="2" t="s">
        <v>8</v>
      </c>
      <c r="E34" s="2">
        <v>13.4</v>
      </c>
      <c r="F34" s="2">
        <v>95.6</v>
      </c>
      <c r="G34" s="2">
        <v>3</v>
      </c>
      <c r="H34" s="2" t="s">
        <v>15</v>
      </c>
      <c r="I34" s="2" t="s">
        <v>12</v>
      </c>
      <c r="J34" s="5"/>
      <c r="L34" s="2">
        <v>31</v>
      </c>
      <c r="M34" s="2" t="str">
        <f t="shared" si="0"/>
        <v>Anak Pra-Sekolah</v>
      </c>
      <c r="N34" s="2" t="s">
        <v>8</v>
      </c>
      <c r="O34" s="2" t="str">
        <f t="shared" si="1"/>
        <v>Normal</v>
      </c>
      <c r="P34" s="2" t="str">
        <f t="shared" si="2"/>
        <v>Tinggi</v>
      </c>
      <c r="Q34" s="2">
        <v>3</v>
      </c>
      <c r="R34" s="2" t="s">
        <v>15</v>
      </c>
      <c r="S34" s="2" t="s">
        <v>12</v>
      </c>
      <c r="V34" s="4"/>
      <c r="W34" s="4"/>
      <c r="X34" s="4"/>
      <c r="Y34" s="4"/>
      <c r="Z34" s="4"/>
      <c r="AH34" t="str">
        <f t="shared" si="3"/>
        <v>Buruk</v>
      </c>
      <c r="AI34">
        <f t="shared" si="4"/>
        <v>1.094634804447016E-2</v>
      </c>
      <c r="AJ34">
        <f t="shared" si="5"/>
        <v>7.5707133333486921E-3</v>
      </c>
    </row>
    <row r="35" spans="2:36" x14ac:dyDescent="0.25">
      <c r="B35" s="2">
        <v>32</v>
      </c>
      <c r="C35" s="2">
        <v>29</v>
      </c>
      <c r="D35" s="2" t="s">
        <v>8</v>
      </c>
      <c r="E35" s="2">
        <v>11.4</v>
      </c>
      <c r="F35" s="2">
        <v>81.599999999999994</v>
      </c>
      <c r="G35" s="2">
        <v>3</v>
      </c>
      <c r="H35" s="2" t="s">
        <v>15</v>
      </c>
      <c r="I35" s="2" t="s">
        <v>10</v>
      </c>
      <c r="J35" s="5"/>
      <c r="L35" s="2">
        <v>32</v>
      </c>
      <c r="M35" s="2" t="str">
        <f t="shared" si="0"/>
        <v>Anak Pra-Sekolah</v>
      </c>
      <c r="N35" s="2" t="s">
        <v>8</v>
      </c>
      <c r="O35" s="2" t="str">
        <f t="shared" si="1"/>
        <v>Normal</v>
      </c>
      <c r="P35" s="2" t="str">
        <f t="shared" si="2"/>
        <v>Tinggi</v>
      </c>
      <c r="Q35" s="2">
        <v>3</v>
      </c>
      <c r="R35" s="2" t="s">
        <v>15</v>
      </c>
      <c r="S35" s="2" t="s">
        <v>10</v>
      </c>
      <c r="V35" s="28" t="s">
        <v>49</v>
      </c>
      <c r="W35" s="22" t="s">
        <v>41</v>
      </c>
      <c r="X35" s="22"/>
      <c r="Y35" s="22" t="s">
        <v>42</v>
      </c>
      <c r="Z35" s="22"/>
      <c r="AH35" t="str">
        <f t="shared" si="3"/>
        <v>Buruk</v>
      </c>
      <c r="AI35">
        <f t="shared" si="4"/>
        <v>1.094634804447016E-2</v>
      </c>
      <c r="AJ35">
        <f t="shared" si="5"/>
        <v>7.5707133333486921E-3</v>
      </c>
    </row>
    <row r="36" spans="2:36" x14ac:dyDescent="0.25">
      <c r="B36" s="2">
        <v>33</v>
      </c>
      <c r="C36" s="2">
        <v>44</v>
      </c>
      <c r="D36" s="2" t="s">
        <v>8</v>
      </c>
      <c r="E36" s="2">
        <v>8.6999999999999993</v>
      </c>
      <c r="F36" s="2">
        <v>90.9</v>
      </c>
      <c r="G36" s="2">
        <v>3</v>
      </c>
      <c r="H36" s="2" t="s">
        <v>9</v>
      </c>
      <c r="I36" s="2" t="s">
        <v>12</v>
      </c>
      <c r="J36" s="5"/>
      <c r="L36" s="2">
        <v>33</v>
      </c>
      <c r="M36" s="2" t="str">
        <f t="shared" si="0"/>
        <v>Anak Pra-Sekolah</v>
      </c>
      <c r="N36" s="2" t="s">
        <v>8</v>
      </c>
      <c r="O36" s="2" t="str">
        <f t="shared" si="1"/>
        <v>Ringan</v>
      </c>
      <c r="P36" s="2" t="str">
        <f t="shared" si="2"/>
        <v>Tinggi</v>
      </c>
      <c r="Q36" s="2">
        <v>3</v>
      </c>
      <c r="R36" s="2" t="s">
        <v>9</v>
      </c>
      <c r="S36" s="2" t="s">
        <v>12</v>
      </c>
      <c r="V36" s="29"/>
      <c r="W36" s="14" t="s">
        <v>12</v>
      </c>
      <c r="X36" s="14" t="s">
        <v>10</v>
      </c>
      <c r="Y36" s="14" t="s">
        <v>12</v>
      </c>
      <c r="Z36" s="14" t="s">
        <v>10</v>
      </c>
      <c r="AH36" t="str">
        <f t="shared" si="3"/>
        <v>Buruk</v>
      </c>
      <c r="AI36">
        <f t="shared" si="4"/>
        <v>7.4802328313901224E-3</v>
      </c>
      <c r="AJ36">
        <f t="shared" si="5"/>
        <v>5.1153468468572239E-3</v>
      </c>
    </row>
    <row r="37" spans="2:36" x14ac:dyDescent="0.25">
      <c r="B37" s="2">
        <v>34</v>
      </c>
      <c r="C37" s="2">
        <v>30</v>
      </c>
      <c r="D37" s="2" t="s">
        <v>13</v>
      </c>
      <c r="E37" s="2">
        <v>14.8</v>
      </c>
      <c r="F37" s="2">
        <v>83.3</v>
      </c>
      <c r="G37" s="2">
        <v>1</v>
      </c>
      <c r="H37" s="2" t="s">
        <v>15</v>
      </c>
      <c r="I37" s="2" t="s">
        <v>10</v>
      </c>
      <c r="J37" s="5"/>
      <c r="L37" s="2">
        <v>34</v>
      </c>
      <c r="M37" s="2" t="str">
        <f t="shared" si="0"/>
        <v>Anak Pra-Sekolah</v>
      </c>
      <c r="N37" s="2" t="s">
        <v>13</v>
      </c>
      <c r="O37" s="2" t="str">
        <f t="shared" si="1"/>
        <v>Normal</v>
      </c>
      <c r="P37" s="2" t="str">
        <f t="shared" si="2"/>
        <v>Tinggi</v>
      </c>
      <c r="Q37" s="2">
        <v>1</v>
      </c>
      <c r="R37" s="2" t="s">
        <v>15</v>
      </c>
      <c r="S37" s="2" t="s">
        <v>10</v>
      </c>
      <c r="V37" s="9" t="s">
        <v>15</v>
      </c>
      <c r="W37" s="4">
        <f>COUNTIFS($R$4:$R$183,V37,$S$4:$S$183,$W$36)</f>
        <v>17</v>
      </c>
      <c r="X37" s="4">
        <f>COUNTIFS($R$4:$R$183,V37,$S$4:$S$183,$X$36)</f>
        <v>18</v>
      </c>
      <c r="Y37" s="4">
        <f>W37/$W$41</f>
        <v>0.23287671232876711</v>
      </c>
      <c r="Z37" s="4">
        <f>X37/$X$41</f>
        <v>0.26865671641791045</v>
      </c>
      <c r="AH37" t="str">
        <f t="shared" si="3"/>
        <v>Baik</v>
      </c>
      <c r="AI37">
        <f t="shared" si="4"/>
        <v>6.3481372162658587E-3</v>
      </c>
      <c r="AJ37">
        <f t="shared" si="5"/>
        <v>7.4101224444594795E-3</v>
      </c>
    </row>
    <row r="38" spans="2:36" x14ac:dyDescent="0.25">
      <c r="B38" s="2">
        <v>35</v>
      </c>
      <c r="C38" s="2">
        <v>18</v>
      </c>
      <c r="D38" s="2" t="s">
        <v>13</v>
      </c>
      <c r="E38" s="2">
        <v>13.2</v>
      </c>
      <c r="F38" s="2">
        <v>74.099999999999994</v>
      </c>
      <c r="G38" s="2">
        <v>2</v>
      </c>
      <c r="H38" s="2" t="s">
        <v>9</v>
      </c>
      <c r="I38" s="2" t="s">
        <v>10</v>
      </c>
      <c r="J38" s="5"/>
      <c r="L38" s="2">
        <v>35</v>
      </c>
      <c r="M38" s="2" t="str">
        <f t="shared" si="0"/>
        <v>Bayi dan Balita</v>
      </c>
      <c r="N38" s="2" t="s">
        <v>13</v>
      </c>
      <c r="O38" s="2" t="str">
        <f t="shared" si="1"/>
        <v>Normal</v>
      </c>
      <c r="P38" s="2" t="str">
        <f t="shared" si="2"/>
        <v>Pendek</v>
      </c>
      <c r="Q38" s="2">
        <v>2</v>
      </c>
      <c r="R38" s="2" t="s">
        <v>9</v>
      </c>
      <c r="S38" s="2" t="s">
        <v>10</v>
      </c>
      <c r="V38" s="9" t="s">
        <v>9</v>
      </c>
      <c r="W38" s="4">
        <f t="shared" ref="W38:W40" si="10">COUNTIFS($R$4:$R$183,V38,$S$4:$S$183,$W$36)</f>
        <v>21</v>
      </c>
      <c r="X38" s="4">
        <f t="shared" ref="X38:X40" si="11">COUNTIFS($R$4:$R$183,V38,$S$4:$S$183,$X$36)</f>
        <v>15</v>
      </c>
      <c r="Y38" s="4">
        <f t="shared" ref="Y38:Y40" si="12">W38/$W$41</f>
        <v>0.28767123287671231</v>
      </c>
      <c r="Z38" s="4">
        <f t="shared" ref="Z38:Z40" si="13">X38/$X$41</f>
        <v>0.22388059701492538</v>
      </c>
      <c r="AH38" t="str">
        <f t="shared" si="3"/>
        <v>Buruk</v>
      </c>
      <c r="AI38">
        <f t="shared" si="4"/>
        <v>4.4641703107521401E-3</v>
      </c>
      <c r="AJ38">
        <f t="shared" si="5"/>
        <v>4.4040522331663555E-3</v>
      </c>
    </row>
    <row r="39" spans="2:36" x14ac:dyDescent="0.25">
      <c r="B39" s="2">
        <v>36</v>
      </c>
      <c r="C39" s="2">
        <v>17</v>
      </c>
      <c r="D39" s="2" t="s">
        <v>13</v>
      </c>
      <c r="E39" s="2">
        <v>7</v>
      </c>
      <c r="F39" s="2">
        <v>116.6</v>
      </c>
      <c r="G39" s="2">
        <v>2</v>
      </c>
      <c r="H39" s="2" t="s">
        <v>14</v>
      </c>
      <c r="I39" s="2" t="s">
        <v>10</v>
      </c>
      <c r="J39" s="5"/>
      <c r="L39" s="2">
        <v>36</v>
      </c>
      <c r="M39" s="2" t="str">
        <f t="shared" si="0"/>
        <v>Bayi dan Balita</v>
      </c>
      <c r="N39" s="2" t="s">
        <v>13</v>
      </c>
      <c r="O39" s="2" t="str">
        <f t="shared" si="1"/>
        <v>Ringan</v>
      </c>
      <c r="P39" s="2" t="str">
        <f t="shared" si="2"/>
        <v>Tinggi</v>
      </c>
      <c r="Q39" s="2">
        <v>2</v>
      </c>
      <c r="R39" s="2" t="s">
        <v>14</v>
      </c>
      <c r="S39" s="2" t="s">
        <v>10</v>
      </c>
      <c r="V39" s="9" t="s">
        <v>11</v>
      </c>
      <c r="W39" s="4">
        <f t="shared" si="10"/>
        <v>18</v>
      </c>
      <c r="X39" s="4">
        <f t="shared" si="11"/>
        <v>15</v>
      </c>
      <c r="Y39" s="4">
        <f t="shared" si="12"/>
        <v>0.24657534246575341</v>
      </c>
      <c r="Z39" s="4">
        <f t="shared" si="13"/>
        <v>0.22388059701492538</v>
      </c>
      <c r="AH39" t="str">
        <f t="shared" si="3"/>
        <v>Baik</v>
      </c>
      <c r="AI39">
        <f t="shared" si="4"/>
        <v>2.8654515679214848E-3</v>
      </c>
      <c r="AJ39">
        <f t="shared" si="5"/>
        <v>5.9267953631800705E-3</v>
      </c>
    </row>
    <row r="40" spans="2:36" x14ac:dyDescent="0.25">
      <c r="B40" s="2">
        <v>37</v>
      </c>
      <c r="C40" s="2">
        <v>49</v>
      </c>
      <c r="D40" s="2" t="s">
        <v>8</v>
      </c>
      <c r="E40" s="2">
        <v>15.9</v>
      </c>
      <c r="F40" s="2">
        <v>104.6</v>
      </c>
      <c r="G40" s="2">
        <v>3</v>
      </c>
      <c r="H40" s="2" t="s">
        <v>11</v>
      </c>
      <c r="I40" s="2" t="s">
        <v>12</v>
      </c>
      <c r="J40" s="5"/>
      <c r="L40" s="2">
        <v>37</v>
      </c>
      <c r="M40" s="2" t="str">
        <f t="shared" si="0"/>
        <v>Anak Pra-Sekolah</v>
      </c>
      <c r="N40" s="2" t="s">
        <v>8</v>
      </c>
      <c r="O40" s="2" t="str">
        <f t="shared" si="1"/>
        <v>Normal</v>
      </c>
      <c r="P40" s="2" t="str">
        <f t="shared" si="2"/>
        <v>Tinggi</v>
      </c>
      <c r="Q40" s="2">
        <v>3</v>
      </c>
      <c r="R40" s="2" t="s">
        <v>11</v>
      </c>
      <c r="S40" s="2" t="s">
        <v>12</v>
      </c>
      <c r="V40" s="9" t="s">
        <v>14</v>
      </c>
      <c r="W40" s="4">
        <f t="shared" si="10"/>
        <v>17</v>
      </c>
      <c r="X40" s="4">
        <f t="shared" si="11"/>
        <v>19</v>
      </c>
      <c r="Y40" s="4">
        <f t="shared" si="12"/>
        <v>0.23287671232876711</v>
      </c>
      <c r="Z40" s="4">
        <f t="shared" si="13"/>
        <v>0.28358208955223879</v>
      </c>
      <c r="AH40" t="str">
        <f t="shared" si="3"/>
        <v>Buruk</v>
      </c>
      <c r="AI40">
        <f t="shared" si="4"/>
        <v>1.1590250870615463E-2</v>
      </c>
      <c r="AJ40">
        <f t="shared" si="5"/>
        <v>6.3089277777905765E-3</v>
      </c>
    </row>
    <row r="41" spans="2:36" x14ac:dyDescent="0.25">
      <c r="B41" s="2">
        <v>38</v>
      </c>
      <c r="C41" s="2">
        <v>53</v>
      </c>
      <c r="D41" s="2" t="s">
        <v>8</v>
      </c>
      <c r="E41" s="2">
        <v>14.9</v>
      </c>
      <c r="F41" s="2">
        <v>64.099999999999994</v>
      </c>
      <c r="G41" s="2">
        <v>2</v>
      </c>
      <c r="H41" s="2" t="s">
        <v>11</v>
      </c>
      <c r="I41" s="2" t="s">
        <v>12</v>
      </c>
      <c r="J41" s="5"/>
      <c r="L41" s="2">
        <v>38</v>
      </c>
      <c r="M41" s="2" t="str">
        <f t="shared" si="0"/>
        <v>Anak Pra-Sekolah</v>
      </c>
      <c r="N41" s="2" t="s">
        <v>8</v>
      </c>
      <c r="O41" s="2" t="str">
        <f t="shared" si="1"/>
        <v>Normal</v>
      </c>
      <c r="P41" s="2" t="str">
        <f t="shared" si="2"/>
        <v>Pendek</v>
      </c>
      <c r="Q41" s="2">
        <v>2</v>
      </c>
      <c r="R41" s="2" t="s">
        <v>11</v>
      </c>
      <c r="S41" s="2" t="s">
        <v>12</v>
      </c>
      <c r="V41" s="15" t="s">
        <v>44</v>
      </c>
      <c r="W41" s="19">
        <f>SUM(W37+W38+W39+W40)</f>
        <v>73</v>
      </c>
      <c r="X41" s="19">
        <f>SUM(X37+X38+X39+X40)</f>
        <v>67</v>
      </c>
      <c r="Y41" s="19">
        <f>SUM(Y37+Y38+Y39+Y40)</f>
        <v>1</v>
      </c>
      <c r="Z41" s="19">
        <f>SUM(Z37+Z38+Z39+Z40)</f>
        <v>1</v>
      </c>
      <c r="AH41" t="str">
        <f t="shared" si="3"/>
        <v>Baik</v>
      </c>
      <c r="AI41">
        <f t="shared" si="4"/>
        <v>6.6422534059175E-3</v>
      </c>
      <c r="AJ41">
        <f t="shared" si="5"/>
        <v>6.7405912573236162E-3</v>
      </c>
    </row>
    <row r="42" spans="2:36" x14ac:dyDescent="0.25">
      <c r="B42" s="2">
        <v>39</v>
      </c>
      <c r="C42" s="2">
        <v>46</v>
      </c>
      <c r="D42" s="2" t="s">
        <v>8</v>
      </c>
      <c r="E42" s="2">
        <v>16.399999999999999</v>
      </c>
      <c r="F42" s="2">
        <v>111.5</v>
      </c>
      <c r="G42" s="2">
        <v>2</v>
      </c>
      <c r="H42" s="2" t="s">
        <v>15</v>
      </c>
      <c r="I42" s="2" t="s">
        <v>10</v>
      </c>
      <c r="J42" s="5"/>
      <c r="L42" s="2">
        <v>39</v>
      </c>
      <c r="M42" s="2" t="str">
        <f t="shared" si="0"/>
        <v>Anak Pra-Sekolah</v>
      </c>
      <c r="N42" s="2" t="s">
        <v>8</v>
      </c>
      <c r="O42" s="2" t="str">
        <f t="shared" si="1"/>
        <v>Normal</v>
      </c>
      <c r="P42" s="2" t="str">
        <f t="shared" si="2"/>
        <v>Tinggi</v>
      </c>
      <c r="Q42" s="2">
        <v>2</v>
      </c>
      <c r="R42" s="2" t="s">
        <v>15</v>
      </c>
      <c r="S42" s="2" t="s">
        <v>10</v>
      </c>
      <c r="AH42" t="str">
        <f t="shared" si="3"/>
        <v>Baik</v>
      </c>
      <c r="AI42">
        <f t="shared" si="4"/>
        <v>8.9916430365290598E-3</v>
      </c>
      <c r="AJ42">
        <f t="shared" si="5"/>
        <v>1.0598998666688168E-2</v>
      </c>
    </row>
    <row r="43" spans="2:36" x14ac:dyDescent="0.25">
      <c r="B43" s="2">
        <v>40</v>
      </c>
      <c r="C43" s="2">
        <v>54</v>
      </c>
      <c r="D43" s="2" t="s">
        <v>8</v>
      </c>
      <c r="E43" s="2">
        <v>13.7</v>
      </c>
      <c r="F43" s="2">
        <v>86.7</v>
      </c>
      <c r="G43" s="2">
        <v>3</v>
      </c>
      <c r="H43" s="2" t="s">
        <v>9</v>
      </c>
      <c r="I43" s="2" t="s">
        <v>10</v>
      </c>
      <c r="J43" s="5"/>
      <c r="L43" s="2">
        <v>40</v>
      </c>
      <c r="M43" s="2" t="str">
        <f t="shared" si="0"/>
        <v>Anak Pra-Sekolah</v>
      </c>
      <c r="N43" s="2" t="s">
        <v>8</v>
      </c>
      <c r="O43" s="2" t="str">
        <f t="shared" si="1"/>
        <v>Normal</v>
      </c>
      <c r="P43" s="2" t="str">
        <f t="shared" si="2"/>
        <v>Tinggi</v>
      </c>
      <c r="Q43" s="2">
        <v>3</v>
      </c>
      <c r="R43" s="2" t="s">
        <v>9</v>
      </c>
      <c r="S43" s="2" t="s">
        <v>10</v>
      </c>
      <c r="AH43" t="str">
        <f t="shared" si="3"/>
        <v>Buruk</v>
      </c>
      <c r="AI43">
        <f t="shared" si="4"/>
        <v>1.3521959349051375E-2</v>
      </c>
      <c r="AJ43">
        <f t="shared" si="5"/>
        <v>6.3089277777905765E-3</v>
      </c>
    </row>
    <row r="44" spans="2:36" x14ac:dyDescent="0.25">
      <c r="B44" s="2">
        <v>41</v>
      </c>
      <c r="C44" s="2">
        <v>5</v>
      </c>
      <c r="D44" s="2" t="s">
        <v>13</v>
      </c>
      <c r="E44" s="2">
        <v>12.4</v>
      </c>
      <c r="F44" s="2">
        <v>113.1</v>
      </c>
      <c r="G44" s="2">
        <v>1</v>
      </c>
      <c r="H44" s="2" t="s">
        <v>11</v>
      </c>
      <c r="I44" s="2" t="s">
        <v>10</v>
      </c>
      <c r="J44" s="5"/>
      <c r="L44" s="2">
        <v>41</v>
      </c>
      <c r="M44" s="2" t="str">
        <f t="shared" si="0"/>
        <v>Bayi dan Balita</v>
      </c>
      <c r="N44" s="2" t="s">
        <v>13</v>
      </c>
      <c r="O44" s="2" t="str">
        <f t="shared" si="1"/>
        <v>Normal</v>
      </c>
      <c r="P44" s="2" t="str">
        <f t="shared" si="2"/>
        <v>Tinggi</v>
      </c>
      <c r="Q44" s="2">
        <v>1</v>
      </c>
      <c r="R44" s="2" t="s">
        <v>11</v>
      </c>
      <c r="S44" s="2" t="s">
        <v>10</v>
      </c>
      <c r="AH44" t="str">
        <f t="shared" si="3"/>
        <v>Buruk</v>
      </c>
      <c r="AI44">
        <f t="shared" si="4"/>
        <v>5.2460933092813968E-3</v>
      </c>
      <c r="AJ44">
        <f t="shared" si="5"/>
        <v>3.9159183649582624E-3</v>
      </c>
    </row>
    <row r="45" spans="2:36" x14ac:dyDescent="0.25">
      <c r="B45" s="2">
        <v>42</v>
      </c>
      <c r="C45" s="2">
        <v>39</v>
      </c>
      <c r="D45" s="2" t="s">
        <v>13</v>
      </c>
      <c r="E45" s="2">
        <v>10</v>
      </c>
      <c r="F45" s="2">
        <v>107</v>
      </c>
      <c r="G45" s="2">
        <v>1</v>
      </c>
      <c r="H45" s="2" t="s">
        <v>9</v>
      </c>
      <c r="I45" s="2" t="s">
        <v>12</v>
      </c>
      <c r="J45" s="5"/>
      <c r="L45" s="2">
        <v>42</v>
      </c>
      <c r="M45" s="2" t="str">
        <f t="shared" si="0"/>
        <v>Anak Pra-Sekolah</v>
      </c>
      <c r="N45" s="2" t="s">
        <v>13</v>
      </c>
      <c r="O45" s="2" t="str">
        <f t="shared" si="1"/>
        <v>Ringan</v>
      </c>
      <c r="P45" s="2" t="str">
        <f t="shared" si="2"/>
        <v>Tinggi</v>
      </c>
      <c r="Q45" s="2">
        <v>1</v>
      </c>
      <c r="R45" s="2" t="s">
        <v>9</v>
      </c>
      <c r="S45" s="2" t="s">
        <v>12</v>
      </c>
      <c r="AH45" t="str">
        <f t="shared" si="3"/>
        <v>Baik</v>
      </c>
      <c r="AI45">
        <f t="shared" si="4"/>
        <v>4.3380261828299856E-3</v>
      </c>
      <c r="AJ45">
        <f t="shared" si="5"/>
        <v>5.0068394894996482E-3</v>
      </c>
    </row>
    <row r="46" spans="2:36" x14ac:dyDescent="0.25">
      <c r="B46" s="2">
        <v>43</v>
      </c>
      <c r="C46" s="2">
        <v>53</v>
      </c>
      <c r="D46" s="2" t="s">
        <v>8</v>
      </c>
      <c r="E46" s="2">
        <v>16.2</v>
      </c>
      <c r="F46" s="2">
        <v>82.6</v>
      </c>
      <c r="G46" s="2">
        <v>1</v>
      </c>
      <c r="H46" s="2" t="s">
        <v>9</v>
      </c>
      <c r="I46" s="2" t="s">
        <v>10</v>
      </c>
      <c r="J46" s="5"/>
      <c r="L46" s="2">
        <v>43</v>
      </c>
      <c r="M46" s="2" t="str">
        <f t="shared" si="0"/>
        <v>Anak Pra-Sekolah</v>
      </c>
      <c r="N46" s="2" t="s">
        <v>8</v>
      </c>
      <c r="O46" s="2" t="str">
        <f t="shared" si="1"/>
        <v>Normal</v>
      </c>
      <c r="P46" s="2" t="str">
        <f t="shared" si="2"/>
        <v>Tinggi</v>
      </c>
      <c r="Q46" s="2">
        <v>1</v>
      </c>
      <c r="R46" s="2" t="s">
        <v>9</v>
      </c>
      <c r="S46" s="2" t="s">
        <v>10</v>
      </c>
      <c r="AH46" t="str">
        <f t="shared" si="3"/>
        <v>Buruk</v>
      </c>
      <c r="AI46">
        <f t="shared" si="4"/>
        <v>1.0624396631397508E-2</v>
      </c>
      <c r="AJ46">
        <f t="shared" si="5"/>
        <v>5.9934813889010478E-3</v>
      </c>
    </row>
    <row r="47" spans="2:36" x14ac:dyDescent="0.25">
      <c r="B47" s="2">
        <v>44</v>
      </c>
      <c r="C47" s="2">
        <v>9</v>
      </c>
      <c r="D47" s="2" t="s">
        <v>13</v>
      </c>
      <c r="E47" s="2">
        <v>15.4</v>
      </c>
      <c r="F47" s="2">
        <v>56.5</v>
      </c>
      <c r="G47" s="2">
        <v>3</v>
      </c>
      <c r="H47" s="2" t="s">
        <v>15</v>
      </c>
      <c r="I47" s="2" t="s">
        <v>12</v>
      </c>
      <c r="J47" s="5"/>
      <c r="L47" s="2">
        <v>44</v>
      </c>
      <c r="M47" s="2" t="str">
        <f t="shared" si="0"/>
        <v>Bayi dan Balita</v>
      </c>
      <c r="N47" s="2" t="s">
        <v>13</v>
      </c>
      <c r="O47" s="2" t="str">
        <f t="shared" si="1"/>
        <v>Normal</v>
      </c>
      <c r="P47" s="2" t="str">
        <f t="shared" si="2"/>
        <v>Pendek</v>
      </c>
      <c r="Q47" s="2">
        <v>3</v>
      </c>
      <c r="R47" s="2" t="s">
        <v>15</v>
      </c>
      <c r="S47" s="2" t="s">
        <v>12</v>
      </c>
      <c r="AH47" t="str">
        <f t="shared" si="3"/>
        <v>Buruk</v>
      </c>
      <c r="AI47">
        <f t="shared" si="4"/>
        <v>4.3994721903064561E-3</v>
      </c>
      <c r="AJ47">
        <f t="shared" si="5"/>
        <v>3.77490191414259E-3</v>
      </c>
    </row>
    <row r="48" spans="2:36" x14ac:dyDescent="0.25">
      <c r="B48" s="2">
        <v>45</v>
      </c>
      <c r="C48" s="2">
        <v>23</v>
      </c>
      <c r="D48" s="2" t="s">
        <v>13</v>
      </c>
      <c r="E48" s="2">
        <v>5.5</v>
      </c>
      <c r="F48" s="2">
        <v>72.5</v>
      </c>
      <c r="G48" s="2">
        <v>2</v>
      </c>
      <c r="H48" s="2" t="s">
        <v>11</v>
      </c>
      <c r="I48" s="2" t="s">
        <v>10</v>
      </c>
      <c r="J48" s="5"/>
      <c r="L48" s="2">
        <v>45</v>
      </c>
      <c r="M48" s="2" t="str">
        <f t="shared" si="0"/>
        <v>Bayi dan Balita</v>
      </c>
      <c r="N48" s="2" t="s">
        <v>13</v>
      </c>
      <c r="O48" s="2" t="str">
        <f t="shared" si="1"/>
        <v>Ringan</v>
      </c>
      <c r="P48" s="2" t="str">
        <f t="shared" si="2"/>
        <v>Pendek</v>
      </c>
      <c r="Q48" s="2">
        <v>2</v>
      </c>
      <c r="R48" s="2" t="s">
        <v>11</v>
      </c>
      <c r="S48" s="2" t="s">
        <v>10</v>
      </c>
      <c r="AH48" t="str">
        <f t="shared" si="3"/>
        <v>Baik</v>
      </c>
      <c r="AI48">
        <f t="shared" si="4"/>
        <v>2.1167494482593734E-3</v>
      </c>
      <c r="AJ48">
        <f t="shared" si="5"/>
        <v>3.5708531620267745E-3</v>
      </c>
    </row>
    <row r="49" spans="2:36" x14ac:dyDescent="0.25">
      <c r="B49" s="2">
        <v>46</v>
      </c>
      <c r="C49" s="2">
        <v>11</v>
      </c>
      <c r="D49" s="2" t="s">
        <v>8</v>
      </c>
      <c r="E49" s="2">
        <v>5.3</v>
      </c>
      <c r="F49" s="2">
        <v>90.2</v>
      </c>
      <c r="G49" s="2">
        <v>3</v>
      </c>
      <c r="H49" s="2" t="s">
        <v>15</v>
      </c>
      <c r="I49" s="2" t="s">
        <v>10</v>
      </c>
      <c r="J49" s="5"/>
      <c r="L49" s="2">
        <v>46</v>
      </c>
      <c r="M49" s="2" t="str">
        <f t="shared" si="0"/>
        <v>Bayi dan Balita</v>
      </c>
      <c r="N49" s="2" t="s">
        <v>8</v>
      </c>
      <c r="O49" s="2" t="str">
        <f t="shared" si="1"/>
        <v>Ringan</v>
      </c>
      <c r="P49" s="2" t="str">
        <f t="shared" si="2"/>
        <v>Tinggi</v>
      </c>
      <c r="Q49" s="2">
        <v>3</v>
      </c>
      <c r="R49" s="2" t="s">
        <v>15</v>
      </c>
      <c r="S49" s="2" t="s">
        <v>10</v>
      </c>
      <c r="AH49" t="str">
        <f t="shared" si="3"/>
        <v>Buruk</v>
      </c>
      <c r="AI49">
        <f t="shared" si="4"/>
        <v>4.7261865973010752E-3</v>
      </c>
      <c r="AJ49">
        <f t="shared" si="5"/>
        <v>3.8926541859011072E-3</v>
      </c>
    </row>
    <row r="50" spans="2:36" x14ac:dyDescent="0.25">
      <c r="B50" s="2">
        <v>47</v>
      </c>
      <c r="C50" s="2">
        <v>41</v>
      </c>
      <c r="D50" s="2" t="s">
        <v>13</v>
      </c>
      <c r="E50" s="2">
        <v>9.5</v>
      </c>
      <c r="F50" s="2">
        <v>96.2</v>
      </c>
      <c r="G50" s="2">
        <v>3</v>
      </c>
      <c r="H50" s="2" t="s">
        <v>15</v>
      </c>
      <c r="I50" s="2" t="s">
        <v>10</v>
      </c>
      <c r="J50" s="5"/>
      <c r="L50" s="2">
        <v>47</v>
      </c>
      <c r="M50" s="2" t="str">
        <f t="shared" si="0"/>
        <v>Anak Pra-Sekolah</v>
      </c>
      <c r="N50" s="2" t="s">
        <v>13</v>
      </c>
      <c r="O50" s="2" t="str">
        <f t="shared" si="1"/>
        <v>Ringan</v>
      </c>
      <c r="P50" s="2" t="str">
        <f t="shared" si="2"/>
        <v>Tinggi</v>
      </c>
      <c r="Q50" s="2">
        <v>3</v>
      </c>
      <c r="R50" s="2" t="s">
        <v>15</v>
      </c>
      <c r="S50" s="2" t="s">
        <v>10</v>
      </c>
      <c r="AH50" t="str">
        <f t="shared" si="3"/>
        <v>Baik</v>
      </c>
      <c r="AI50">
        <f t="shared" si="4"/>
        <v>4.4694815217036213E-3</v>
      </c>
      <c r="AJ50">
        <f t="shared" si="5"/>
        <v>6.3244288288416602E-3</v>
      </c>
    </row>
    <row r="51" spans="2:36" x14ac:dyDescent="0.25">
      <c r="B51" s="2">
        <v>48</v>
      </c>
      <c r="C51" s="2">
        <v>20</v>
      </c>
      <c r="D51" s="2" t="s">
        <v>8</v>
      </c>
      <c r="E51" s="2">
        <v>14.7</v>
      </c>
      <c r="F51" s="2">
        <v>71.8</v>
      </c>
      <c r="G51" s="2">
        <v>2</v>
      </c>
      <c r="H51" s="2" t="s">
        <v>11</v>
      </c>
      <c r="I51" s="2" t="s">
        <v>10</v>
      </c>
      <c r="J51" s="5"/>
      <c r="L51" s="2">
        <v>48</v>
      </c>
      <c r="M51" s="2" t="str">
        <f t="shared" si="0"/>
        <v>Bayi dan Balita</v>
      </c>
      <c r="N51" s="2" t="s">
        <v>8</v>
      </c>
      <c r="O51" s="2" t="str">
        <f t="shared" si="1"/>
        <v>Normal</v>
      </c>
      <c r="P51" s="2" t="str">
        <f t="shared" si="2"/>
        <v>Pendek</v>
      </c>
      <c r="Q51" s="2">
        <v>2</v>
      </c>
      <c r="R51" s="2" t="s">
        <v>11</v>
      </c>
      <c r="S51" s="2" t="s">
        <v>10</v>
      </c>
      <c r="AH51" t="str">
        <f t="shared" si="3"/>
        <v>Buruk</v>
      </c>
      <c r="AI51">
        <f t="shared" si="4"/>
        <v>5.1841977802282923E-3</v>
      </c>
      <c r="AJ51">
        <f t="shared" si="5"/>
        <v>4.2745212851320498E-3</v>
      </c>
    </row>
    <row r="52" spans="2:36" x14ac:dyDescent="0.25">
      <c r="B52" s="2">
        <v>49</v>
      </c>
      <c r="C52" s="2">
        <v>6</v>
      </c>
      <c r="D52" s="2" t="s">
        <v>13</v>
      </c>
      <c r="E52" s="2">
        <v>16.8</v>
      </c>
      <c r="F52" s="2">
        <v>64.099999999999994</v>
      </c>
      <c r="G52" s="2">
        <v>1</v>
      </c>
      <c r="H52" s="2" t="s">
        <v>11</v>
      </c>
      <c r="I52" s="2" t="s">
        <v>10</v>
      </c>
      <c r="J52" s="5"/>
      <c r="L52" s="2">
        <v>49</v>
      </c>
      <c r="M52" s="2" t="str">
        <f t="shared" si="0"/>
        <v>Bayi dan Balita</v>
      </c>
      <c r="N52" s="2" t="s">
        <v>13</v>
      </c>
      <c r="O52" s="2" t="str">
        <f t="shared" si="1"/>
        <v>Normal</v>
      </c>
      <c r="P52" s="2" t="str">
        <f t="shared" si="2"/>
        <v>Pendek</v>
      </c>
      <c r="Q52" s="2">
        <v>1</v>
      </c>
      <c r="R52" s="2" t="s">
        <v>11</v>
      </c>
      <c r="S52" s="2" t="s">
        <v>10</v>
      </c>
      <c r="AH52" t="str">
        <f t="shared" si="3"/>
        <v>Buruk</v>
      </c>
      <c r="AI52">
        <f t="shared" si="4"/>
        <v>3.660065099498649E-3</v>
      </c>
      <c r="AJ52">
        <f t="shared" si="5"/>
        <v>2.9884640153628843E-3</v>
      </c>
    </row>
    <row r="53" spans="2:36" x14ac:dyDescent="0.25">
      <c r="B53" s="2">
        <v>50</v>
      </c>
      <c r="C53" s="2">
        <v>27</v>
      </c>
      <c r="D53" s="2" t="s">
        <v>8</v>
      </c>
      <c r="E53" s="2">
        <v>6.8</v>
      </c>
      <c r="F53" s="2">
        <v>109.3</v>
      </c>
      <c r="G53" s="2">
        <v>1</v>
      </c>
      <c r="H53" s="2" t="s">
        <v>14</v>
      </c>
      <c r="I53" s="2" t="s">
        <v>10</v>
      </c>
      <c r="J53" s="5"/>
      <c r="L53" s="2">
        <v>50</v>
      </c>
      <c r="M53" s="2" t="str">
        <f t="shared" si="0"/>
        <v>Anak Pra-Sekolah</v>
      </c>
      <c r="N53" s="2" t="s">
        <v>8</v>
      </c>
      <c r="O53" s="2" t="str">
        <f t="shared" si="1"/>
        <v>Ringan</v>
      </c>
      <c r="P53" s="2" t="str">
        <f t="shared" si="2"/>
        <v>Tinggi</v>
      </c>
      <c r="Q53" s="2">
        <v>1</v>
      </c>
      <c r="R53" s="2" t="s">
        <v>14</v>
      </c>
      <c r="S53" s="2" t="s">
        <v>10</v>
      </c>
      <c r="AH53" t="str">
        <f t="shared" si="3"/>
        <v>Baik</v>
      </c>
      <c r="AI53">
        <f t="shared" si="4"/>
        <v>4.7578351682651459E-3</v>
      </c>
      <c r="AJ53">
        <f t="shared" si="5"/>
        <v>6.1554673723848595E-3</v>
      </c>
    </row>
    <row r="54" spans="2:36" x14ac:dyDescent="0.25">
      <c r="B54" s="2">
        <v>51</v>
      </c>
      <c r="C54" s="2">
        <v>16</v>
      </c>
      <c r="D54" s="2" t="s">
        <v>8</v>
      </c>
      <c r="E54" s="2">
        <v>12.1</v>
      </c>
      <c r="F54" s="2">
        <v>119</v>
      </c>
      <c r="G54" s="2">
        <v>3</v>
      </c>
      <c r="H54" s="2" t="s">
        <v>14</v>
      </c>
      <c r="I54" s="2" t="s">
        <v>12</v>
      </c>
      <c r="J54" s="5"/>
      <c r="L54" s="2">
        <v>51</v>
      </c>
      <c r="M54" s="2" t="str">
        <f t="shared" si="0"/>
        <v>Bayi dan Balita</v>
      </c>
      <c r="N54" s="2" t="s">
        <v>8</v>
      </c>
      <c r="O54" s="2" t="str">
        <f t="shared" si="1"/>
        <v>Normal</v>
      </c>
      <c r="P54" s="2" t="str">
        <f t="shared" si="2"/>
        <v>Tinggi</v>
      </c>
      <c r="Q54" s="2">
        <v>3</v>
      </c>
      <c r="R54" s="2" t="s">
        <v>14</v>
      </c>
      <c r="S54" s="2" t="s">
        <v>12</v>
      </c>
      <c r="AH54" t="str">
        <f t="shared" si="3"/>
        <v>Buruk</v>
      </c>
      <c r="AI54">
        <f t="shared" si="4"/>
        <v>8.5434911566596369E-3</v>
      </c>
      <c r="AJ54">
        <f t="shared" si="5"/>
        <v>5.0676590605342195E-3</v>
      </c>
    </row>
    <row r="55" spans="2:36" x14ac:dyDescent="0.25">
      <c r="B55" s="2">
        <v>52</v>
      </c>
      <c r="C55" s="2">
        <v>52</v>
      </c>
      <c r="D55" s="2" t="s">
        <v>8</v>
      </c>
      <c r="E55" s="2">
        <v>9.6</v>
      </c>
      <c r="F55" s="2">
        <v>89.2</v>
      </c>
      <c r="G55" s="2">
        <v>1</v>
      </c>
      <c r="H55" s="2" t="s">
        <v>9</v>
      </c>
      <c r="I55" s="2" t="s">
        <v>10</v>
      </c>
      <c r="J55" s="5"/>
      <c r="L55" s="2">
        <v>52</v>
      </c>
      <c r="M55" s="2" t="str">
        <f t="shared" si="0"/>
        <v>Anak Pra-Sekolah</v>
      </c>
      <c r="N55" s="2" t="s">
        <v>8</v>
      </c>
      <c r="O55" s="2" t="str">
        <f t="shared" si="1"/>
        <v>Ringan</v>
      </c>
      <c r="P55" s="2" t="str">
        <f t="shared" si="2"/>
        <v>Tinggi</v>
      </c>
      <c r="Q55" s="2">
        <v>1</v>
      </c>
      <c r="R55" s="2" t="s">
        <v>9</v>
      </c>
      <c r="S55" s="2" t="s">
        <v>10</v>
      </c>
      <c r="AH55" t="str">
        <f t="shared" si="3"/>
        <v>Buruk</v>
      </c>
      <c r="AI55">
        <f t="shared" si="4"/>
        <v>5.8773257960922391E-3</v>
      </c>
      <c r="AJ55">
        <f t="shared" si="5"/>
        <v>4.8595795045143627E-3</v>
      </c>
    </row>
    <row r="56" spans="2:36" x14ac:dyDescent="0.25">
      <c r="B56" s="2">
        <v>53</v>
      </c>
      <c r="C56" s="2">
        <v>11</v>
      </c>
      <c r="D56" s="2" t="s">
        <v>8</v>
      </c>
      <c r="E56" s="2">
        <v>16.600000000000001</v>
      </c>
      <c r="F56" s="2">
        <v>66.2</v>
      </c>
      <c r="G56" s="2">
        <v>3</v>
      </c>
      <c r="H56" s="2" t="s">
        <v>11</v>
      </c>
      <c r="I56" s="2" t="s">
        <v>12</v>
      </c>
      <c r="J56" s="5"/>
      <c r="L56" s="2">
        <v>53</v>
      </c>
      <c r="M56" s="2" t="str">
        <f t="shared" si="0"/>
        <v>Bayi dan Balita</v>
      </c>
      <c r="N56" s="2" t="s">
        <v>8</v>
      </c>
      <c r="O56" s="2" t="str">
        <f t="shared" si="1"/>
        <v>Normal</v>
      </c>
      <c r="P56" s="2" t="str">
        <f t="shared" si="2"/>
        <v>Pendek</v>
      </c>
      <c r="Q56" s="2">
        <v>3</v>
      </c>
      <c r="R56" s="2" t="s">
        <v>11</v>
      </c>
      <c r="S56" s="2" t="s">
        <v>12</v>
      </c>
      <c r="AH56" t="str">
        <f t="shared" si="3"/>
        <v>Buruk</v>
      </c>
      <c r="AI56">
        <f t="shared" si="4"/>
        <v>6.3111972976692254E-3</v>
      </c>
      <c r="AJ56">
        <f t="shared" si="5"/>
        <v>3.0532294893800354E-3</v>
      </c>
    </row>
    <row r="57" spans="2:36" x14ac:dyDescent="0.25">
      <c r="B57" s="2">
        <v>54</v>
      </c>
      <c r="C57" s="2">
        <v>28</v>
      </c>
      <c r="D57" s="2" t="s">
        <v>13</v>
      </c>
      <c r="E57" s="2">
        <v>15.1</v>
      </c>
      <c r="F57" s="2">
        <v>72.7</v>
      </c>
      <c r="G57" s="2">
        <v>3</v>
      </c>
      <c r="H57" s="2" t="s">
        <v>14</v>
      </c>
      <c r="I57" s="2" t="s">
        <v>10</v>
      </c>
      <c r="J57" s="5"/>
      <c r="L57" s="2">
        <v>54</v>
      </c>
      <c r="M57" s="2" t="str">
        <f t="shared" si="0"/>
        <v>Anak Pra-Sekolah</v>
      </c>
      <c r="N57" s="2" t="s">
        <v>13</v>
      </c>
      <c r="O57" s="2" t="str">
        <f t="shared" si="1"/>
        <v>Normal</v>
      </c>
      <c r="P57" s="2" t="str">
        <f t="shared" si="2"/>
        <v>Pendek</v>
      </c>
      <c r="Q57" s="2">
        <v>3</v>
      </c>
      <c r="R57" s="2" t="s">
        <v>14</v>
      </c>
      <c r="S57" s="2" t="s">
        <v>10</v>
      </c>
      <c r="AH57" t="str">
        <f t="shared" si="3"/>
        <v>Baik</v>
      </c>
      <c r="AI57">
        <f t="shared" si="4"/>
        <v>5.6368237438301477E-3</v>
      </c>
      <c r="AJ57">
        <f t="shared" si="5"/>
        <v>6.2834371605065753E-3</v>
      </c>
    </row>
    <row r="58" spans="2:36" x14ac:dyDescent="0.25">
      <c r="B58" s="2">
        <v>55</v>
      </c>
      <c r="C58" s="2">
        <v>4</v>
      </c>
      <c r="D58" s="2" t="s">
        <v>8</v>
      </c>
      <c r="E58" s="2">
        <v>15.1</v>
      </c>
      <c r="F58" s="2">
        <v>56.2</v>
      </c>
      <c r="G58" s="2">
        <v>2</v>
      </c>
      <c r="H58" s="2" t="s">
        <v>9</v>
      </c>
      <c r="I58" s="2" t="s">
        <v>10</v>
      </c>
      <c r="J58" s="5"/>
      <c r="L58" s="2">
        <v>55</v>
      </c>
      <c r="M58" s="2" t="str">
        <f t="shared" si="0"/>
        <v>Bayi dan Balita</v>
      </c>
      <c r="N58" s="2" t="s">
        <v>8</v>
      </c>
      <c r="O58" s="2" t="str">
        <f t="shared" si="1"/>
        <v>Normal</v>
      </c>
      <c r="P58" s="2" t="str">
        <f t="shared" si="2"/>
        <v>Pendek</v>
      </c>
      <c r="Q58" s="2">
        <v>2</v>
      </c>
      <c r="R58" s="2" t="s">
        <v>9</v>
      </c>
      <c r="S58" s="2" t="s">
        <v>10</v>
      </c>
      <c r="AH58" t="str">
        <f t="shared" si="3"/>
        <v>Buruk</v>
      </c>
      <c r="AI58">
        <f t="shared" si="4"/>
        <v>6.0482307435996748E-3</v>
      </c>
      <c r="AJ58">
        <f t="shared" si="5"/>
        <v>4.2745212851320498E-3</v>
      </c>
    </row>
    <row r="59" spans="2:36" x14ac:dyDescent="0.25">
      <c r="B59" s="2">
        <v>56</v>
      </c>
      <c r="C59" s="2">
        <v>22</v>
      </c>
      <c r="D59" s="2" t="s">
        <v>8</v>
      </c>
      <c r="E59" s="2">
        <v>10.6</v>
      </c>
      <c r="F59" s="2">
        <v>114.4</v>
      </c>
      <c r="G59" s="2">
        <v>2</v>
      </c>
      <c r="H59" s="2" t="s">
        <v>9</v>
      </c>
      <c r="I59" s="2" t="s">
        <v>12</v>
      </c>
      <c r="J59" s="5"/>
      <c r="L59" s="2">
        <v>56</v>
      </c>
      <c r="M59" s="2" t="str">
        <f t="shared" si="0"/>
        <v>Bayi dan Balita</v>
      </c>
      <c r="N59" s="2" t="s">
        <v>8</v>
      </c>
      <c r="O59" s="2" t="str">
        <f t="shared" si="1"/>
        <v>Normal</v>
      </c>
      <c r="P59" s="2" t="str">
        <f t="shared" si="2"/>
        <v>Tinggi</v>
      </c>
      <c r="Q59" s="2">
        <v>2</v>
      </c>
      <c r="R59" s="2" t="s">
        <v>9</v>
      </c>
      <c r="S59" s="2" t="s">
        <v>12</v>
      </c>
      <c r="AH59" t="str">
        <f t="shared" si="3"/>
        <v>Buruk</v>
      </c>
      <c r="AI59">
        <f t="shared" si="4"/>
        <v>8.6691307324928673E-3</v>
      </c>
      <c r="AJ59">
        <f t="shared" si="5"/>
        <v>5.6010968563799278E-3</v>
      </c>
    </row>
    <row r="60" spans="2:36" x14ac:dyDescent="0.25">
      <c r="B60" s="2">
        <v>57</v>
      </c>
      <c r="C60" s="2">
        <v>30</v>
      </c>
      <c r="D60" s="2" t="s">
        <v>8</v>
      </c>
      <c r="E60" s="2">
        <v>10</v>
      </c>
      <c r="F60" s="2">
        <v>62.7</v>
      </c>
      <c r="G60" s="2">
        <v>2</v>
      </c>
      <c r="H60" s="2" t="s">
        <v>9</v>
      </c>
      <c r="I60" s="2" t="s">
        <v>10</v>
      </c>
      <c r="J60" s="5"/>
      <c r="L60" s="2">
        <v>57</v>
      </c>
      <c r="M60" s="2" t="str">
        <f t="shared" si="0"/>
        <v>Anak Pra-Sekolah</v>
      </c>
      <c r="N60" s="2" t="s">
        <v>8</v>
      </c>
      <c r="O60" s="2" t="str">
        <f t="shared" si="1"/>
        <v>Ringan</v>
      </c>
      <c r="P60" s="2" t="str">
        <f t="shared" si="2"/>
        <v>Pendek</v>
      </c>
      <c r="Q60" s="2">
        <v>2</v>
      </c>
      <c r="R60" s="2" t="s">
        <v>9</v>
      </c>
      <c r="S60" s="2" t="s">
        <v>10</v>
      </c>
      <c r="AH60" t="str">
        <f t="shared" si="3"/>
        <v>Baik</v>
      </c>
      <c r="AI60">
        <f t="shared" si="4"/>
        <v>4.2868443967268967E-3</v>
      </c>
      <c r="AJ60">
        <f t="shared" si="5"/>
        <v>5.4653442626948247E-3</v>
      </c>
    </row>
    <row r="61" spans="2:36" x14ac:dyDescent="0.25">
      <c r="B61" s="2">
        <v>58</v>
      </c>
      <c r="C61" s="2">
        <v>49</v>
      </c>
      <c r="D61" s="2" t="s">
        <v>13</v>
      </c>
      <c r="E61" s="2">
        <v>8.3000000000000007</v>
      </c>
      <c r="F61" s="2">
        <v>92.5</v>
      </c>
      <c r="G61" s="2">
        <v>3</v>
      </c>
      <c r="H61" s="2" t="s">
        <v>14</v>
      </c>
      <c r="I61" s="2" t="s">
        <v>12</v>
      </c>
      <c r="J61" s="5"/>
      <c r="L61" s="2">
        <v>58</v>
      </c>
      <c r="M61" s="2" t="str">
        <f t="shared" si="0"/>
        <v>Anak Pra-Sekolah</v>
      </c>
      <c r="N61" s="2" t="s">
        <v>13</v>
      </c>
      <c r="O61" s="2" t="str">
        <f t="shared" si="1"/>
        <v>Ringan</v>
      </c>
      <c r="P61" s="2" t="str">
        <f t="shared" si="2"/>
        <v>Tinggi</v>
      </c>
      <c r="Q61" s="2">
        <v>3</v>
      </c>
      <c r="R61" s="2" t="s">
        <v>14</v>
      </c>
      <c r="S61" s="2" t="s">
        <v>12</v>
      </c>
      <c r="AH61" t="str">
        <f t="shared" si="3"/>
        <v>Baik</v>
      </c>
      <c r="AI61">
        <f t="shared" si="4"/>
        <v>4.4694815217036213E-3</v>
      </c>
      <c r="AJ61">
        <f t="shared" si="5"/>
        <v>6.6757859859995295E-3</v>
      </c>
    </row>
    <row r="62" spans="2:36" x14ac:dyDescent="0.25">
      <c r="B62" s="2">
        <v>59</v>
      </c>
      <c r="C62" s="2">
        <v>9</v>
      </c>
      <c r="D62" s="2" t="s">
        <v>8</v>
      </c>
      <c r="E62" s="2">
        <v>5.7</v>
      </c>
      <c r="F62" s="2">
        <v>72.8</v>
      </c>
      <c r="G62" s="2">
        <v>2</v>
      </c>
      <c r="H62" s="2" t="s">
        <v>11</v>
      </c>
      <c r="I62" s="2" t="s">
        <v>12</v>
      </c>
      <c r="J62" s="5"/>
      <c r="L62" s="2">
        <v>59</v>
      </c>
      <c r="M62" s="2" t="str">
        <f t="shared" si="0"/>
        <v>Bayi dan Balita</v>
      </c>
      <c r="N62" s="2" t="s">
        <v>8</v>
      </c>
      <c r="O62" s="2" t="str">
        <f t="shared" si="1"/>
        <v>Ringan</v>
      </c>
      <c r="P62" s="2" t="str">
        <f t="shared" si="2"/>
        <v>Pendek</v>
      </c>
      <c r="Q62" s="2">
        <v>2</v>
      </c>
      <c r="R62" s="2" t="s">
        <v>11</v>
      </c>
      <c r="S62" s="2" t="s">
        <v>12</v>
      </c>
      <c r="AH62" t="str">
        <f t="shared" si="3"/>
        <v>Baik</v>
      </c>
      <c r="AI62">
        <f t="shared" si="4"/>
        <v>2.8678540911901188E-3</v>
      </c>
      <c r="AJ62">
        <f t="shared" si="5"/>
        <v>3.4658280690259865E-3</v>
      </c>
    </row>
    <row r="63" spans="2:36" x14ac:dyDescent="0.25">
      <c r="B63" s="2">
        <v>60</v>
      </c>
      <c r="C63" s="2">
        <v>46</v>
      </c>
      <c r="D63" s="2" t="s">
        <v>13</v>
      </c>
      <c r="E63" s="2">
        <v>15.4</v>
      </c>
      <c r="F63" s="2">
        <v>91</v>
      </c>
      <c r="G63" s="2">
        <v>1</v>
      </c>
      <c r="H63" s="2" t="s">
        <v>15</v>
      </c>
      <c r="I63" s="2" t="s">
        <v>10</v>
      </c>
      <c r="J63" s="5"/>
      <c r="L63" s="2">
        <v>60</v>
      </c>
      <c r="M63" s="2" t="str">
        <f t="shared" si="0"/>
        <v>Anak Pra-Sekolah</v>
      </c>
      <c r="N63" s="2" t="s">
        <v>13</v>
      </c>
      <c r="O63" s="2" t="str">
        <f t="shared" si="1"/>
        <v>Normal</v>
      </c>
      <c r="P63" s="2" t="str">
        <f t="shared" si="2"/>
        <v>Tinggi</v>
      </c>
      <c r="Q63" s="2">
        <v>1</v>
      </c>
      <c r="R63" s="2" t="s">
        <v>15</v>
      </c>
      <c r="S63" s="2" t="s">
        <v>10</v>
      </c>
      <c r="V63" s="26" t="s">
        <v>39</v>
      </c>
      <c r="W63" s="27"/>
      <c r="X63" s="27"/>
      <c r="AH63" t="str">
        <f t="shared" si="3"/>
        <v>Baik</v>
      </c>
      <c r="AI63">
        <f t="shared" si="4"/>
        <v>6.3481372162658587E-3</v>
      </c>
      <c r="AJ63">
        <f t="shared" si="5"/>
        <v>7.4101224444594795E-3</v>
      </c>
    </row>
    <row r="64" spans="2:36" x14ac:dyDescent="0.25">
      <c r="B64" s="2">
        <v>61</v>
      </c>
      <c r="C64" s="2">
        <v>10</v>
      </c>
      <c r="D64" s="2" t="s">
        <v>8</v>
      </c>
      <c r="E64" s="2">
        <v>14.8</v>
      </c>
      <c r="F64" s="2">
        <v>97.3</v>
      </c>
      <c r="G64" s="2">
        <v>1</v>
      </c>
      <c r="H64" s="2" t="s">
        <v>9</v>
      </c>
      <c r="I64" s="2" t="s">
        <v>12</v>
      </c>
      <c r="J64" s="5"/>
      <c r="L64" s="2">
        <v>61</v>
      </c>
      <c r="M64" s="2" t="str">
        <f t="shared" si="0"/>
        <v>Bayi dan Balita</v>
      </c>
      <c r="N64" s="2" t="s">
        <v>8</v>
      </c>
      <c r="O64" s="2" t="str">
        <f t="shared" si="1"/>
        <v>Normal</v>
      </c>
      <c r="P64" s="2" t="str">
        <f t="shared" si="2"/>
        <v>Tinggi</v>
      </c>
      <c r="Q64" s="2">
        <v>1</v>
      </c>
      <c r="R64" s="2" t="s">
        <v>9</v>
      </c>
      <c r="S64" s="2" t="s">
        <v>12</v>
      </c>
      <c r="V64" s="7" t="s">
        <v>38</v>
      </c>
      <c r="W64" s="7" t="s">
        <v>12</v>
      </c>
      <c r="X64" s="7" t="s">
        <v>10</v>
      </c>
      <c r="AH64" t="str">
        <f t="shared" si="3"/>
        <v>Buruk</v>
      </c>
      <c r="AI64">
        <f t="shared" si="4"/>
        <v>8.2922120049931762E-3</v>
      </c>
      <c r="AJ64">
        <f t="shared" si="5"/>
        <v>3.8007442954006649E-3</v>
      </c>
    </row>
    <row r="65" spans="2:36" x14ac:dyDescent="0.25">
      <c r="B65" s="2">
        <v>62</v>
      </c>
      <c r="C65" s="2">
        <v>49</v>
      </c>
      <c r="D65" s="2" t="s">
        <v>13</v>
      </c>
      <c r="E65" s="2">
        <v>17</v>
      </c>
      <c r="F65" s="2">
        <v>108.9</v>
      </c>
      <c r="G65" s="2">
        <v>3</v>
      </c>
      <c r="H65" s="2" t="s">
        <v>14</v>
      </c>
      <c r="I65" s="2" t="s">
        <v>12</v>
      </c>
      <c r="J65" s="5"/>
      <c r="L65" s="2">
        <v>62</v>
      </c>
      <c r="M65" s="2" t="str">
        <f t="shared" si="0"/>
        <v>Anak Pra-Sekolah</v>
      </c>
      <c r="N65" s="2" t="s">
        <v>13</v>
      </c>
      <c r="O65" s="2" t="str">
        <f t="shared" si="1"/>
        <v>Normal</v>
      </c>
      <c r="P65" s="2" t="str">
        <f t="shared" si="2"/>
        <v>Tinggi</v>
      </c>
      <c r="Q65" s="2">
        <v>3</v>
      </c>
      <c r="R65" s="2" t="s">
        <v>14</v>
      </c>
      <c r="S65" s="2" t="s">
        <v>12</v>
      </c>
      <c r="V65" s="6" t="s">
        <v>12</v>
      </c>
      <c r="AH65" t="str">
        <f t="shared" si="3"/>
        <v>Baik</v>
      </c>
      <c r="AI65">
        <f t="shared" si="4"/>
        <v>8.0794473661565461E-3</v>
      </c>
      <c r="AJ65">
        <f t="shared" si="5"/>
        <v>8.2334693827327554E-3</v>
      </c>
    </row>
    <row r="66" spans="2:36" x14ac:dyDescent="0.25">
      <c r="B66" s="2">
        <v>63</v>
      </c>
      <c r="C66" s="2">
        <v>37</v>
      </c>
      <c r="D66" s="2" t="s">
        <v>13</v>
      </c>
      <c r="E66" s="2">
        <v>17</v>
      </c>
      <c r="F66" s="2">
        <v>68.400000000000006</v>
      </c>
      <c r="G66" s="2">
        <v>3</v>
      </c>
      <c r="H66" s="2" t="s">
        <v>14</v>
      </c>
      <c r="I66" s="2" t="s">
        <v>10</v>
      </c>
      <c r="J66" s="5"/>
      <c r="L66" s="2">
        <v>63</v>
      </c>
      <c r="M66" s="2" t="str">
        <f t="shared" si="0"/>
        <v>Anak Pra-Sekolah</v>
      </c>
      <c r="N66" s="2" t="s">
        <v>13</v>
      </c>
      <c r="O66" s="2" t="str">
        <f t="shared" si="1"/>
        <v>Normal</v>
      </c>
      <c r="P66" s="2" t="str">
        <f t="shared" si="2"/>
        <v>Pendek</v>
      </c>
      <c r="Q66" s="2">
        <v>3</v>
      </c>
      <c r="R66" s="2" t="s">
        <v>14</v>
      </c>
      <c r="S66" s="2" t="s">
        <v>10</v>
      </c>
      <c r="V66" s="6" t="s">
        <v>10</v>
      </c>
      <c r="AH66" t="str">
        <f t="shared" si="3"/>
        <v>Baik</v>
      </c>
      <c r="AI66">
        <f t="shared" si="4"/>
        <v>5.6368237438301477E-3</v>
      </c>
      <c r="AJ66">
        <f t="shared" si="5"/>
        <v>6.2834371605065753E-3</v>
      </c>
    </row>
    <row r="67" spans="2:36" x14ac:dyDescent="0.25">
      <c r="B67" s="2">
        <v>64</v>
      </c>
      <c r="C67" s="2">
        <v>16</v>
      </c>
      <c r="D67" s="2" t="s">
        <v>8</v>
      </c>
      <c r="E67" s="2">
        <v>11.7</v>
      </c>
      <c r="F67" s="2">
        <v>55.7</v>
      </c>
      <c r="G67" s="2">
        <v>2</v>
      </c>
      <c r="H67" s="2" t="s">
        <v>15</v>
      </c>
      <c r="I67" s="2" t="s">
        <v>12</v>
      </c>
      <c r="J67" s="5"/>
      <c r="L67" s="2">
        <v>64</v>
      </c>
      <c r="M67" s="2" t="str">
        <f t="shared" si="0"/>
        <v>Bayi dan Balita</v>
      </c>
      <c r="N67" s="2" t="s">
        <v>8</v>
      </c>
      <c r="O67" s="2" t="str">
        <f t="shared" si="1"/>
        <v>Normal</v>
      </c>
      <c r="P67" s="2" t="str">
        <f t="shared" si="2"/>
        <v>Pendek</v>
      </c>
      <c r="Q67" s="2">
        <v>2</v>
      </c>
      <c r="R67" s="2" t="s">
        <v>15</v>
      </c>
      <c r="S67" s="2" t="s">
        <v>12</v>
      </c>
      <c r="AH67" t="str">
        <f t="shared" si="3"/>
        <v>Baik</v>
      </c>
      <c r="AI67">
        <f t="shared" si="4"/>
        <v>4.8961867924378318E-3</v>
      </c>
      <c r="AJ67">
        <f t="shared" si="5"/>
        <v>5.1294255421584596E-3</v>
      </c>
    </row>
    <row r="68" spans="2:36" x14ac:dyDescent="0.25">
      <c r="B68" s="2">
        <v>65</v>
      </c>
      <c r="C68" s="2">
        <v>19</v>
      </c>
      <c r="D68" s="2" t="s">
        <v>13</v>
      </c>
      <c r="E68" s="2">
        <v>14.2</v>
      </c>
      <c r="F68" s="2">
        <v>63.9</v>
      </c>
      <c r="G68" s="2">
        <v>3</v>
      </c>
      <c r="H68" s="2" t="s">
        <v>15</v>
      </c>
      <c r="I68" s="2" t="s">
        <v>10</v>
      </c>
      <c r="J68" s="5"/>
      <c r="L68" s="2">
        <v>65</v>
      </c>
      <c r="M68" s="2" t="str">
        <f t="shared" si="0"/>
        <v>Bayi dan Balita</v>
      </c>
      <c r="N68" s="2" t="s">
        <v>13</v>
      </c>
      <c r="O68" s="2" t="str">
        <f t="shared" si="1"/>
        <v>Normal</v>
      </c>
      <c r="P68" s="2" t="str">
        <f t="shared" si="2"/>
        <v>Pendek</v>
      </c>
      <c r="Q68" s="2">
        <v>3</v>
      </c>
      <c r="R68" s="2" t="s">
        <v>15</v>
      </c>
      <c r="S68" s="2" t="s">
        <v>10</v>
      </c>
      <c r="V68" s="6" t="s">
        <v>40</v>
      </c>
      <c r="AH68" t="str">
        <f t="shared" si="3"/>
        <v>Buruk</v>
      </c>
      <c r="AI68">
        <f t="shared" si="4"/>
        <v>4.3994721903064561E-3</v>
      </c>
      <c r="AJ68">
        <f t="shared" si="5"/>
        <v>3.77490191414259E-3</v>
      </c>
    </row>
    <row r="69" spans="2:36" x14ac:dyDescent="0.25">
      <c r="B69" s="2">
        <v>66</v>
      </c>
      <c r="C69" s="2">
        <v>38</v>
      </c>
      <c r="D69" s="2" t="s">
        <v>8</v>
      </c>
      <c r="E69" s="2">
        <v>16.3</v>
      </c>
      <c r="F69" s="2">
        <v>113.5</v>
      </c>
      <c r="G69" s="2">
        <v>3</v>
      </c>
      <c r="H69" s="2" t="s">
        <v>14</v>
      </c>
      <c r="I69" s="2" t="s">
        <v>10</v>
      </c>
      <c r="J69" s="5"/>
      <c r="L69" s="2">
        <v>66</v>
      </c>
      <c r="M69" s="2" t="str">
        <f t="shared" ref="M69:M132" si="14">IF(AND(C69&gt;=3,C69&lt;=24),"Bayi dan Balita",IF(AND(C69&gt;=25,C69&lt;=54),"Anak Pra-Sekolah"))</f>
        <v>Anak Pra-Sekolah</v>
      </c>
      <c r="N69" s="2" t="s">
        <v>8</v>
      </c>
      <c r="O69" s="2" t="str">
        <f t="shared" ref="O69:O132" si="15">IF(AND(E69&gt;=0,E69&lt;=10),"Ringan",IF(AND(E69&gt;=10,E69&lt;=20),"Normal"))</f>
        <v>Normal</v>
      </c>
      <c r="P69" s="2" t="str">
        <f t="shared" ref="P69:P132" si="16">IF(AND(F69&gt;=0,F69&lt;=80),"Pendek",IF(AND(F69&gt;=80,F69&lt;=120),"Tinggi"))</f>
        <v>Tinggi</v>
      </c>
      <c r="Q69" s="2">
        <v>3</v>
      </c>
      <c r="R69" s="2" t="s">
        <v>14</v>
      </c>
      <c r="S69" s="2" t="s">
        <v>10</v>
      </c>
      <c r="AH69" t="str">
        <f t="shared" ref="AH69:AH132" si="17">IF(AI69&gt;AJ69,$AI$3,$AJ$3)</f>
        <v>Buruk</v>
      </c>
      <c r="AI69">
        <f t="shared" ref="AI69:AI132" si="18">VLOOKUP(M69,$V$6:$Z$7,4,0)*VLOOKUP(N69,$V$12:$Z$13,4,0)*VLOOKUP(O69,$V$18:$Z$19,4,0)*VLOOKUP(P69,$V$24:$Z$25,4,0)*VLOOKUP(Q69,$V$30:$Z$32,4,0)*VLOOKUP(R69,$V$37:$Z$40,4,0)</f>
        <v>1.094634804447016E-2</v>
      </c>
      <c r="AJ69">
        <f t="shared" ref="AJ69:AJ132" si="19">VLOOKUP(M69,$V$6:$Z$7,5,0)*VLOOKUP(N69,$V$12:$Z$13,5,0)*VLOOKUP(O69,$V$18:$Z$19,5,0)*VLOOKUP(P69,$V$24:$Z$25,5,0)*VLOOKUP(Q69,$V$30:$Z$32,5,0)*VLOOKUP(R69,$V$37:$Z$40,5,0)</f>
        <v>7.9913085185347298E-3</v>
      </c>
    </row>
    <row r="70" spans="2:36" x14ac:dyDescent="0.25">
      <c r="B70" s="2">
        <v>67</v>
      </c>
      <c r="C70" s="2">
        <v>52</v>
      </c>
      <c r="D70" s="2" t="s">
        <v>8</v>
      </c>
      <c r="E70" s="2">
        <v>15.2</v>
      </c>
      <c r="F70" s="2">
        <v>111.8</v>
      </c>
      <c r="G70" s="2">
        <v>1</v>
      </c>
      <c r="H70" s="2" t="s">
        <v>11</v>
      </c>
      <c r="I70" s="2" t="s">
        <v>10</v>
      </c>
      <c r="J70" s="5"/>
      <c r="L70" s="2">
        <v>67</v>
      </c>
      <c r="M70" s="2" t="str">
        <f t="shared" si="14"/>
        <v>Anak Pra-Sekolah</v>
      </c>
      <c r="N70" s="2" t="s">
        <v>8</v>
      </c>
      <c r="O70" s="2" t="str">
        <f t="shared" si="15"/>
        <v>Normal</v>
      </c>
      <c r="P70" s="2" t="str">
        <f t="shared" si="16"/>
        <v>Tinggi</v>
      </c>
      <c r="Q70" s="2">
        <v>1</v>
      </c>
      <c r="R70" s="2" t="s">
        <v>11</v>
      </c>
      <c r="S70" s="2" t="s">
        <v>10</v>
      </c>
      <c r="AH70" t="str">
        <f t="shared" si="17"/>
        <v>Buruk</v>
      </c>
      <c r="AI70">
        <f t="shared" si="18"/>
        <v>9.1066256840550072E-3</v>
      </c>
      <c r="AJ70">
        <f t="shared" si="19"/>
        <v>5.9934813889010478E-3</v>
      </c>
    </row>
    <row r="71" spans="2:36" x14ac:dyDescent="0.25">
      <c r="B71" s="2">
        <v>68</v>
      </c>
      <c r="C71" s="2">
        <v>42</v>
      </c>
      <c r="D71" s="2" t="s">
        <v>8</v>
      </c>
      <c r="E71" s="2">
        <v>8</v>
      </c>
      <c r="F71" s="2">
        <v>93.8</v>
      </c>
      <c r="G71" s="2">
        <v>1</v>
      </c>
      <c r="H71" s="2" t="s">
        <v>15</v>
      </c>
      <c r="I71" s="2" t="s">
        <v>10</v>
      </c>
      <c r="J71" s="5"/>
      <c r="L71" s="2">
        <v>68</v>
      </c>
      <c r="M71" s="2" t="str">
        <f t="shared" si="14"/>
        <v>Anak Pra-Sekolah</v>
      </c>
      <c r="N71" s="2" t="s">
        <v>8</v>
      </c>
      <c r="O71" s="2" t="str">
        <f t="shared" si="15"/>
        <v>Ringan</v>
      </c>
      <c r="P71" s="2" t="str">
        <f t="shared" si="16"/>
        <v>Tinggi</v>
      </c>
      <c r="Q71" s="2">
        <v>1</v>
      </c>
      <c r="R71" s="2" t="s">
        <v>15</v>
      </c>
      <c r="S71" s="2" t="s">
        <v>10</v>
      </c>
      <c r="AH71" t="str">
        <f t="shared" si="17"/>
        <v>Baik</v>
      </c>
      <c r="AI71">
        <f t="shared" si="18"/>
        <v>4.7578351682651459E-3</v>
      </c>
      <c r="AJ71">
        <f t="shared" si="19"/>
        <v>5.8314954054172353E-3</v>
      </c>
    </row>
    <row r="72" spans="2:36" x14ac:dyDescent="0.25">
      <c r="B72" s="2">
        <v>69</v>
      </c>
      <c r="C72" s="2">
        <v>6</v>
      </c>
      <c r="D72" s="2" t="s">
        <v>13</v>
      </c>
      <c r="E72" s="2">
        <v>10.4</v>
      </c>
      <c r="F72" s="2">
        <v>94</v>
      </c>
      <c r="G72" s="2">
        <v>2</v>
      </c>
      <c r="H72" s="2" t="s">
        <v>14</v>
      </c>
      <c r="I72" s="2" t="s">
        <v>12</v>
      </c>
      <c r="J72" s="5"/>
      <c r="L72" s="2">
        <v>69</v>
      </c>
      <c r="M72" s="2" t="str">
        <f t="shared" si="14"/>
        <v>Bayi dan Balita</v>
      </c>
      <c r="N72" s="2" t="s">
        <v>13</v>
      </c>
      <c r="O72" s="2" t="str">
        <f t="shared" si="15"/>
        <v>Normal</v>
      </c>
      <c r="P72" s="2" t="str">
        <f t="shared" si="16"/>
        <v>Tinggi</v>
      </c>
      <c r="Q72" s="2">
        <v>2</v>
      </c>
      <c r="R72" s="2" t="s">
        <v>14</v>
      </c>
      <c r="S72" s="2" t="s">
        <v>12</v>
      </c>
      <c r="AH72" t="str">
        <f t="shared" si="17"/>
        <v>Baik</v>
      </c>
      <c r="AI72">
        <f t="shared" si="18"/>
        <v>5.1798547573965311E-3</v>
      </c>
      <c r="AJ72">
        <f t="shared" si="19"/>
        <v>7.3097142812554219E-3</v>
      </c>
    </row>
    <row r="73" spans="2:36" x14ac:dyDescent="0.25">
      <c r="B73" s="2">
        <v>70</v>
      </c>
      <c r="C73" s="2">
        <v>4</v>
      </c>
      <c r="D73" s="2" t="s">
        <v>13</v>
      </c>
      <c r="E73" s="2">
        <v>6.5</v>
      </c>
      <c r="F73" s="2">
        <v>98.2</v>
      </c>
      <c r="G73" s="2">
        <v>3</v>
      </c>
      <c r="H73" s="2" t="s">
        <v>15</v>
      </c>
      <c r="I73" s="2" t="s">
        <v>10</v>
      </c>
      <c r="J73" s="5"/>
      <c r="L73" s="2">
        <v>70</v>
      </c>
      <c r="M73" s="2" t="str">
        <f t="shared" si="14"/>
        <v>Bayi dan Balita</v>
      </c>
      <c r="N73" s="2" t="s">
        <v>13</v>
      </c>
      <c r="O73" s="2" t="str">
        <f t="shared" si="15"/>
        <v>Ringan</v>
      </c>
      <c r="P73" s="2" t="str">
        <f t="shared" si="16"/>
        <v>Tinggi</v>
      </c>
      <c r="Q73" s="2">
        <v>3</v>
      </c>
      <c r="R73" s="2" t="s">
        <v>15</v>
      </c>
      <c r="S73" s="2" t="s">
        <v>10</v>
      </c>
      <c r="AH73" t="str">
        <f t="shared" si="17"/>
        <v>Baik</v>
      </c>
      <c r="AI73">
        <f t="shared" si="18"/>
        <v>3.4883758218174602E-3</v>
      </c>
      <c r="AJ73">
        <f t="shared" si="19"/>
        <v>4.0106134036556867E-3</v>
      </c>
    </row>
    <row r="74" spans="2:36" x14ac:dyDescent="0.25">
      <c r="B74" s="2">
        <v>71</v>
      </c>
      <c r="C74" s="2">
        <v>8</v>
      </c>
      <c r="D74" s="2" t="s">
        <v>8</v>
      </c>
      <c r="E74" s="2">
        <v>16.399999999999999</v>
      </c>
      <c r="F74" s="2">
        <v>66.400000000000006</v>
      </c>
      <c r="G74" s="2">
        <v>3</v>
      </c>
      <c r="H74" s="2" t="s">
        <v>11</v>
      </c>
      <c r="I74" s="2" t="s">
        <v>10</v>
      </c>
      <c r="J74" s="5"/>
      <c r="L74" s="2">
        <v>71</v>
      </c>
      <c r="M74" s="2" t="str">
        <f t="shared" si="14"/>
        <v>Bayi dan Balita</v>
      </c>
      <c r="N74" s="2" t="s">
        <v>8</v>
      </c>
      <c r="O74" s="2" t="str">
        <f t="shared" si="15"/>
        <v>Normal</v>
      </c>
      <c r="P74" s="2" t="str">
        <f t="shared" si="16"/>
        <v>Pendek</v>
      </c>
      <c r="Q74" s="2">
        <v>3</v>
      </c>
      <c r="R74" s="2" t="s">
        <v>11</v>
      </c>
      <c r="S74" s="2" t="s">
        <v>10</v>
      </c>
      <c r="AH74" t="str">
        <f t="shared" si="17"/>
        <v>Buruk</v>
      </c>
      <c r="AI74">
        <f t="shared" si="18"/>
        <v>6.3111972976692254E-3</v>
      </c>
      <c r="AJ74">
        <f t="shared" si="19"/>
        <v>3.0532294893800354E-3</v>
      </c>
    </row>
    <row r="75" spans="2:36" x14ac:dyDescent="0.25">
      <c r="B75" s="2">
        <v>72</v>
      </c>
      <c r="C75" s="2">
        <v>44</v>
      </c>
      <c r="D75" s="2" t="s">
        <v>8</v>
      </c>
      <c r="E75" s="2">
        <v>12.3</v>
      </c>
      <c r="F75" s="2">
        <v>114.4</v>
      </c>
      <c r="G75" s="2">
        <v>1</v>
      </c>
      <c r="H75" s="2" t="s">
        <v>9</v>
      </c>
      <c r="I75" s="2" t="s">
        <v>12</v>
      </c>
      <c r="J75" s="5"/>
      <c r="L75" s="2">
        <v>72</v>
      </c>
      <c r="M75" s="2" t="str">
        <f t="shared" si="14"/>
        <v>Anak Pra-Sekolah</v>
      </c>
      <c r="N75" s="2" t="s">
        <v>8</v>
      </c>
      <c r="O75" s="2" t="str">
        <f t="shared" si="15"/>
        <v>Normal</v>
      </c>
      <c r="P75" s="2" t="str">
        <f t="shared" si="16"/>
        <v>Tinggi</v>
      </c>
      <c r="Q75" s="2">
        <v>1</v>
      </c>
      <c r="R75" s="2" t="s">
        <v>9</v>
      </c>
      <c r="S75" s="2" t="s">
        <v>12</v>
      </c>
      <c r="AH75" t="str">
        <f t="shared" si="17"/>
        <v>Buruk</v>
      </c>
      <c r="AI75">
        <f t="shared" si="18"/>
        <v>1.0624396631397508E-2</v>
      </c>
      <c r="AJ75">
        <f t="shared" si="19"/>
        <v>5.9934813889010478E-3</v>
      </c>
    </row>
    <row r="76" spans="2:36" x14ac:dyDescent="0.25">
      <c r="B76" s="2">
        <v>73</v>
      </c>
      <c r="C76" s="2">
        <v>6</v>
      </c>
      <c r="D76" s="2" t="s">
        <v>13</v>
      </c>
      <c r="E76" s="2">
        <v>7.7</v>
      </c>
      <c r="F76" s="2">
        <v>82.2</v>
      </c>
      <c r="G76" s="2">
        <v>3</v>
      </c>
      <c r="H76" s="2" t="s">
        <v>15</v>
      </c>
      <c r="I76" s="2" t="s">
        <v>10</v>
      </c>
      <c r="J76" s="5"/>
      <c r="L76" s="2">
        <v>73</v>
      </c>
      <c r="M76" s="2" t="str">
        <f t="shared" si="14"/>
        <v>Bayi dan Balita</v>
      </c>
      <c r="N76" s="2" t="s">
        <v>13</v>
      </c>
      <c r="O76" s="2" t="str">
        <f t="shared" si="15"/>
        <v>Ringan</v>
      </c>
      <c r="P76" s="2" t="str">
        <f t="shared" si="16"/>
        <v>Tinggi</v>
      </c>
      <c r="Q76" s="2">
        <v>3</v>
      </c>
      <c r="R76" s="2" t="s">
        <v>15</v>
      </c>
      <c r="S76" s="2" t="s">
        <v>10</v>
      </c>
      <c r="AH76" t="str">
        <f t="shared" si="17"/>
        <v>Baik</v>
      </c>
      <c r="AI76">
        <f t="shared" si="18"/>
        <v>3.4883758218174602E-3</v>
      </c>
      <c r="AJ76">
        <f t="shared" si="19"/>
        <v>4.0106134036556867E-3</v>
      </c>
    </row>
    <row r="77" spans="2:36" x14ac:dyDescent="0.25">
      <c r="B77" s="2">
        <v>74</v>
      </c>
      <c r="C77" s="2">
        <v>31</v>
      </c>
      <c r="D77" s="2" t="s">
        <v>8</v>
      </c>
      <c r="E77" s="2">
        <v>13.1</v>
      </c>
      <c r="F77" s="2">
        <v>79.900000000000006</v>
      </c>
      <c r="G77" s="2">
        <v>1</v>
      </c>
      <c r="H77" s="2" t="s">
        <v>11</v>
      </c>
      <c r="I77" s="2" t="s">
        <v>10</v>
      </c>
      <c r="J77" s="5"/>
      <c r="L77" s="2">
        <v>74</v>
      </c>
      <c r="M77" s="2" t="str">
        <f t="shared" si="14"/>
        <v>Anak Pra-Sekolah</v>
      </c>
      <c r="N77" s="2" t="s">
        <v>8</v>
      </c>
      <c r="O77" s="2" t="str">
        <f t="shared" si="15"/>
        <v>Normal</v>
      </c>
      <c r="P77" s="2" t="str">
        <f t="shared" si="16"/>
        <v>Pendek</v>
      </c>
      <c r="Q77" s="2">
        <v>1</v>
      </c>
      <c r="R77" s="2" t="s">
        <v>11</v>
      </c>
      <c r="S77" s="2" t="s">
        <v>10</v>
      </c>
      <c r="AH77" t="str">
        <f t="shared" si="17"/>
        <v>Buruk</v>
      </c>
      <c r="AI77">
        <f t="shared" si="18"/>
        <v>6.3534597795732606E-3</v>
      </c>
      <c r="AJ77">
        <f t="shared" si="19"/>
        <v>4.5739726388981678E-3</v>
      </c>
    </row>
    <row r="78" spans="2:36" x14ac:dyDescent="0.25">
      <c r="B78" s="2">
        <v>75</v>
      </c>
      <c r="C78" s="2">
        <v>20</v>
      </c>
      <c r="D78" s="2" t="s">
        <v>8</v>
      </c>
      <c r="E78" s="2">
        <v>12.4</v>
      </c>
      <c r="F78" s="2">
        <v>88.7</v>
      </c>
      <c r="G78" s="2">
        <v>2</v>
      </c>
      <c r="H78" s="2" t="s">
        <v>14</v>
      </c>
      <c r="I78" s="2" t="s">
        <v>12</v>
      </c>
      <c r="J78" s="5"/>
      <c r="L78" s="2">
        <v>75</v>
      </c>
      <c r="M78" s="2" t="str">
        <f t="shared" si="14"/>
        <v>Bayi dan Balita</v>
      </c>
      <c r="N78" s="2" t="s">
        <v>8</v>
      </c>
      <c r="O78" s="2" t="str">
        <f t="shared" si="15"/>
        <v>Normal</v>
      </c>
      <c r="P78" s="2" t="str">
        <f t="shared" si="16"/>
        <v>Tinggi</v>
      </c>
      <c r="Q78" s="2">
        <v>2</v>
      </c>
      <c r="R78" s="2" t="s">
        <v>14</v>
      </c>
      <c r="S78" s="2" t="s">
        <v>12</v>
      </c>
      <c r="AH78" t="str">
        <f t="shared" si="17"/>
        <v>Baik</v>
      </c>
      <c r="AI78">
        <f t="shared" si="18"/>
        <v>7.0178677358275592E-3</v>
      </c>
      <c r="AJ78">
        <f t="shared" si="19"/>
        <v>7.094722684747908E-3</v>
      </c>
    </row>
    <row r="79" spans="2:36" x14ac:dyDescent="0.25">
      <c r="B79" s="2">
        <v>76</v>
      </c>
      <c r="C79" s="2">
        <v>28</v>
      </c>
      <c r="D79" s="2" t="s">
        <v>8</v>
      </c>
      <c r="E79" s="2">
        <v>9.3000000000000007</v>
      </c>
      <c r="F79" s="2">
        <v>58.1</v>
      </c>
      <c r="G79" s="2">
        <v>1</v>
      </c>
      <c r="H79" s="2" t="s">
        <v>15</v>
      </c>
      <c r="I79" s="2" t="s">
        <v>12</v>
      </c>
      <c r="J79" s="5"/>
      <c r="L79" s="2">
        <v>76</v>
      </c>
      <c r="M79" s="2" t="str">
        <f t="shared" si="14"/>
        <v>Anak Pra-Sekolah</v>
      </c>
      <c r="N79" s="2" t="s">
        <v>8</v>
      </c>
      <c r="O79" s="2" t="str">
        <f t="shared" si="15"/>
        <v>Ringan</v>
      </c>
      <c r="P79" s="2" t="str">
        <f t="shared" si="16"/>
        <v>Pendek</v>
      </c>
      <c r="Q79" s="2">
        <v>1</v>
      </c>
      <c r="R79" s="2" t="s">
        <v>15</v>
      </c>
      <c r="S79" s="2" t="s">
        <v>12</v>
      </c>
      <c r="AH79" t="str">
        <f t="shared" si="17"/>
        <v>Baik</v>
      </c>
      <c r="AI79">
        <f t="shared" si="18"/>
        <v>3.319419884836148E-3</v>
      </c>
      <c r="AJ79">
        <f t="shared" si="19"/>
        <v>4.4503517567657845E-3</v>
      </c>
    </row>
    <row r="80" spans="2:36" x14ac:dyDescent="0.25">
      <c r="B80" s="2">
        <v>77</v>
      </c>
      <c r="C80" s="2">
        <v>46</v>
      </c>
      <c r="D80" s="2" t="s">
        <v>13</v>
      </c>
      <c r="E80" s="2">
        <v>6.4</v>
      </c>
      <c r="F80" s="2">
        <v>65.8</v>
      </c>
      <c r="G80" s="2">
        <v>3</v>
      </c>
      <c r="H80" s="2" t="s">
        <v>15</v>
      </c>
      <c r="I80" s="2" t="s">
        <v>12</v>
      </c>
      <c r="J80" s="5"/>
      <c r="L80" s="2">
        <v>77</v>
      </c>
      <c r="M80" s="2" t="str">
        <f t="shared" si="14"/>
        <v>Anak Pra-Sekolah</v>
      </c>
      <c r="N80" s="2" t="s">
        <v>13</v>
      </c>
      <c r="O80" s="2" t="str">
        <f t="shared" si="15"/>
        <v>Ringan</v>
      </c>
      <c r="P80" s="2" t="str">
        <f t="shared" si="16"/>
        <v>Pendek</v>
      </c>
      <c r="Q80" s="2">
        <v>3</v>
      </c>
      <c r="R80" s="2" t="s">
        <v>15</v>
      </c>
      <c r="S80" s="2" t="s">
        <v>12</v>
      </c>
      <c r="AH80" t="str">
        <f t="shared" si="17"/>
        <v>Baik</v>
      </c>
      <c r="AI80">
        <f t="shared" si="18"/>
        <v>3.1182429221188047E-3</v>
      </c>
      <c r="AJ80">
        <f t="shared" si="19"/>
        <v>4.8265377904317935E-3</v>
      </c>
    </row>
    <row r="81" spans="2:36" x14ac:dyDescent="0.25">
      <c r="B81" s="2">
        <v>78</v>
      </c>
      <c r="C81" s="2">
        <v>36</v>
      </c>
      <c r="D81" s="2" t="s">
        <v>13</v>
      </c>
      <c r="E81" s="2">
        <v>13.1</v>
      </c>
      <c r="F81" s="2">
        <v>103</v>
      </c>
      <c r="G81" s="2">
        <v>2</v>
      </c>
      <c r="H81" s="2" t="s">
        <v>14</v>
      </c>
      <c r="I81" s="2" t="s">
        <v>12</v>
      </c>
      <c r="J81" s="5"/>
      <c r="L81" s="2">
        <v>78</v>
      </c>
      <c r="M81" s="2" t="str">
        <f t="shared" si="14"/>
        <v>Anak Pra-Sekolah</v>
      </c>
      <c r="N81" s="2" t="s">
        <v>13</v>
      </c>
      <c r="O81" s="2" t="str">
        <f t="shared" si="15"/>
        <v>Normal</v>
      </c>
      <c r="P81" s="2" t="str">
        <f t="shared" si="16"/>
        <v>Tinggi</v>
      </c>
      <c r="Q81" s="2">
        <v>2</v>
      </c>
      <c r="R81" s="2" t="s">
        <v>14</v>
      </c>
      <c r="S81" s="2" t="s">
        <v>12</v>
      </c>
      <c r="AH81" t="str">
        <f t="shared" si="17"/>
        <v>Baik</v>
      </c>
      <c r="AI81">
        <f t="shared" si="18"/>
        <v>6.6366889079143071E-3</v>
      </c>
      <c r="AJ81">
        <f t="shared" si="19"/>
        <v>1.1526857135825855E-2</v>
      </c>
    </row>
    <row r="82" spans="2:36" x14ac:dyDescent="0.25">
      <c r="B82" s="2">
        <v>79</v>
      </c>
      <c r="C82" s="2">
        <v>12</v>
      </c>
      <c r="D82" s="2" t="s">
        <v>13</v>
      </c>
      <c r="E82" s="2">
        <v>11.2</v>
      </c>
      <c r="F82" s="2">
        <v>60.4</v>
      </c>
      <c r="G82" s="2">
        <v>1</v>
      </c>
      <c r="H82" s="2" t="s">
        <v>9</v>
      </c>
      <c r="I82" s="2" t="s">
        <v>12</v>
      </c>
      <c r="J82" s="5"/>
      <c r="L82" s="2">
        <v>79</v>
      </c>
      <c r="M82" s="2" t="str">
        <f t="shared" si="14"/>
        <v>Bayi dan Balita</v>
      </c>
      <c r="N82" s="2" t="s">
        <v>13</v>
      </c>
      <c r="O82" s="2" t="str">
        <f t="shared" si="15"/>
        <v>Normal</v>
      </c>
      <c r="P82" s="2" t="str">
        <f t="shared" si="16"/>
        <v>Pendek</v>
      </c>
      <c r="Q82" s="2">
        <v>1</v>
      </c>
      <c r="R82" s="2" t="s">
        <v>9</v>
      </c>
      <c r="S82" s="2" t="s">
        <v>12</v>
      </c>
      <c r="AH82" t="str">
        <f t="shared" si="17"/>
        <v>Buruk</v>
      </c>
      <c r="AI82">
        <f t="shared" si="18"/>
        <v>4.2700759494150907E-3</v>
      </c>
      <c r="AJ82">
        <f t="shared" si="19"/>
        <v>2.9884640153628843E-3</v>
      </c>
    </row>
    <row r="83" spans="2:36" x14ac:dyDescent="0.25">
      <c r="B83" s="2">
        <v>80</v>
      </c>
      <c r="C83" s="2">
        <v>38</v>
      </c>
      <c r="D83" s="2" t="s">
        <v>8</v>
      </c>
      <c r="E83" s="2">
        <v>14.3</v>
      </c>
      <c r="F83" s="2">
        <v>94.2</v>
      </c>
      <c r="G83" s="2">
        <v>1</v>
      </c>
      <c r="H83" s="2" t="s">
        <v>14</v>
      </c>
      <c r="I83" s="2" t="s">
        <v>12</v>
      </c>
      <c r="J83" s="5"/>
      <c r="L83" s="2">
        <v>80</v>
      </c>
      <c r="M83" s="2" t="str">
        <f t="shared" si="14"/>
        <v>Anak Pra-Sekolah</v>
      </c>
      <c r="N83" s="2" t="s">
        <v>8</v>
      </c>
      <c r="O83" s="2" t="str">
        <f t="shared" si="15"/>
        <v>Normal</v>
      </c>
      <c r="P83" s="2" t="str">
        <f t="shared" si="16"/>
        <v>Tinggi</v>
      </c>
      <c r="Q83" s="2">
        <v>1</v>
      </c>
      <c r="R83" s="2" t="s">
        <v>14</v>
      </c>
      <c r="S83" s="2" t="s">
        <v>12</v>
      </c>
      <c r="AH83" t="str">
        <f t="shared" si="17"/>
        <v>Buruk</v>
      </c>
      <c r="AI83">
        <f t="shared" si="18"/>
        <v>8.6007020349408402E-3</v>
      </c>
      <c r="AJ83">
        <f t="shared" si="19"/>
        <v>7.5917430926079931E-3</v>
      </c>
    </row>
    <row r="84" spans="2:36" x14ac:dyDescent="0.25">
      <c r="B84" s="2">
        <v>81</v>
      </c>
      <c r="C84" s="2">
        <v>16</v>
      </c>
      <c r="D84" s="2" t="s">
        <v>8</v>
      </c>
      <c r="E84" s="2">
        <v>11.2</v>
      </c>
      <c r="F84" s="2">
        <v>70.900000000000006</v>
      </c>
      <c r="G84" s="2">
        <v>2</v>
      </c>
      <c r="H84" s="2" t="s">
        <v>15</v>
      </c>
      <c r="I84" s="2" t="s">
        <v>12</v>
      </c>
      <c r="J84" s="5"/>
      <c r="L84" s="2">
        <v>81</v>
      </c>
      <c r="M84" s="2" t="str">
        <f t="shared" si="14"/>
        <v>Bayi dan Balita</v>
      </c>
      <c r="N84" s="2" t="s">
        <v>8</v>
      </c>
      <c r="O84" s="2" t="str">
        <f t="shared" si="15"/>
        <v>Normal</v>
      </c>
      <c r="P84" s="2" t="str">
        <f t="shared" si="16"/>
        <v>Pendek</v>
      </c>
      <c r="Q84" s="2">
        <v>2</v>
      </c>
      <c r="R84" s="2" t="s">
        <v>15</v>
      </c>
      <c r="S84" s="2" t="s">
        <v>12</v>
      </c>
      <c r="AH84" t="str">
        <f t="shared" si="17"/>
        <v>Baik</v>
      </c>
      <c r="AI84">
        <f t="shared" si="18"/>
        <v>4.8961867924378318E-3</v>
      </c>
      <c r="AJ84">
        <f t="shared" si="19"/>
        <v>5.1294255421584596E-3</v>
      </c>
    </row>
    <row r="85" spans="2:36" x14ac:dyDescent="0.25">
      <c r="B85" s="2">
        <v>82</v>
      </c>
      <c r="C85" s="2">
        <v>33</v>
      </c>
      <c r="D85" s="2" t="s">
        <v>8</v>
      </c>
      <c r="E85" s="2">
        <v>15.2</v>
      </c>
      <c r="F85" s="2">
        <v>80.3</v>
      </c>
      <c r="G85" s="2">
        <v>2</v>
      </c>
      <c r="H85" s="2" t="s">
        <v>14</v>
      </c>
      <c r="I85" s="2" t="s">
        <v>10</v>
      </c>
      <c r="J85" s="5"/>
      <c r="L85" s="2">
        <v>82</v>
      </c>
      <c r="M85" s="2" t="str">
        <f t="shared" si="14"/>
        <v>Anak Pra-Sekolah</v>
      </c>
      <c r="N85" s="2" t="s">
        <v>8</v>
      </c>
      <c r="O85" s="2" t="str">
        <f t="shared" si="15"/>
        <v>Normal</v>
      </c>
      <c r="P85" s="2" t="str">
        <f t="shared" si="16"/>
        <v>Tinggi</v>
      </c>
      <c r="Q85" s="2">
        <v>2</v>
      </c>
      <c r="R85" s="2" t="s">
        <v>14</v>
      </c>
      <c r="S85" s="2" t="s">
        <v>10</v>
      </c>
      <c r="AH85" t="str">
        <f t="shared" si="17"/>
        <v>Baik</v>
      </c>
      <c r="AI85">
        <f t="shared" si="18"/>
        <v>8.9916430365290598E-3</v>
      </c>
      <c r="AJ85">
        <f t="shared" si="19"/>
        <v>1.1187831925948622E-2</v>
      </c>
    </row>
    <row r="86" spans="2:36" x14ac:dyDescent="0.25">
      <c r="B86" s="2">
        <v>83</v>
      </c>
      <c r="C86" s="2">
        <v>50</v>
      </c>
      <c r="D86" s="2" t="s">
        <v>13</v>
      </c>
      <c r="E86" s="2">
        <v>11.6</v>
      </c>
      <c r="F86" s="2">
        <v>73.8</v>
      </c>
      <c r="G86" s="2">
        <v>1</v>
      </c>
      <c r="H86" s="2" t="s">
        <v>11</v>
      </c>
      <c r="I86" s="2" t="s">
        <v>12</v>
      </c>
      <c r="J86" s="5"/>
      <c r="L86" s="2">
        <v>83</v>
      </c>
      <c r="M86" s="2" t="str">
        <f t="shared" si="14"/>
        <v>Anak Pra-Sekolah</v>
      </c>
      <c r="N86" s="2" t="s">
        <v>13</v>
      </c>
      <c r="O86" s="2" t="str">
        <f t="shared" si="15"/>
        <v>Normal</v>
      </c>
      <c r="P86" s="2" t="str">
        <f t="shared" si="16"/>
        <v>Pendek</v>
      </c>
      <c r="Q86" s="2">
        <v>1</v>
      </c>
      <c r="R86" s="2" t="s">
        <v>11</v>
      </c>
      <c r="S86" s="2" t="s">
        <v>12</v>
      </c>
      <c r="AH86" t="str">
        <f t="shared" si="17"/>
        <v>Baik</v>
      </c>
      <c r="AI86">
        <f t="shared" si="18"/>
        <v>4.6894584087326446E-3</v>
      </c>
      <c r="AJ86">
        <f t="shared" si="19"/>
        <v>4.7125778703799321E-3</v>
      </c>
    </row>
    <row r="87" spans="2:36" x14ac:dyDescent="0.25">
      <c r="B87" s="2">
        <v>84</v>
      </c>
      <c r="C87" s="2">
        <v>17</v>
      </c>
      <c r="D87" s="2" t="s">
        <v>8</v>
      </c>
      <c r="E87" s="2">
        <v>11.7</v>
      </c>
      <c r="F87" s="2">
        <v>78.099999999999994</v>
      </c>
      <c r="G87" s="2">
        <v>3</v>
      </c>
      <c r="H87" s="2" t="s">
        <v>14</v>
      </c>
      <c r="I87" s="2" t="s">
        <v>12</v>
      </c>
      <c r="J87" s="5"/>
      <c r="L87" s="2">
        <v>84</v>
      </c>
      <c r="M87" s="2" t="str">
        <f t="shared" si="14"/>
        <v>Bayi dan Balita</v>
      </c>
      <c r="N87" s="2" t="s">
        <v>8</v>
      </c>
      <c r="O87" s="2" t="str">
        <f t="shared" si="15"/>
        <v>Normal</v>
      </c>
      <c r="P87" s="2" t="str">
        <f t="shared" si="16"/>
        <v>Pendek</v>
      </c>
      <c r="Q87" s="2">
        <v>3</v>
      </c>
      <c r="R87" s="2" t="s">
        <v>14</v>
      </c>
      <c r="S87" s="2" t="s">
        <v>12</v>
      </c>
      <c r="AH87" t="str">
        <f t="shared" si="17"/>
        <v>Buruk</v>
      </c>
      <c r="AI87">
        <f t="shared" si="18"/>
        <v>5.9605752255764907E-3</v>
      </c>
      <c r="AJ87">
        <f t="shared" si="19"/>
        <v>3.8674240198813777E-3</v>
      </c>
    </row>
    <row r="88" spans="2:36" x14ac:dyDescent="0.25">
      <c r="B88" s="2">
        <v>85</v>
      </c>
      <c r="C88" s="2">
        <v>10</v>
      </c>
      <c r="D88" s="2" t="s">
        <v>8</v>
      </c>
      <c r="E88" s="2">
        <v>15.5</v>
      </c>
      <c r="F88" s="2">
        <v>101.7</v>
      </c>
      <c r="G88" s="2">
        <v>1</v>
      </c>
      <c r="H88" s="2" t="s">
        <v>15</v>
      </c>
      <c r="I88" s="2" t="s">
        <v>12</v>
      </c>
      <c r="J88" s="5"/>
      <c r="L88" s="2">
        <v>85</v>
      </c>
      <c r="M88" s="2" t="str">
        <f t="shared" si="14"/>
        <v>Bayi dan Balita</v>
      </c>
      <c r="N88" s="2" t="s">
        <v>8</v>
      </c>
      <c r="O88" s="2" t="str">
        <f t="shared" si="15"/>
        <v>Normal</v>
      </c>
      <c r="P88" s="2" t="str">
        <f t="shared" si="16"/>
        <v>Tinggi</v>
      </c>
      <c r="Q88" s="2">
        <v>1</v>
      </c>
      <c r="R88" s="2" t="s">
        <v>15</v>
      </c>
      <c r="S88" s="2" t="s">
        <v>12</v>
      </c>
      <c r="AH88" t="str">
        <f t="shared" si="17"/>
        <v>Buruk</v>
      </c>
      <c r="AI88">
        <f t="shared" si="18"/>
        <v>6.7127430516611426E-3</v>
      </c>
      <c r="AJ88">
        <f t="shared" si="19"/>
        <v>4.5608931544807978E-3</v>
      </c>
    </row>
    <row r="89" spans="2:36" x14ac:dyDescent="0.25">
      <c r="B89" s="2">
        <v>86</v>
      </c>
      <c r="C89" s="2">
        <v>16</v>
      </c>
      <c r="D89" s="2" t="s">
        <v>8</v>
      </c>
      <c r="E89" s="2">
        <v>9.8000000000000007</v>
      </c>
      <c r="F89" s="2">
        <v>74.3</v>
      </c>
      <c r="G89" s="2">
        <v>2</v>
      </c>
      <c r="H89" s="2" t="s">
        <v>14</v>
      </c>
      <c r="I89" s="2" t="s">
        <v>10</v>
      </c>
      <c r="J89" s="5"/>
      <c r="L89" s="2">
        <v>86</v>
      </c>
      <c r="M89" s="2" t="str">
        <f t="shared" si="14"/>
        <v>Bayi dan Balita</v>
      </c>
      <c r="N89" s="2" t="s">
        <v>8</v>
      </c>
      <c r="O89" s="2" t="str">
        <f t="shared" si="15"/>
        <v>Ringan</v>
      </c>
      <c r="P89" s="2" t="str">
        <f t="shared" si="16"/>
        <v>Pendek</v>
      </c>
      <c r="Q89" s="2">
        <v>2</v>
      </c>
      <c r="R89" s="2" t="s">
        <v>14</v>
      </c>
      <c r="S89" s="2" t="s">
        <v>10</v>
      </c>
      <c r="AH89" t="str">
        <f t="shared" si="17"/>
        <v>Baik</v>
      </c>
      <c r="AI89">
        <f t="shared" si="18"/>
        <v>2.7085288639017791E-3</v>
      </c>
      <c r="AJ89">
        <f t="shared" si="19"/>
        <v>4.3900488874329159E-3</v>
      </c>
    </row>
    <row r="90" spans="2:36" x14ac:dyDescent="0.25">
      <c r="B90" s="2">
        <v>87</v>
      </c>
      <c r="C90" s="2">
        <v>25</v>
      </c>
      <c r="D90" s="2" t="s">
        <v>8</v>
      </c>
      <c r="E90" s="2">
        <v>6.6</v>
      </c>
      <c r="F90" s="2">
        <v>91.8</v>
      </c>
      <c r="G90" s="2">
        <v>1</v>
      </c>
      <c r="H90" s="2" t="s">
        <v>9</v>
      </c>
      <c r="I90" s="2" t="s">
        <v>10</v>
      </c>
      <c r="J90" s="5"/>
      <c r="L90" s="2">
        <v>87</v>
      </c>
      <c r="M90" s="2" t="str">
        <f t="shared" si="14"/>
        <v>Anak Pra-Sekolah</v>
      </c>
      <c r="N90" s="2" t="s">
        <v>8</v>
      </c>
      <c r="O90" s="2" t="str">
        <f t="shared" si="15"/>
        <v>Ringan</v>
      </c>
      <c r="P90" s="2" t="str">
        <f t="shared" si="16"/>
        <v>Tinggi</v>
      </c>
      <c r="Q90" s="2">
        <v>1</v>
      </c>
      <c r="R90" s="2" t="s">
        <v>9</v>
      </c>
      <c r="S90" s="2" t="s">
        <v>10</v>
      </c>
      <c r="AH90" t="str">
        <f t="shared" si="17"/>
        <v>Buruk</v>
      </c>
      <c r="AI90">
        <f t="shared" si="18"/>
        <v>5.8773257960922391E-3</v>
      </c>
      <c r="AJ90">
        <f t="shared" si="19"/>
        <v>4.8595795045143627E-3</v>
      </c>
    </row>
    <row r="91" spans="2:36" x14ac:dyDescent="0.25">
      <c r="B91" s="2">
        <v>88</v>
      </c>
      <c r="C91" s="2">
        <v>42</v>
      </c>
      <c r="D91" s="2" t="s">
        <v>13</v>
      </c>
      <c r="E91" s="2">
        <v>5.3</v>
      </c>
      <c r="F91" s="2">
        <v>85.9</v>
      </c>
      <c r="G91" s="2">
        <v>2</v>
      </c>
      <c r="H91" s="2" t="s">
        <v>14</v>
      </c>
      <c r="I91" s="2" t="s">
        <v>12</v>
      </c>
      <c r="J91" s="5"/>
      <c r="L91" s="2">
        <v>88</v>
      </c>
      <c r="M91" s="2" t="str">
        <f t="shared" si="14"/>
        <v>Anak Pra-Sekolah</v>
      </c>
      <c r="N91" s="2" t="s">
        <v>13</v>
      </c>
      <c r="O91" s="2" t="str">
        <f t="shared" si="15"/>
        <v>Ringan</v>
      </c>
      <c r="P91" s="2" t="str">
        <f t="shared" si="16"/>
        <v>Tinggi</v>
      </c>
      <c r="Q91" s="2">
        <v>2</v>
      </c>
      <c r="R91" s="2" t="s">
        <v>14</v>
      </c>
      <c r="S91" s="2" t="s">
        <v>12</v>
      </c>
      <c r="AH91" t="str">
        <f t="shared" si="17"/>
        <v>Baik</v>
      </c>
      <c r="AI91">
        <f t="shared" si="18"/>
        <v>3.6713598213994028E-3</v>
      </c>
      <c r="AJ91">
        <f t="shared" si="19"/>
        <v>9.3461003803993418E-3</v>
      </c>
    </row>
    <row r="92" spans="2:36" x14ac:dyDescent="0.25">
      <c r="B92" s="2">
        <v>89</v>
      </c>
      <c r="C92" s="2">
        <v>23</v>
      </c>
      <c r="D92" s="2" t="s">
        <v>13</v>
      </c>
      <c r="E92" s="2">
        <v>14.1</v>
      </c>
      <c r="F92" s="2">
        <v>98.1</v>
      </c>
      <c r="G92" s="2">
        <v>2</v>
      </c>
      <c r="H92" s="2" t="s">
        <v>9</v>
      </c>
      <c r="I92" s="2" t="s">
        <v>12</v>
      </c>
      <c r="J92" s="5"/>
      <c r="L92" s="2">
        <v>89</v>
      </c>
      <c r="M92" s="2" t="str">
        <f t="shared" si="14"/>
        <v>Bayi dan Balita</v>
      </c>
      <c r="N92" s="2" t="s">
        <v>13</v>
      </c>
      <c r="O92" s="2" t="str">
        <f t="shared" si="15"/>
        <v>Normal</v>
      </c>
      <c r="P92" s="2" t="str">
        <f t="shared" si="16"/>
        <v>Tinggi</v>
      </c>
      <c r="Q92" s="2">
        <v>2</v>
      </c>
      <c r="R92" s="2" t="s">
        <v>9</v>
      </c>
      <c r="S92" s="2" t="s">
        <v>12</v>
      </c>
      <c r="AH92" t="str">
        <f t="shared" si="17"/>
        <v>Buruk</v>
      </c>
      <c r="AI92">
        <f t="shared" si="18"/>
        <v>6.3986441120780675E-3</v>
      </c>
      <c r="AJ92">
        <f t="shared" si="19"/>
        <v>5.7708270641490178E-3</v>
      </c>
    </row>
    <row r="93" spans="2:36" x14ac:dyDescent="0.25">
      <c r="B93" s="2">
        <v>90</v>
      </c>
      <c r="C93" s="2">
        <v>18</v>
      </c>
      <c r="D93" s="2" t="s">
        <v>8</v>
      </c>
      <c r="E93" s="2">
        <v>12.4</v>
      </c>
      <c r="F93" s="2">
        <v>115.9</v>
      </c>
      <c r="G93" s="2">
        <v>3</v>
      </c>
      <c r="H93" s="2" t="s">
        <v>11</v>
      </c>
      <c r="I93" s="2" t="s">
        <v>12</v>
      </c>
      <c r="J93" s="5"/>
      <c r="L93" s="2">
        <v>90</v>
      </c>
      <c r="M93" s="2" t="str">
        <f t="shared" si="14"/>
        <v>Bayi dan Balita</v>
      </c>
      <c r="N93" s="2" t="s">
        <v>8</v>
      </c>
      <c r="O93" s="2" t="str">
        <f t="shared" si="15"/>
        <v>Normal</v>
      </c>
      <c r="P93" s="2" t="str">
        <f t="shared" si="16"/>
        <v>Tinggi</v>
      </c>
      <c r="Q93" s="2">
        <v>3</v>
      </c>
      <c r="R93" s="2" t="s">
        <v>11</v>
      </c>
      <c r="S93" s="2" t="s">
        <v>12</v>
      </c>
      <c r="AH93" t="str">
        <f t="shared" si="17"/>
        <v>Buruk</v>
      </c>
      <c r="AI93">
        <f t="shared" si="18"/>
        <v>9.0460494599925566E-3</v>
      </c>
      <c r="AJ93">
        <f t="shared" si="19"/>
        <v>4.0007834688428048E-3</v>
      </c>
    </row>
    <row r="94" spans="2:36" x14ac:dyDescent="0.25">
      <c r="B94" s="2">
        <v>91</v>
      </c>
      <c r="C94" s="2">
        <v>47</v>
      </c>
      <c r="D94" s="2" t="s">
        <v>13</v>
      </c>
      <c r="E94" s="2">
        <v>13.4</v>
      </c>
      <c r="F94" s="2">
        <v>102.6</v>
      </c>
      <c r="G94" s="2">
        <v>2</v>
      </c>
      <c r="H94" s="2" t="s">
        <v>9</v>
      </c>
      <c r="I94" s="2" t="s">
        <v>10</v>
      </c>
      <c r="J94" s="5"/>
      <c r="L94" s="2">
        <v>91</v>
      </c>
      <c r="M94" s="2" t="str">
        <f t="shared" si="14"/>
        <v>Anak Pra-Sekolah</v>
      </c>
      <c r="N94" s="2" t="s">
        <v>13</v>
      </c>
      <c r="O94" s="2" t="str">
        <f t="shared" si="15"/>
        <v>Normal</v>
      </c>
      <c r="P94" s="2" t="str">
        <f t="shared" si="16"/>
        <v>Tinggi</v>
      </c>
      <c r="Q94" s="2">
        <v>2</v>
      </c>
      <c r="R94" s="2" t="s">
        <v>9</v>
      </c>
      <c r="S94" s="2" t="s">
        <v>10</v>
      </c>
      <c r="AH94" t="str">
        <f t="shared" si="17"/>
        <v>Baik</v>
      </c>
      <c r="AI94">
        <f t="shared" si="18"/>
        <v>8.1982627686000252E-3</v>
      </c>
      <c r="AJ94">
        <f t="shared" si="19"/>
        <v>9.1001503703888355E-3</v>
      </c>
    </row>
    <row r="95" spans="2:36" x14ac:dyDescent="0.25">
      <c r="B95" s="2">
        <v>92</v>
      </c>
      <c r="C95" s="2">
        <v>20</v>
      </c>
      <c r="D95" s="2" t="s">
        <v>13</v>
      </c>
      <c r="E95" s="2">
        <v>7.6</v>
      </c>
      <c r="F95" s="2">
        <v>69</v>
      </c>
      <c r="G95" s="2">
        <v>2</v>
      </c>
      <c r="H95" s="2" t="s">
        <v>14</v>
      </c>
      <c r="I95" s="2" t="s">
        <v>10</v>
      </c>
      <c r="J95" s="5"/>
      <c r="L95" s="2">
        <v>92</v>
      </c>
      <c r="M95" s="2" t="str">
        <f t="shared" si="14"/>
        <v>Bayi dan Balita</v>
      </c>
      <c r="N95" s="2" t="s">
        <v>13</v>
      </c>
      <c r="O95" s="2" t="str">
        <f t="shared" si="15"/>
        <v>Ringan</v>
      </c>
      <c r="P95" s="2" t="str">
        <f t="shared" si="16"/>
        <v>Pendek</v>
      </c>
      <c r="Q95" s="2">
        <v>2</v>
      </c>
      <c r="R95" s="2" t="s">
        <v>14</v>
      </c>
      <c r="S95" s="2" t="s">
        <v>10</v>
      </c>
      <c r="AH95" t="str">
        <f t="shared" si="17"/>
        <v>Baik</v>
      </c>
      <c r="AI95">
        <f t="shared" si="18"/>
        <v>1.9991522566894081E-3</v>
      </c>
      <c r="AJ95">
        <f t="shared" si="19"/>
        <v>4.5230806719005808E-3</v>
      </c>
    </row>
    <row r="96" spans="2:36" x14ac:dyDescent="0.25">
      <c r="B96" s="2">
        <v>93</v>
      </c>
      <c r="C96" s="2">
        <v>49</v>
      </c>
      <c r="D96" s="2" t="s">
        <v>8</v>
      </c>
      <c r="E96" s="2">
        <v>6.6</v>
      </c>
      <c r="F96" s="2">
        <v>57</v>
      </c>
      <c r="G96" s="2">
        <v>3</v>
      </c>
      <c r="H96" s="2" t="s">
        <v>15</v>
      </c>
      <c r="I96" s="2" t="s">
        <v>12</v>
      </c>
      <c r="J96" s="5"/>
      <c r="L96" s="2">
        <v>93</v>
      </c>
      <c r="M96" s="2" t="str">
        <f t="shared" si="14"/>
        <v>Anak Pra-Sekolah</v>
      </c>
      <c r="N96" s="2" t="s">
        <v>8</v>
      </c>
      <c r="O96" s="2" t="str">
        <f t="shared" si="15"/>
        <v>Ringan</v>
      </c>
      <c r="P96" s="2" t="str">
        <f t="shared" si="16"/>
        <v>Pendek</v>
      </c>
      <c r="Q96" s="2">
        <v>3</v>
      </c>
      <c r="R96" s="2" t="s">
        <v>15</v>
      </c>
      <c r="S96" s="2" t="s">
        <v>12</v>
      </c>
      <c r="AH96" t="str">
        <f t="shared" si="17"/>
        <v>Baik</v>
      </c>
      <c r="AI96">
        <f t="shared" si="18"/>
        <v>4.2247162170641886E-3</v>
      </c>
      <c r="AJ96">
        <f t="shared" si="19"/>
        <v>4.6845807965955636E-3</v>
      </c>
    </row>
    <row r="97" spans="2:36" x14ac:dyDescent="0.25">
      <c r="B97" s="2">
        <v>94</v>
      </c>
      <c r="C97" s="2">
        <v>26</v>
      </c>
      <c r="D97" s="2" t="s">
        <v>8</v>
      </c>
      <c r="E97" s="2">
        <v>5.2</v>
      </c>
      <c r="F97" s="2">
        <v>72</v>
      </c>
      <c r="G97" s="2">
        <v>2</v>
      </c>
      <c r="H97" s="2" t="s">
        <v>9</v>
      </c>
      <c r="I97" s="2" t="s">
        <v>10</v>
      </c>
      <c r="J97" s="5"/>
      <c r="L97" s="2">
        <v>94</v>
      </c>
      <c r="M97" s="2" t="str">
        <f t="shared" si="14"/>
        <v>Anak Pra-Sekolah</v>
      </c>
      <c r="N97" s="2" t="s">
        <v>8</v>
      </c>
      <c r="O97" s="2" t="str">
        <f t="shared" si="15"/>
        <v>Ringan</v>
      </c>
      <c r="P97" s="2" t="str">
        <f t="shared" si="16"/>
        <v>Pendek</v>
      </c>
      <c r="Q97" s="2">
        <v>2</v>
      </c>
      <c r="R97" s="2" t="s">
        <v>9</v>
      </c>
      <c r="S97" s="2" t="s">
        <v>10</v>
      </c>
      <c r="AH97" t="str">
        <f t="shared" si="17"/>
        <v>Baik</v>
      </c>
      <c r="AI97">
        <f t="shared" si="18"/>
        <v>4.2868443967268967E-3</v>
      </c>
      <c r="AJ97">
        <f t="shared" si="19"/>
        <v>5.4653442626948247E-3</v>
      </c>
    </row>
    <row r="98" spans="2:36" x14ac:dyDescent="0.25">
      <c r="B98" s="2">
        <v>95</v>
      </c>
      <c r="C98" s="2">
        <v>28</v>
      </c>
      <c r="D98" s="2" t="s">
        <v>13</v>
      </c>
      <c r="E98" s="2">
        <v>9.1999999999999993</v>
      </c>
      <c r="F98" s="2">
        <v>93.7</v>
      </c>
      <c r="G98" s="2">
        <v>3</v>
      </c>
      <c r="H98" s="2" t="s">
        <v>11</v>
      </c>
      <c r="I98" s="2" t="s">
        <v>12</v>
      </c>
      <c r="J98" s="5"/>
      <c r="L98" s="2">
        <v>95</v>
      </c>
      <c r="M98" s="2" t="str">
        <f t="shared" si="14"/>
        <v>Anak Pra-Sekolah</v>
      </c>
      <c r="N98" s="2" t="s">
        <v>13</v>
      </c>
      <c r="O98" s="2" t="str">
        <f t="shared" si="15"/>
        <v>Ringan</v>
      </c>
      <c r="P98" s="2" t="str">
        <f t="shared" si="16"/>
        <v>Tinggi</v>
      </c>
      <c r="Q98" s="2">
        <v>3</v>
      </c>
      <c r="R98" s="2" t="s">
        <v>11</v>
      </c>
      <c r="S98" s="2" t="s">
        <v>12</v>
      </c>
      <c r="AH98" t="str">
        <f t="shared" si="17"/>
        <v>Baik</v>
      </c>
      <c r="AI98">
        <f t="shared" si="18"/>
        <v>4.7323921994508926E-3</v>
      </c>
      <c r="AJ98">
        <f t="shared" si="19"/>
        <v>5.2703573573680499E-3</v>
      </c>
    </row>
    <row r="99" spans="2:36" x14ac:dyDescent="0.25">
      <c r="B99" s="2">
        <v>96</v>
      </c>
      <c r="C99" s="2">
        <v>27</v>
      </c>
      <c r="D99" s="2" t="s">
        <v>8</v>
      </c>
      <c r="E99" s="2">
        <v>12.1</v>
      </c>
      <c r="F99" s="2">
        <v>58.3</v>
      </c>
      <c r="G99" s="2">
        <v>3</v>
      </c>
      <c r="H99" s="2" t="s">
        <v>9</v>
      </c>
      <c r="I99" s="2" t="s">
        <v>10</v>
      </c>
      <c r="J99" s="5"/>
      <c r="L99" s="2">
        <v>96</v>
      </c>
      <c r="M99" s="2" t="str">
        <f t="shared" si="14"/>
        <v>Anak Pra-Sekolah</v>
      </c>
      <c r="N99" s="2" t="s">
        <v>8</v>
      </c>
      <c r="O99" s="2" t="str">
        <f t="shared" si="15"/>
        <v>Normal</v>
      </c>
      <c r="P99" s="2" t="str">
        <f t="shared" si="16"/>
        <v>Pendek</v>
      </c>
      <c r="Q99" s="2">
        <v>3</v>
      </c>
      <c r="R99" s="2" t="s">
        <v>9</v>
      </c>
      <c r="S99" s="2" t="s">
        <v>10</v>
      </c>
      <c r="AH99" t="str">
        <f t="shared" si="17"/>
        <v>Buruk</v>
      </c>
      <c r="AI99">
        <f t="shared" si="18"/>
        <v>9.433925127245146E-3</v>
      </c>
      <c r="AJ99">
        <f t="shared" si="19"/>
        <v>4.8147080409454398E-3</v>
      </c>
    </row>
    <row r="100" spans="2:36" x14ac:dyDescent="0.25">
      <c r="B100" s="2">
        <v>97</v>
      </c>
      <c r="C100" s="2">
        <v>47</v>
      </c>
      <c r="D100" s="2" t="s">
        <v>13</v>
      </c>
      <c r="E100" s="2">
        <v>9.6999999999999993</v>
      </c>
      <c r="F100" s="2">
        <v>87.3</v>
      </c>
      <c r="G100" s="2">
        <v>2</v>
      </c>
      <c r="H100" s="2" t="s">
        <v>9</v>
      </c>
      <c r="I100" s="2" t="s">
        <v>10</v>
      </c>
      <c r="J100" s="5"/>
      <c r="L100" s="2">
        <v>97</v>
      </c>
      <c r="M100" s="2" t="str">
        <f t="shared" si="14"/>
        <v>Anak Pra-Sekolah</v>
      </c>
      <c r="N100" s="2" t="s">
        <v>13</v>
      </c>
      <c r="O100" s="2" t="str">
        <f t="shared" si="15"/>
        <v>Ringan</v>
      </c>
      <c r="P100" s="2" t="str">
        <f t="shared" si="16"/>
        <v>Tinggi</v>
      </c>
      <c r="Q100" s="2">
        <v>2</v>
      </c>
      <c r="R100" s="2" t="s">
        <v>9</v>
      </c>
      <c r="S100" s="2" t="s">
        <v>10</v>
      </c>
      <c r="AH100" t="str">
        <f t="shared" si="17"/>
        <v>Baik</v>
      </c>
      <c r="AI100">
        <f t="shared" si="18"/>
        <v>4.5352091911404387E-3</v>
      </c>
      <c r="AJ100">
        <f t="shared" si="19"/>
        <v>7.3785003003152706E-3</v>
      </c>
    </row>
    <row r="101" spans="2:36" x14ac:dyDescent="0.25">
      <c r="B101" s="2">
        <v>98</v>
      </c>
      <c r="C101" s="2">
        <v>43</v>
      </c>
      <c r="D101" s="2" t="s">
        <v>8</v>
      </c>
      <c r="E101" s="2">
        <v>10.199999999999999</v>
      </c>
      <c r="F101" s="2">
        <v>93.8</v>
      </c>
      <c r="G101" s="2">
        <v>2</v>
      </c>
      <c r="H101" s="2" t="s">
        <v>9</v>
      </c>
      <c r="I101" s="2" t="s">
        <v>12</v>
      </c>
      <c r="J101" s="5"/>
      <c r="L101" s="2">
        <v>98</v>
      </c>
      <c r="M101" s="2" t="str">
        <f t="shared" si="14"/>
        <v>Anak Pra-Sekolah</v>
      </c>
      <c r="N101" s="2" t="s">
        <v>8</v>
      </c>
      <c r="O101" s="2" t="str">
        <f t="shared" si="15"/>
        <v>Normal</v>
      </c>
      <c r="P101" s="2" t="str">
        <f t="shared" si="16"/>
        <v>Tinggi</v>
      </c>
      <c r="Q101" s="2">
        <v>2</v>
      </c>
      <c r="R101" s="2" t="s">
        <v>9</v>
      </c>
      <c r="S101" s="2" t="s">
        <v>12</v>
      </c>
      <c r="AH101" t="str">
        <f t="shared" si="17"/>
        <v>Buruk</v>
      </c>
      <c r="AI101">
        <f t="shared" si="18"/>
        <v>1.1107323751006485E-2</v>
      </c>
      <c r="AJ101">
        <f t="shared" si="19"/>
        <v>8.8324988889068087E-3</v>
      </c>
    </row>
    <row r="102" spans="2:36" x14ac:dyDescent="0.25">
      <c r="B102" s="2">
        <v>99</v>
      </c>
      <c r="C102" s="2">
        <v>31</v>
      </c>
      <c r="D102" s="2" t="s">
        <v>13</v>
      </c>
      <c r="E102" s="2">
        <v>15.8</v>
      </c>
      <c r="F102" s="2">
        <v>76.7</v>
      </c>
      <c r="G102" s="2">
        <v>1</v>
      </c>
      <c r="H102" s="2" t="s">
        <v>11</v>
      </c>
      <c r="I102" s="2" t="s">
        <v>12</v>
      </c>
      <c r="J102" s="5"/>
      <c r="L102" s="2">
        <v>99</v>
      </c>
      <c r="M102" s="2" t="str">
        <f t="shared" si="14"/>
        <v>Anak Pra-Sekolah</v>
      </c>
      <c r="N102" s="2" t="s">
        <v>13</v>
      </c>
      <c r="O102" s="2" t="str">
        <f t="shared" si="15"/>
        <v>Normal</v>
      </c>
      <c r="P102" s="2" t="str">
        <f t="shared" si="16"/>
        <v>Pendek</v>
      </c>
      <c r="Q102" s="2">
        <v>1</v>
      </c>
      <c r="R102" s="2" t="s">
        <v>11</v>
      </c>
      <c r="S102" s="2" t="s">
        <v>12</v>
      </c>
      <c r="AH102" t="str">
        <f t="shared" si="17"/>
        <v>Baik</v>
      </c>
      <c r="AI102">
        <f t="shared" si="18"/>
        <v>4.6894584087326446E-3</v>
      </c>
      <c r="AJ102">
        <f t="shared" si="19"/>
        <v>4.7125778703799321E-3</v>
      </c>
    </row>
    <row r="103" spans="2:36" x14ac:dyDescent="0.25">
      <c r="B103" s="2">
        <v>100</v>
      </c>
      <c r="C103" s="2">
        <v>17</v>
      </c>
      <c r="D103" s="2" t="s">
        <v>8</v>
      </c>
      <c r="E103" s="2">
        <v>9.1999999999999993</v>
      </c>
      <c r="F103" s="2">
        <v>105.1</v>
      </c>
      <c r="G103" s="2">
        <v>3</v>
      </c>
      <c r="H103" s="2" t="s">
        <v>14</v>
      </c>
      <c r="I103" s="2" t="s">
        <v>12</v>
      </c>
      <c r="J103" s="5"/>
      <c r="L103" s="2">
        <v>100</v>
      </c>
      <c r="M103" s="2" t="str">
        <f t="shared" si="14"/>
        <v>Bayi dan Balita</v>
      </c>
      <c r="N103" s="2" t="s">
        <v>8</v>
      </c>
      <c r="O103" s="2" t="str">
        <f t="shared" si="15"/>
        <v>Ringan</v>
      </c>
      <c r="P103" s="2" t="str">
        <f t="shared" si="16"/>
        <v>Tinggi</v>
      </c>
      <c r="Q103" s="2">
        <v>3</v>
      </c>
      <c r="R103" s="2" t="s">
        <v>14</v>
      </c>
      <c r="S103" s="2" t="s">
        <v>12</v>
      </c>
      <c r="AH103" t="str">
        <f t="shared" si="17"/>
        <v>Buruk</v>
      </c>
      <c r="AI103">
        <f t="shared" si="18"/>
        <v>4.7261865973010752E-3</v>
      </c>
      <c r="AJ103">
        <f t="shared" si="19"/>
        <v>4.108912751784502E-3</v>
      </c>
    </row>
    <row r="104" spans="2:36" x14ac:dyDescent="0.25">
      <c r="B104" s="2">
        <v>101</v>
      </c>
      <c r="C104" s="2">
        <v>47</v>
      </c>
      <c r="D104" s="2" t="s">
        <v>13</v>
      </c>
      <c r="E104" s="2">
        <v>11.2</v>
      </c>
      <c r="F104" s="2">
        <v>61.9</v>
      </c>
      <c r="G104" s="2">
        <v>1</v>
      </c>
      <c r="H104" s="2" t="s">
        <v>9</v>
      </c>
      <c r="I104" s="2" t="s">
        <v>12</v>
      </c>
      <c r="J104" s="5"/>
      <c r="L104" s="2">
        <v>101</v>
      </c>
      <c r="M104" s="2" t="str">
        <f t="shared" si="14"/>
        <v>Anak Pra-Sekolah</v>
      </c>
      <c r="N104" s="2" t="s">
        <v>13</v>
      </c>
      <c r="O104" s="2" t="str">
        <f t="shared" si="15"/>
        <v>Normal</v>
      </c>
      <c r="P104" s="2" t="str">
        <f t="shared" si="16"/>
        <v>Pendek</v>
      </c>
      <c r="Q104" s="2">
        <v>1</v>
      </c>
      <c r="R104" s="2" t="s">
        <v>9</v>
      </c>
      <c r="S104" s="2" t="s">
        <v>12</v>
      </c>
      <c r="AH104" t="str">
        <f t="shared" si="17"/>
        <v>Buruk</v>
      </c>
      <c r="AI104">
        <f t="shared" si="18"/>
        <v>5.4710348101880855E-3</v>
      </c>
      <c r="AJ104">
        <f t="shared" si="19"/>
        <v>4.7125778703799321E-3</v>
      </c>
    </row>
    <row r="105" spans="2:36" x14ac:dyDescent="0.25">
      <c r="B105" s="2">
        <v>102</v>
      </c>
      <c r="C105" s="2">
        <v>3</v>
      </c>
      <c r="D105" s="2" t="s">
        <v>13</v>
      </c>
      <c r="E105" s="2">
        <v>14.4</v>
      </c>
      <c r="F105" s="2">
        <v>59.9</v>
      </c>
      <c r="G105" s="2">
        <v>2</v>
      </c>
      <c r="H105" s="2" t="s">
        <v>9</v>
      </c>
      <c r="I105" s="2" t="s">
        <v>10</v>
      </c>
      <c r="J105" s="5"/>
      <c r="L105" s="2">
        <v>102</v>
      </c>
      <c r="M105" s="2" t="str">
        <f t="shared" si="14"/>
        <v>Bayi dan Balita</v>
      </c>
      <c r="N105" s="2" t="s">
        <v>13</v>
      </c>
      <c r="O105" s="2" t="str">
        <f t="shared" si="15"/>
        <v>Normal</v>
      </c>
      <c r="P105" s="2" t="str">
        <f t="shared" si="16"/>
        <v>Pendek</v>
      </c>
      <c r="Q105" s="2">
        <v>2</v>
      </c>
      <c r="R105" s="2" t="s">
        <v>9</v>
      </c>
      <c r="S105" s="2" t="s">
        <v>10</v>
      </c>
      <c r="AH105" t="str">
        <f t="shared" si="17"/>
        <v>Buruk</v>
      </c>
      <c r="AI105">
        <f t="shared" si="18"/>
        <v>4.4641703107521401E-3</v>
      </c>
      <c r="AJ105">
        <f t="shared" si="19"/>
        <v>4.4040522331663555E-3</v>
      </c>
    </row>
    <row r="106" spans="2:36" x14ac:dyDescent="0.25">
      <c r="B106" s="2">
        <v>103</v>
      </c>
      <c r="C106" s="2">
        <v>27</v>
      </c>
      <c r="D106" s="2" t="s">
        <v>13</v>
      </c>
      <c r="E106" s="2">
        <v>9.8000000000000007</v>
      </c>
      <c r="F106" s="2">
        <v>102.3</v>
      </c>
      <c r="G106" s="2">
        <v>1</v>
      </c>
      <c r="H106" s="2" t="s">
        <v>15</v>
      </c>
      <c r="I106" s="2" t="s">
        <v>10</v>
      </c>
      <c r="J106" s="5"/>
      <c r="L106" s="2">
        <v>103</v>
      </c>
      <c r="M106" s="2" t="str">
        <f t="shared" si="14"/>
        <v>Anak Pra-Sekolah</v>
      </c>
      <c r="N106" s="2" t="s">
        <v>13</v>
      </c>
      <c r="O106" s="2" t="str">
        <f t="shared" si="15"/>
        <v>Ringan</v>
      </c>
      <c r="P106" s="2" t="str">
        <f t="shared" si="16"/>
        <v>Tinggi</v>
      </c>
      <c r="Q106" s="2">
        <v>1</v>
      </c>
      <c r="R106" s="2" t="s">
        <v>15</v>
      </c>
      <c r="S106" s="2" t="s">
        <v>10</v>
      </c>
      <c r="AH106" t="str">
        <f t="shared" si="17"/>
        <v>Baik</v>
      </c>
      <c r="AI106">
        <f t="shared" si="18"/>
        <v>3.5117354813385595E-3</v>
      </c>
      <c r="AJ106">
        <f t="shared" si="19"/>
        <v>6.0082073873995775E-3</v>
      </c>
    </row>
    <row r="107" spans="2:36" x14ac:dyDescent="0.25">
      <c r="B107" s="2">
        <v>104</v>
      </c>
      <c r="C107" s="2">
        <v>9</v>
      </c>
      <c r="D107" s="2" t="s">
        <v>8</v>
      </c>
      <c r="E107" s="2">
        <v>12.5</v>
      </c>
      <c r="F107" s="2">
        <v>87.2</v>
      </c>
      <c r="G107" s="2">
        <v>3</v>
      </c>
      <c r="H107" s="2" t="s">
        <v>11</v>
      </c>
      <c r="I107" s="2" t="s">
        <v>10</v>
      </c>
      <c r="J107" s="5"/>
      <c r="L107" s="2">
        <v>104</v>
      </c>
      <c r="M107" s="2" t="str">
        <f t="shared" si="14"/>
        <v>Bayi dan Balita</v>
      </c>
      <c r="N107" s="2" t="s">
        <v>8</v>
      </c>
      <c r="O107" s="2" t="str">
        <f t="shared" si="15"/>
        <v>Normal</v>
      </c>
      <c r="P107" s="2" t="str">
        <f t="shared" si="16"/>
        <v>Tinggi</v>
      </c>
      <c r="Q107" s="2">
        <v>3</v>
      </c>
      <c r="R107" s="2" t="s">
        <v>11</v>
      </c>
      <c r="S107" s="2" t="s">
        <v>10</v>
      </c>
      <c r="AH107" t="str">
        <f t="shared" si="17"/>
        <v>Buruk</v>
      </c>
      <c r="AI107">
        <f t="shared" si="18"/>
        <v>9.0460494599925566E-3</v>
      </c>
      <c r="AJ107">
        <f t="shared" si="19"/>
        <v>4.0007834688428048E-3</v>
      </c>
    </row>
    <row r="108" spans="2:36" x14ac:dyDescent="0.25">
      <c r="B108" s="2">
        <v>105</v>
      </c>
      <c r="C108" s="2">
        <v>11</v>
      </c>
      <c r="D108" s="2" t="s">
        <v>13</v>
      </c>
      <c r="E108" s="2">
        <v>15.3</v>
      </c>
      <c r="F108" s="2">
        <v>99.7</v>
      </c>
      <c r="G108" s="2">
        <v>1</v>
      </c>
      <c r="H108" s="2" t="s">
        <v>9</v>
      </c>
      <c r="I108" s="2" t="s">
        <v>12</v>
      </c>
      <c r="J108" s="5"/>
      <c r="L108" s="2">
        <v>105</v>
      </c>
      <c r="M108" s="2" t="str">
        <f t="shared" si="14"/>
        <v>Bayi dan Balita</v>
      </c>
      <c r="N108" s="2" t="s">
        <v>13</v>
      </c>
      <c r="O108" s="2" t="str">
        <f t="shared" si="15"/>
        <v>Normal</v>
      </c>
      <c r="P108" s="2" t="str">
        <f t="shared" si="16"/>
        <v>Tinggi</v>
      </c>
      <c r="Q108" s="2">
        <v>1</v>
      </c>
      <c r="R108" s="2" t="s">
        <v>9</v>
      </c>
      <c r="S108" s="2" t="s">
        <v>12</v>
      </c>
      <c r="AH108" t="str">
        <f t="shared" si="17"/>
        <v>Buruk</v>
      </c>
      <c r="AI108">
        <f t="shared" si="18"/>
        <v>6.1204421941616297E-3</v>
      </c>
      <c r="AJ108">
        <f t="shared" si="19"/>
        <v>3.9159183649582624E-3</v>
      </c>
    </row>
    <row r="109" spans="2:36" x14ac:dyDescent="0.25">
      <c r="B109" s="2">
        <v>106</v>
      </c>
      <c r="C109" s="2">
        <v>26</v>
      </c>
      <c r="D109" s="2" t="s">
        <v>13</v>
      </c>
      <c r="E109" s="2">
        <v>16.399999999999999</v>
      </c>
      <c r="F109" s="2">
        <v>83.3</v>
      </c>
      <c r="G109" s="2">
        <v>3</v>
      </c>
      <c r="H109" s="2" t="s">
        <v>11</v>
      </c>
      <c r="I109" s="2" t="s">
        <v>10</v>
      </c>
      <c r="J109" s="5"/>
      <c r="L109" s="2">
        <v>106</v>
      </c>
      <c r="M109" s="2" t="str">
        <f t="shared" si="14"/>
        <v>Anak Pra-Sekolah</v>
      </c>
      <c r="N109" s="2" t="s">
        <v>13</v>
      </c>
      <c r="O109" s="2" t="str">
        <f t="shared" si="15"/>
        <v>Normal</v>
      </c>
      <c r="P109" s="2" t="str">
        <f t="shared" si="16"/>
        <v>Tinggi</v>
      </c>
      <c r="Q109" s="2">
        <v>3</v>
      </c>
      <c r="R109" s="2" t="s">
        <v>11</v>
      </c>
      <c r="S109" s="2" t="s">
        <v>10</v>
      </c>
      <c r="AH109" t="str">
        <f t="shared" si="17"/>
        <v>Buruk</v>
      </c>
      <c r="AI109">
        <f t="shared" si="18"/>
        <v>8.5547089759304609E-3</v>
      </c>
      <c r="AJ109">
        <f t="shared" si="19"/>
        <v>6.5001074074205962E-3</v>
      </c>
    </row>
    <row r="110" spans="2:36" x14ac:dyDescent="0.25">
      <c r="B110" s="2">
        <v>107</v>
      </c>
      <c r="C110" s="2">
        <v>3</v>
      </c>
      <c r="D110" s="2" t="s">
        <v>8</v>
      </c>
      <c r="E110" s="2">
        <v>6.8</v>
      </c>
      <c r="F110" s="2">
        <v>71</v>
      </c>
      <c r="G110" s="2">
        <v>2</v>
      </c>
      <c r="H110" s="2" t="s">
        <v>9</v>
      </c>
      <c r="I110" s="2" t="s">
        <v>12</v>
      </c>
      <c r="J110" s="5"/>
      <c r="L110" s="2">
        <v>107</v>
      </c>
      <c r="M110" s="2" t="str">
        <f t="shared" si="14"/>
        <v>Bayi dan Balita</v>
      </c>
      <c r="N110" s="2" t="s">
        <v>8</v>
      </c>
      <c r="O110" s="2" t="str">
        <f t="shared" si="15"/>
        <v>Ringan</v>
      </c>
      <c r="P110" s="2" t="str">
        <f t="shared" si="16"/>
        <v>Pendek</v>
      </c>
      <c r="Q110" s="2">
        <v>2</v>
      </c>
      <c r="R110" s="2" t="s">
        <v>9</v>
      </c>
      <c r="S110" s="2" t="s">
        <v>12</v>
      </c>
      <c r="AH110" t="str">
        <f t="shared" si="17"/>
        <v>Baik</v>
      </c>
      <c r="AI110">
        <f t="shared" si="18"/>
        <v>3.3458297730551388E-3</v>
      </c>
      <c r="AJ110">
        <f t="shared" si="19"/>
        <v>3.4658280690259865E-3</v>
      </c>
    </row>
    <row r="111" spans="2:36" x14ac:dyDescent="0.25">
      <c r="B111" s="2">
        <v>108</v>
      </c>
      <c r="C111" s="2">
        <v>46</v>
      </c>
      <c r="D111" s="2" t="s">
        <v>8</v>
      </c>
      <c r="E111" s="2">
        <v>16.100000000000001</v>
      </c>
      <c r="F111" s="2">
        <v>108.2</v>
      </c>
      <c r="G111" s="2">
        <v>2</v>
      </c>
      <c r="H111" s="2" t="s">
        <v>14</v>
      </c>
      <c r="I111" s="2" t="s">
        <v>10</v>
      </c>
      <c r="J111" s="5"/>
      <c r="L111" s="2">
        <v>108</v>
      </c>
      <c r="M111" s="2" t="str">
        <f t="shared" si="14"/>
        <v>Anak Pra-Sekolah</v>
      </c>
      <c r="N111" s="2" t="s">
        <v>8</v>
      </c>
      <c r="O111" s="2" t="str">
        <f t="shared" si="15"/>
        <v>Normal</v>
      </c>
      <c r="P111" s="2" t="str">
        <f t="shared" si="16"/>
        <v>Tinggi</v>
      </c>
      <c r="Q111" s="2">
        <v>2</v>
      </c>
      <c r="R111" s="2" t="s">
        <v>14</v>
      </c>
      <c r="S111" s="2" t="s">
        <v>10</v>
      </c>
      <c r="AH111" t="str">
        <f t="shared" si="17"/>
        <v>Baik</v>
      </c>
      <c r="AI111">
        <f t="shared" si="18"/>
        <v>8.9916430365290598E-3</v>
      </c>
      <c r="AJ111">
        <f t="shared" si="19"/>
        <v>1.1187831925948622E-2</v>
      </c>
    </row>
    <row r="112" spans="2:36" x14ac:dyDescent="0.25">
      <c r="B112" s="2">
        <v>109</v>
      </c>
      <c r="C112" s="2">
        <v>10</v>
      </c>
      <c r="D112" s="2" t="s">
        <v>13</v>
      </c>
      <c r="E112" s="2">
        <v>10.9</v>
      </c>
      <c r="F112" s="2">
        <v>107</v>
      </c>
      <c r="G112" s="2">
        <v>3</v>
      </c>
      <c r="H112" s="2" t="s">
        <v>14</v>
      </c>
      <c r="I112" s="2" t="s">
        <v>12</v>
      </c>
      <c r="J112" s="5"/>
      <c r="L112" s="2">
        <v>109</v>
      </c>
      <c r="M112" s="2" t="str">
        <f t="shared" si="14"/>
        <v>Bayi dan Balita</v>
      </c>
      <c r="N112" s="2" t="s">
        <v>13</v>
      </c>
      <c r="O112" s="2" t="str">
        <f t="shared" si="15"/>
        <v>Normal</v>
      </c>
      <c r="P112" s="2" t="str">
        <f t="shared" si="16"/>
        <v>Tinggi</v>
      </c>
      <c r="Q112" s="2">
        <v>3</v>
      </c>
      <c r="R112" s="2" t="s">
        <v>14</v>
      </c>
      <c r="S112" s="2" t="s">
        <v>12</v>
      </c>
      <c r="AH112" t="str">
        <f t="shared" si="17"/>
        <v>Buruk</v>
      </c>
      <c r="AI112">
        <f t="shared" si="18"/>
        <v>6.3059101394392549E-3</v>
      </c>
      <c r="AJ112">
        <f t="shared" si="19"/>
        <v>5.2212244866110154E-3</v>
      </c>
    </row>
    <row r="113" spans="2:36" x14ac:dyDescent="0.25">
      <c r="B113" s="2">
        <v>110</v>
      </c>
      <c r="C113" s="2">
        <v>26</v>
      </c>
      <c r="D113" s="2" t="s">
        <v>13</v>
      </c>
      <c r="E113" s="2">
        <v>8.1</v>
      </c>
      <c r="F113" s="2">
        <v>100.2</v>
      </c>
      <c r="G113" s="2">
        <v>2</v>
      </c>
      <c r="H113" s="2" t="s">
        <v>9</v>
      </c>
      <c r="I113" s="2" t="s">
        <v>12</v>
      </c>
      <c r="J113" s="5"/>
      <c r="L113" s="2">
        <v>110</v>
      </c>
      <c r="M113" s="2" t="str">
        <f t="shared" si="14"/>
        <v>Anak Pra-Sekolah</v>
      </c>
      <c r="N113" s="2" t="s">
        <v>13</v>
      </c>
      <c r="O113" s="2" t="str">
        <f t="shared" si="15"/>
        <v>Ringan</v>
      </c>
      <c r="P113" s="2" t="str">
        <f t="shared" si="16"/>
        <v>Tinggi</v>
      </c>
      <c r="Q113" s="2">
        <v>2</v>
      </c>
      <c r="R113" s="2" t="s">
        <v>9</v>
      </c>
      <c r="S113" s="2" t="s">
        <v>12</v>
      </c>
      <c r="AH113" t="str">
        <f t="shared" si="17"/>
        <v>Baik</v>
      </c>
      <c r="AI113">
        <f t="shared" si="18"/>
        <v>4.5352091911404387E-3</v>
      </c>
      <c r="AJ113">
        <f t="shared" si="19"/>
        <v>7.3785003003152706E-3</v>
      </c>
    </row>
    <row r="114" spans="2:36" x14ac:dyDescent="0.25">
      <c r="B114" s="2">
        <v>111</v>
      </c>
      <c r="C114" s="2">
        <v>13</v>
      </c>
      <c r="D114" s="2" t="s">
        <v>8</v>
      </c>
      <c r="E114" s="2">
        <v>10.5</v>
      </c>
      <c r="F114" s="2">
        <v>72.7</v>
      </c>
      <c r="G114" s="2">
        <v>2</v>
      </c>
      <c r="H114" s="2" t="s">
        <v>14</v>
      </c>
      <c r="I114" s="2" t="s">
        <v>10</v>
      </c>
      <c r="J114" s="5"/>
      <c r="L114" s="2">
        <v>111</v>
      </c>
      <c r="M114" s="2" t="str">
        <f t="shared" si="14"/>
        <v>Bayi dan Balita</v>
      </c>
      <c r="N114" s="2" t="s">
        <v>8</v>
      </c>
      <c r="O114" s="2" t="str">
        <f t="shared" si="15"/>
        <v>Normal</v>
      </c>
      <c r="P114" s="2" t="str">
        <f t="shared" si="16"/>
        <v>Pendek</v>
      </c>
      <c r="Q114" s="2">
        <v>2</v>
      </c>
      <c r="R114" s="2" t="s">
        <v>14</v>
      </c>
      <c r="S114" s="2" t="s">
        <v>10</v>
      </c>
      <c r="AH114" t="str">
        <f t="shared" si="17"/>
        <v>Baik</v>
      </c>
      <c r="AI114">
        <f t="shared" si="18"/>
        <v>4.8961867924378318E-3</v>
      </c>
      <c r="AJ114">
        <f t="shared" si="19"/>
        <v>5.4143936278339289E-3</v>
      </c>
    </row>
    <row r="115" spans="2:36" x14ac:dyDescent="0.25">
      <c r="B115" s="2">
        <v>112</v>
      </c>
      <c r="C115" s="2">
        <v>53</v>
      </c>
      <c r="D115" s="2" t="s">
        <v>8</v>
      </c>
      <c r="E115" s="2">
        <v>16.8</v>
      </c>
      <c r="F115" s="2">
        <v>93.4</v>
      </c>
      <c r="G115" s="2">
        <v>2</v>
      </c>
      <c r="H115" s="2" t="s">
        <v>9</v>
      </c>
      <c r="I115" s="2" t="s">
        <v>12</v>
      </c>
      <c r="J115" s="5"/>
      <c r="L115" s="2">
        <v>112</v>
      </c>
      <c r="M115" s="2" t="str">
        <f t="shared" si="14"/>
        <v>Anak Pra-Sekolah</v>
      </c>
      <c r="N115" s="2" t="s">
        <v>8</v>
      </c>
      <c r="O115" s="2" t="str">
        <f t="shared" si="15"/>
        <v>Normal</v>
      </c>
      <c r="P115" s="2" t="str">
        <f t="shared" si="16"/>
        <v>Tinggi</v>
      </c>
      <c r="Q115" s="2">
        <v>2</v>
      </c>
      <c r="R115" s="2" t="s">
        <v>9</v>
      </c>
      <c r="S115" s="2" t="s">
        <v>12</v>
      </c>
      <c r="AH115" t="str">
        <f t="shared" si="17"/>
        <v>Buruk</v>
      </c>
      <c r="AI115">
        <f t="shared" si="18"/>
        <v>1.1107323751006485E-2</v>
      </c>
      <c r="AJ115">
        <f t="shared" si="19"/>
        <v>8.8324988889068087E-3</v>
      </c>
    </row>
    <row r="116" spans="2:36" x14ac:dyDescent="0.25">
      <c r="B116" s="2">
        <v>113</v>
      </c>
      <c r="C116" s="2">
        <v>19</v>
      </c>
      <c r="D116" s="2" t="s">
        <v>8</v>
      </c>
      <c r="E116" s="2">
        <v>10.9</v>
      </c>
      <c r="F116" s="2">
        <v>78.5</v>
      </c>
      <c r="G116" s="2">
        <v>2</v>
      </c>
      <c r="H116" s="2" t="s">
        <v>14</v>
      </c>
      <c r="I116" s="2" t="s">
        <v>12</v>
      </c>
      <c r="J116" s="5"/>
      <c r="L116" s="2">
        <v>113</v>
      </c>
      <c r="M116" s="2" t="str">
        <f t="shared" si="14"/>
        <v>Bayi dan Balita</v>
      </c>
      <c r="N116" s="2" t="s">
        <v>8</v>
      </c>
      <c r="O116" s="2" t="str">
        <f t="shared" si="15"/>
        <v>Normal</v>
      </c>
      <c r="P116" s="2" t="str">
        <f t="shared" si="16"/>
        <v>Pendek</v>
      </c>
      <c r="Q116" s="2">
        <v>2</v>
      </c>
      <c r="R116" s="2" t="s">
        <v>14</v>
      </c>
      <c r="S116" s="2" t="s">
        <v>12</v>
      </c>
      <c r="AH116" t="str">
        <f t="shared" si="17"/>
        <v>Baik</v>
      </c>
      <c r="AI116">
        <f t="shared" si="18"/>
        <v>4.8961867924378318E-3</v>
      </c>
      <c r="AJ116">
        <f t="shared" si="19"/>
        <v>5.4143936278339289E-3</v>
      </c>
    </row>
    <row r="117" spans="2:36" x14ac:dyDescent="0.25">
      <c r="B117" s="2">
        <v>114</v>
      </c>
      <c r="C117" s="2">
        <v>10</v>
      </c>
      <c r="D117" s="2" t="s">
        <v>8</v>
      </c>
      <c r="E117" s="2">
        <v>8.9</v>
      </c>
      <c r="F117" s="2">
        <v>61</v>
      </c>
      <c r="G117" s="2">
        <v>3</v>
      </c>
      <c r="H117" s="2" t="s">
        <v>15</v>
      </c>
      <c r="I117" s="2" t="s">
        <v>10</v>
      </c>
      <c r="J117" s="5"/>
      <c r="L117" s="2">
        <v>114</v>
      </c>
      <c r="M117" s="2" t="str">
        <f t="shared" si="14"/>
        <v>Bayi dan Balita</v>
      </c>
      <c r="N117" s="2" t="s">
        <v>8</v>
      </c>
      <c r="O117" s="2" t="str">
        <f t="shared" si="15"/>
        <v>Ringan</v>
      </c>
      <c r="P117" s="2" t="str">
        <f t="shared" si="16"/>
        <v>Pendek</v>
      </c>
      <c r="Q117" s="2">
        <v>3</v>
      </c>
      <c r="R117" s="2" t="s">
        <v>15</v>
      </c>
      <c r="S117" s="2" t="s">
        <v>10</v>
      </c>
      <c r="AH117" t="str">
        <f t="shared" si="17"/>
        <v>Buruk</v>
      </c>
      <c r="AI117">
        <f t="shared" si="18"/>
        <v>3.2973394864891222E-3</v>
      </c>
      <c r="AJ117">
        <f t="shared" si="19"/>
        <v>2.9707097734508452E-3</v>
      </c>
    </row>
    <row r="118" spans="2:36" x14ac:dyDescent="0.25">
      <c r="B118" s="2">
        <v>115</v>
      </c>
      <c r="C118" s="2">
        <v>37</v>
      </c>
      <c r="D118" s="2" t="s">
        <v>8</v>
      </c>
      <c r="E118" s="2">
        <v>12.6</v>
      </c>
      <c r="F118" s="2">
        <v>114.6</v>
      </c>
      <c r="G118" s="2">
        <v>1</v>
      </c>
      <c r="H118" s="2" t="s">
        <v>15</v>
      </c>
      <c r="I118" s="2" t="s">
        <v>12</v>
      </c>
      <c r="J118" s="5"/>
      <c r="L118" s="2">
        <v>115</v>
      </c>
      <c r="M118" s="2" t="str">
        <f t="shared" si="14"/>
        <v>Anak Pra-Sekolah</v>
      </c>
      <c r="N118" s="2" t="s">
        <v>8</v>
      </c>
      <c r="O118" s="2" t="str">
        <f t="shared" si="15"/>
        <v>Normal</v>
      </c>
      <c r="P118" s="2" t="str">
        <f t="shared" si="16"/>
        <v>Tinggi</v>
      </c>
      <c r="Q118" s="2">
        <v>1</v>
      </c>
      <c r="R118" s="2" t="s">
        <v>15</v>
      </c>
      <c r="S118" s="2" t="s">
        <v>12</v>
      </c>
      <c r="AH118" t="str">
        <f t="shared" si="17"/>
        <v>Buruk</v>
      </c>
      <c r="AI118">
        <f t="shared" si="18"/>
        <v>8.6007020349408402E-3</v>
      </c>
      <c r="AJ118">
        <f t="shared" si="19"/>
        <v>7.1921776666812572E-3</v>
      </c>
    </row>
    <row r="119" spans="2:36" x14ac:dyDescent="0.25">
      <c r="B119" s="2">
        <v>116</v>
      </c>
      <c r="C119" s="2">
        <v>37</v>
      </c>
      <c r="D119" s="2" t="s">
        <v>13</v>
      </c>
      <c r="E119" s="2">
        <v>7.9</v>
      </c>
      <c r="F119" s="2">
        <v>63.9</v>
      </c>
      <c r="G119" s="2">
        <v>1</v>
      </c>
      <c r="H119" s="2" t="s">
        <v>15</v>
      </c>
      <c r="I119" s="2" t="s">
        <v>12</v>
      </c>
      <c r="J119" s="5"/>
      <c r="L119" s="2">
        <v>116</v>
      </c>
      <c r="M119" s="2" t="str">
        <f t="shared" si="14"/>
        <v>Anak Pra-Sekolah</v>
      </c>
      <c r="N119" s="2" t="s">
        <v>13</v>
      </c>
      <c r="O119" s="2" t="str">
        <f t="shared" si="15"/>
        <v>Ringan</v>
      </c>
      <c r="P119" s="2" t="str">
        <f t="shared" si="16"/>
        <v>Pendek</v>
      </c>
      <c r="Q119" s="2">
        <v>1</v>
      </c>
      <c r="R119" s="2" t="s">
        <v>15</v>
      </c>
      <c r="S119" s="2" t="s">
        <v>12</v>
      </c>
      <c r="AH119" t="str">
        <f t="shared" si="17"/>
        <v>Baik</v>
      </c>
      <c r="AI119">
        <f t="shared" si="18"/>
        <v>2.4500480102362036E-3</v>
      </c>
      <c r="AJ119">
        <f t="shared" si="19"/>
        <v>4.5852109009102042E-3</v>
      </c>
    </row>
    <row r="120" spans="2:36" x14ac:dyDescent="0.25">
      <c r="B120" s="2">
        <v>117</v>
      </c>
      <c r="C120" s="2">
        <v>35</v>
      </c>
      <c r="D120" s="2" t="s">
        <v>8</v>
      </c>
      <c r="E120" s="2">
        <v>5.9</v>
      </c>
      <c r="F120" s="2">
        <v>116.8</v>
      </c>
      <c r="G120" s="2">
        <v>2</v>
      </c>
      <c r="H120" s="2" t="s">
        <v>11</v>
      </c>
      <c r="I120" s="2" t="s">
        <v>12</v>
      </c>
      <c r="J120" s="5"/>
      <c r="L120" s="2">
        <v>117</v>
      </c>
      <c r="M120" s="2" t="str">
        <f t="shared" si="14"/>
        <v>Anak Pra-Sekolah</v>
      </c>
      <c r="N120" s="2" t="s">
        <v>8</v>
      </c>
      <c r="O120" s="2" t="str">
        <f t="shared" si="15"/>
        <v>Ringan</v>
      </c>
      <c r="P120" s="2" t="str">
        <f t="shared" si="16"/>
        <v>Tinggi</v>
      </c>
      <c r="Q120" s="2">
        <v>2</v>
      </c>
      <c r="R120" s="2" t="s">
        <v>11</v>
      </c>
      <c r="S120" s="2" t="s">
        <v>12</v>
      </c>
      <c r="AH120" t="str">
        <f t="shared" si="17"/>
        <v>Baik</v>
      </c>
      <c r="AI120">
        <f t="shared" si="18"/>
        <v>5.2666945445501885E-3</v>
      </c>
      <c r="AJ120">
        <f t="shared" si="19"/>
        <v>7.1614855856001148E-3</v>
      </c>
    </row>
    <row r="121" spans="2:36" x14ac:dyDescent="0.25">
      <c r="B121" s="2">
        <v>118</v>
      </c>
      <c r="C121" s="2">
        <v>7</v>
      </c>
      <c r="D121" s="2" t="s">
        <v>13</v>
      </c>
      <c r="E121" s="2">
        <v>6.5</v>
      </c>
      <c r="F121" s="2">
        <v>84</v>
      </c>
      <c r="G121" s="2">
        <v>1</v>
      </c>
      <c r="H121" s="2" t="s">
        <v>11</v>
      </c>
      <c r="I121" s="2" t="s">
        <v>10</v>
      </c>
      <c r="J121" s="5"/>
      <c r="L121" s="2">
        <v>118</v>
      </c>
      <c r="M121" s="2" t="str">
        <f t="shared" si="14"/>
        <v>Bayi dan Balita</v>
      </c>
      <c r="N121" s="2" t="s">
        <v>13</v>
      </c>
      <c r="O121" s="2" t="str">
        <f t="shared" si="15"/>
        <v>Ringan</v>
      </c>
      <c r="P121" s="2" t="str">
        <f t="shared" si="16"/>
        <v>Tinggi</v>
      </c>
      <c r="Q121" s="2">
        <v>1</v>
      </c>
      <c r="R121" s="2" t="s">
        <v>11</v>
      </c>
      <c r="S121" s="2" t="s">
        <v>10</v>
      </c>
      <c r="AH121" t="str">
        <f t="shared" si="17"/>
        <v>Baik</v>
      </c>
      <c r="AI121">
        <f t="shared" si="18"/>
        <v>2.9020941710918365E-3</v>
      </c>
      <c r="AJ121">
        <f t="shared" si="19"/>
        <v>3.1750689445607522E-3</v>
      </c>
    </row>
    <row r="122" spans="2:36" x14ac:dyDescent="0.25">
      <c r="B122" s="2">
        <v>119</v>
      </c>
      <c r="C122" s="2">
        <v>44</v>
      </c>
      <c r="D122" s="2" t="s">
        <v>13</v>
      </c>
      <c r="E122" s="2">
        <v>6.5</v>
      </c>
      <c r="F122" s="2">
        <v>67</v>
      </c>
      <c r="G122" s="2">
        <v>1</v>
      </c>
      <c r="H122" s="2" t="s">
        <v>15</v>
      </c>
      <c r="I122" s="2" t="s">
        <v>10</v>
      </c>
      <c r="J122" s="5"/>
      <c r="L122" s="2">
        <v>119</v>
      </c>
      <c r="M122" s="2" t="str">
        <f t="shared" si="14"/>
        <v>Anak Pra-Sekolah</v>
      </c>
      <c r="N122" s="2" t="s">
        <v>13</v>
      </c>
      <c r="O122" s="2" t="str">
        <f t="shared" si="15"/>
        <v>Ringan</v>
      </c>
      <c r="P122" s="2" t="str">
        <f t="shared" si="16"/>
        <v>Pendek</v>
      </c>
      <c r="Q122" s="2">
        <v>1</v>
      </c>
      <c r="R122" s="2" t="s">
        <v>15</v>
      </c>
      <c r="S122" s="2" t="s">
        <v>10</v>
      </c>
      <c r="AH122" t="str">
        <f t="shared" si="17"/>
        <v>Baik</v>
      </c>
      <c r="AI122">
        <f t="shared" si="18"/>
        <v>2.4500480102362036E-3</v>
      </c>
      <c r="AJ122">
        <f t="shared" si="19"/>
        <v>4.5852109009102042E-3</v>
      </c>
    </row>
    <row r="123" spans="2:36" x14ac:dyDescent="0.25">
      <c r="B123" s="2">
        <v>120</v>
      </c>
      <c r="C123" s="2">
        <v>41</v>
      </c>
      <c r="D123" s="2" t="s">
        <v>13</v>
      </c>
      <c r="E123" s="2">
        <v>6.8</v>
      </c>
      <c r="F123" s="2">
        <v>90.2</v>
      </c>
      <c r="G123" s="2">
        <v>2</v>
      </c>
      <c r="H123" s="2" t="s">
        <v>11</v>
      </c>
      <c r="I123" s="2" t="s">
        <v>12</v>
      </c>
      <c r="J123" s="5"/>
      <c r="L123" s="2">
        <v>120</v>
      </c>
      <c r="M123" s="2" t="str">
        <f t="shared" si="14"/>
        <v>Anak Pra-Sekolah</v>
      </c>
      <c r="N123" s="2" t="s">
        <v>13</v>
      </c>
      <c r="O123" s="2" t="str">
        <f t="shared" si="15"/>
        <v>Ringan</v>
      </c>
      <c r="P123" s="2" t="str">
        <f t="shared" si="16"/>
        <v>Tinggi</v>
      </c>
      <c r="Q123" s="2">
        <v>2</v>
      </c>
      <c r="R123" s="2" t="s">
        <v>11</v>
      </c>
      <c r="S123" s="2" t="s">
        <v>12</v>
      </c>
      <c r="AH123" t="str">
        <f t="shared" si="17"/>
        <v>Baik</v>
      </c>
      <c r="AI123">
        <f t="shared" si="18"/>
        <v>3.8873221638346619E-3</v>
      </c>
      <c r="AJ123">
        <f t="shared" si="19"/>
        <v>7.3785003003152706E-3</v>
      </c>
    </row>
    <row r="124" spans="2:36" x14ac:dyDescent="0.25">
      <c r="B124" s="2">
        <v>121</v>
      </c>
      <c r="C124" s="2">
        <v>43</v>
      </c>
      <c r="D124" s="2" t="s">
        <v>8</v>
      </c>
      <c r="E124" s="2">
        <v>6.7</v>
      </c>
      <c r="F124" s="2">
        <v>111.7</v>
      </c>
      <c r="G124" s="2">
        <v>2</v>
      </c>
      <c r="H124" s="2" t="s">
        <v>14</v>
      </c>
      <c r="I124" s="2" t="s">
        <v>10</v>
      </c>
      <c r="J124" s="5"/>
      <c r="L124" s="2">
        <v>121</v>
      </c>
      <c r="M124" s="2" t="str">
        <f t="shared" si="14"/>
        <v>Anak Pra-Sekolah</v>
      </c>
      <c r="N124" s="2" t="s">
        <v>8</v>
      </c>
      <c r="O124" s="2" t="str">
        <f t="shared" si="15"/>
        <v>Ringan</v>
      </c>
      <c r="P124" s="2" t="str">
        <f t="shared" si="16"/>
        <v>Tinggi</v>
      </c>
      <c r="Q124" s="2">
        <v>2</v>
      </c>
      <c r="R124" s="2" t="s">
        <v>14</v>
      </c>
      <c r="S124" s="2" t="s">
        <v>10</v>
      </c>
      <c r="AH124" t="str">
        <f t="shared" si="17"/>
        <v>Baik</v>
      </c>
      <c r="AI124">
        <f t="shared" si="18"/>
        <v>4.9741004031862894E-3</v>
      </c>
      <c r="AJ124">
        <f t="shared" si="19"/>
        <v>9.0712150750934788E-3</v>
      </c>
    </row>
    <row r="125" spans="2:36" x14ac:dyDescent="0.25">
      <c r="B125" s="2">
        <v>122</v>
      </c>
      <c r="C125" s="2">
        <v>30</v>
      </c>
      <c r="D125" s="2" t="s">
        <v>13</v>
      </c>
      <c r="E125" s="2">
        <v>12.7</v>
      </c>
      <c r="F125" s="2">
        <v>102.6</v>
      </c>
      <c r="G125" s="2">
        <v>1</v>
      </c>
      <c r="H125" s="2" t="s">
        <v>9</v>
      </c>
      <c r="I125" s="2" t="s">
        <v>12</v>
      </c>
      <c r="J125" s="5"/>
      <c r="L125" s="2">
        <v>122</v>
      </c>
      <c r="M125" s="2" t="str">
        <f t="shared" si="14"/>
        <v>Anak Pra-Sekolah</v>
      </c>
      <c r="N125" s="2" t="s">
        <v>13</v>
      </c>
      <c r="O125" s="2" t="str">
        <f t="shared" si="15"/>
        <v>Normal</v>
      </c>
      <c r="P125" s="2" t="str">
        <f t="shared" si="16"/>
        <v>Tinggi</v>
      </c>
      <c r="Q125" s="2">
        <v>1</v>
      </c>
      <c r="R125" s="2" t="s">
        <v>9</v>
      </c>
      <c r="S125" s="2" t="s">
        <v>12</v>
      </c>
      <c r="AH125" t="str">
        <f t="shared" si="17"/>
        <v>Buruk</v>
      </c>
      <c r="AI125">
        <f t="shared" si="18"/>
        <v>7.8418165612695895E-3</v>
      </c>
      <c r="AJ125">
        <f t="shared" si="19"/>
        <v>6.1751020370495666E-3</v>
      </c>
    </row>
    <row r="126" spans="2:36" x14ac:dyDescent="0.25">
      <c r="B126" s="2">
        <v>123</v>
      </c>
      <c r="C126" s="2">
        <v>9</v>
      </c>
      <c r="D126" s="2" t="s">
        <v>13</v>
      </c>
      <c r="E126" s="2">
        <v>7.2</v>
      </c>
      <c r="F126" s="2">
        <v>107.4</v>
      </c>
      <c r="G126" s="2">
        <v>3</v>
      </c>
      <c r="H126" s="2" t="s">
        <v>9</v>
      </c>
      <c r="I126" s="2" t="s">
        <v>12</v>
      </c>
      <c r="J126" s="5"/>
      <c r="L126" s="2">
        <v>123</v>
      </c>
      <c r="M126" s="2" t="str">
        <f t="shared" si="14"/>
        <v>Bayi dan Balita</v>
      </c>
      <c r="N126" s="2" t="s">
        <v>13</v>
      </c>
      <c r="O126" s="2" t="str">
        <f t="shared" si="15"/>
        <v>Ringan</v>
      </c>
      <c r="P126" s="2" t="str">
        <f t="shared" si="16"/>
        <v>Tinggi</v>
      </c>
      <c r="Q126" s="2">
        <v>3</v>
      </c>
      <c r="R126" s="2" t="s">
        <v>9</v>
      </c>
      <c r="S126" s="2" t="s">
        <v>12</v>
      </c>
      <c r="AH126" t="str">
        <f t="shared" si="17"/>
        <v>Buruk</v>
      </c>
      <c r="AI126">
        <f t="shared" si="18"/>
        <v>4.3091701328333331E-3</v>
      </c>
      <c r="AJ126">
        <f t="shared" si="19"/>
        <v>3.3421778363797389E-3</v>
      </c>
    </row>
    <row r="127" spans="2:36" x14ac:dyDescent="0.25">
      <c r="B127" s="2">
        <v>124</v>
      </c>
      <c r="C127" s="2">
        <v>11</v>
      </c>
      <c r="D127" s="2" t="s">
        <v>8</v>
      </c>
      <c r="E127" s="2">
        <v>9.1</v>
      </c>
      <c r="F127" s="2">
        <v>97.8</v>
      </c>
      <c r="G127" s="2">
        <v>2</v>
      </c>
      <c r="H127" s="2" t="s">
        <v>9</v>
      </c>
      <c r="I127" s="2" t="s">
        <v>12</v>
      </c>
      <c r="J127" s="5"/>
      <c r="L127" s="2">
        <v>124</v>
      </c>
      <c r="M127" s="2" t="str">
        <f t="shared" si="14"/>
        <v>Bayi dan Balita</v>
      </c>
      <c r="N127" s="2" t="s">
        <v>8</v>
      </c>
      <c r="O127" s="2" t="str">
        <f t="shared" si="15"/>
        <v>Ringan</v>
      </c>
      <c r="P127" s="2" t="str">
        <f t="shared" si="16"/>
        <v>Tinggi</v>
      </c>
      <c r="Q127" s="2">
        <v>2</v>
      </c>
      <c r="R127" s="2" t="s">
        <v>9</v>
      </c>
      <c r="S127" s="2" t="s">
        <v>12</v>
      </c>
      <c r="AH127" t="str">
        <f t="shared" si="17"/>
        <v>Buruk</v>
      </c>
      <c r="AI127">
        <f t="shared" si="18"/>
        <v>4.7956893413790324E-3</v>
      </c>
      <c r="AJ127">
        <f t="shared" si="19"/>
        <v>4.5414298835512925E-3</v>
      </c>
    </row>
    <row r="128" spans="2:36" x14ac:dyDescent="0.25">
      <c r="B128" s="2">
        <v>125</v>
      </c>
      <c r="C128" s="2">
        <v>10</v>
      </c>
      <c r="D128" s="2" t="s">
        <v>13</v>
      </c>
      <c r="E128" s="2">
        <v>15.8</v>
      </c>
      <c r="F128" s="2">
        <v>100</v>
      </c>
      <c r="G128" s="2">
        <v>3</v>
      </c>
      <c r="H128" s="2" t="s">
        <v>15</v>
      </c>
      <c r="I128" s="2" t="s">
        <v>12</v>
      </c>
      <c r="J128" s="5"/>
      <c r="L128" s="2">
        <v>125</v>
      </c>
      <c r="M128" s="2" t="str">
        <f t="shared" si="14"/>
        <v>Bayi dan Balita</v>
      </c>
      <c r="N128" s="2" t="s">
        <v>13</v>
      </c>
      <c r="O128" s="2" t="str">
        <f t="shared" si="15"/>
        <v>Normal</v>
      </c>
      <c r="P128" s="2" t="str">
        <f t="shared" si="16"/>
        <v>Tinggi</v>
      </c>
      <c r="Q128" s="2">
        <v>3</v>
      </c>
      <c r="R128" s="2" t="s">
        <v>15</v>
      </c>
      <c r="S128" s="2" t="s">
        <v>12</v>
      </c>
      <c r="AH128" t="str">
        <f t="shared" si="17"/>
        <v>Buruk</v>
      </c>
      <c r="AI128">
        <f t="shared" si="18"/>
        <v>6.3059101394392549E-3</v>
      </c>
      <c r="AJ128">
        <f t="shared" si="19"/>
        <v>4.9464231978420146E-3</v>
      </c>
    </row>
    <row r="129" spans="2:36" x14ac:dyDescent="0.25">
      <c r="B129" s="2">
        <v>126</v>
      </c>
      <c r="C129" s="2">
        <v>14</v>
      </c>
      <c r="D129" s="2" t="s">
        <v>13</v>
      </c>
      <c r="E129" s="2">
        <v>10.7</v>
      </c>
      <c r="F129" s="2">
        <v>110.2</v>
      </c>
      <c r="G129" s="2">
        <v>1</v>
      </c>
      <c r="H129" s="2" t="s">
        <v>11</v>
      </c>
      <c r="I129" s="2" t="s">
        <v>12</v>
      </c>
      <c r="J129" s="5"/>
      <c r="L129" s="2">
        <v>126</v>
      </c>
      <c r="M129" s="2" t="str">
        <f t="shared" si="14"/>
        <v>Bayi dan Balita</v>
      </c>
      <c r="N129" s="2" t="s">
        <v>13</v>
      </c>
      <c r="O129" s="2" t="str">
        <f t="shared" si="15"/>
        <v>Normal</v>
      </c>
      <c r="P129" s="2" t="str">
        <f t="shared" si="16"/>
        <v>Tinggi</v>
      </c>
      <c r="Q129" s="2">
        <v>1</v>
      </c>
      <c r="R129" s="2" t="s">
        <v>11</v>
      </c>
      <c r="S129" s="2" t="s">
        <v>12</v>
      </c>
      <c r="AH129" t="str">
        <f t="shared" si="17"/>
        <v>Buruk</v>
      </c>
      <c r="AI129">
        <f t="shared" si="18"/>
        <v>5.2460933092813968E-3</v>
      </c>
      <c r="AJ129">
        <f t="shared" si="19"/>
        <v>3.9159183649582624E-3</v>
      </c>
    </row>
    <row r="130" spans="2:36" x14ac:dyDescent="0.25">
      <c r="B130" s="2">
        <v>127</v>
      </c>
      <c r="C130" s="2">
        <v>36</v>
      </c>
      <c r="D130" s="2" t="s">
        <v>8</v>
      </c>
      <c r="E130" s="2">
        <v>13</v>
      </c>
      <c r="F130" s="2">
        <v>71.2</v>
      </c>
      <c r="G130" s="2">
        <v>2</v>
      </c>
      <c r="H130" s="2" t="s">
        <v>14</v>
      </c>
      <c r="I130" s="2" t="s">
        <v>10</v>
      </c>
      <c r="J130" s="5"/>
      <c r="L130" s="2">
        <v>127</v>
      </c>
      <c r="M130" s="2" t="str">
        <f t="shared" si="14"/>
        <v>Anak Pra-Sekolah</v>
      </c>
      <c r="N130" s="2" t="s">
        <v>8</v>
      </c>
      <c r="O130" s="2" t="str">
        <f t="shared" si="15"/>
        <v>Normal</v>
      </c>
      <c r="P130" s="2" t="str">
        <f t="shared" si="16"/>
        <v>Pendek</v>
      </c>
      <c r="Q130" s="2">
        <v>2</v>
      </c>
      <c r="R130" s="2" t="s">
        <v>14</v>
      </c>
      <c r="S130" s="2" t="s">
        <v>10</v>
      </c>
      <c r="AH130" t="str">
        <f t="shared" si="17"/>
        <v>Baik</v>
      </c>
      <c r="AI130">
        <f t="shared" si="18"/>
        <v>6.2732393278109718E-3</v>
      </c>
      <c r="AJ130">
        <f t="shared" si="19"/>
        <v>8.53808225927658E-3</v>
      </c>
    </row>
    <row r="131" spans="2:36" x14ac:dyDescent="0.25">
      <c r="B131" s="2">
        <v>128</v>
      </c>
      <c r="C131" s="2">
        <v>35</v>
      </c>
      <c r="D131" s="2" t="s">
        <v>13</v>
      </c>
      <c r="E131" s="2">
        <v>7.1</v>
      </c>
      <c r="F131" s="2">
        <v>86.8</v>
      </c>
      <c r="G131" s="2">
        <v>3</v>
      </c>
      <c r="H131" s="2" t="s">
        <v>14</v>
      </c>
      <c r="I131" s="2" t="s">
        <v>12</v>
      </c>
      <c r="J131" s="5"/>
      <c r="L131" s="2">
        <v>128</v>
      </c>
      <c r="M131" s="2" t="str">
        <f t="shared" si="14"/>
        <v>Anak Pra-Sekolah</v>
      </c>
      <c r="N131" s="2" t="s">
        <v>13</v>
      </c>
      <c r="O131" s="2" t="str">
        <f t="shared" si="15"/>
        <v>Ringan</v>
      </c>
      <c r="P131" s="2" t="str">
        <f t="shared" si="16"/>
        <v>Tinggi</v>
      </c>
      <c r="Q131" s="2">
        <v>3</v>
      </c>
      <c r="R131" s="2" t="s">
        <v>14</v>
      </c>
      <c r="S131" s="2" t="s">
        <v>12</v>
      </c>
      <c r="AH131" t="str">
        <f t="shared" si="17"/>
        <v>Baik</v>
      </c>
      <c r="AI131">
        <f t="shared" si="18"/>
        <v>4.4694815217036213E-3</v>
      </c>
      <c r="AJ131">
        <f t="shared" si="19"/>
        <v>6.6757859859995295E-3</v>
      </c>
    </row>
    <row r="132" spans="2:36" x14ac:dyDescent="0.25">
      <c r="B132" s="2">
        <v>129</v>
      </c>
      <c r="C132" s="2">
        <v>50</v>
      </c>
      <c r="D132" s="2" t="s">
        <v>13</v>
      </c>
      <c r="E132" s="2">
        <v>7.3</v>
      </c>
      <c r="F132" s="2">
        <v>69.400000000000006</v>
      </c>
      <c r="G132" s="2">
        <v>2</v>
      </c>
      <c r="H132" s="2" t="s">
        <v>15</v>
      </c>
      <c r="I132" s="2" t="s">
        <v>10</v>
      </c>
      <c r="J132" s="5"/>
      <c r="L132" s="2">
        <v>129</v>
      </c>
      <c r="M132" s="2" t="str">
        <f t="shared" si="14"/>
        <v>Anak Pra-Sekolah</v>
      </c>
      <c r="N132" s="2" t="s">
        <v>13</v>
      </c>
      <c r="O132" s="2" t="str">
        <f t="shared" si="15"/>
        <v>Ringan</v>
      </c>
      <c r="P132" s="2" t="str">
        <f t="shared" si="16"/>
        <v>Pendek</v>
      </c>
      <c r="Q132" s="2">
        <v>2</v>
      </c>
      <c r="R132" s="2" t="s">
        <v>15</v>
      </c>
      <c r="S132" s="2" t="s">
        <v>10</v>
      </c>
      <c r="AH132" t="str">
        <f t="shared" si="17"/>
        <v>Baik</v>
      </c>
      <c r="AI132">
        <f t="shared" si="18"/>
        <v>2.5614138288833042E-3</v>
      </c>
      <c r="AJ132">
        <f t="shared" si="19"/>
        <v>6.7571529066045109E-3</v>
      </c>
    </row>
    <row r="133" spans="2:36" x14ac:dyDescent="0.25">
      <c r="B133" s="2">
        <v>130</v>
      </c>
      <c r="C133" s="2">
        <v>25</v>
      </c>
      <c r="D133" s="2" t="s">
        <v>13</v>
      </c>
      <c r="E133" s="2">
        <v>5.5</v>
      </c>
      <c r="F133" s="2">
        <v>119.2</v>
      </c>
      <c r="G133" s="2">
        <v>1</v>
      </c>
      <c r="H133" s="2" t="s">
        <v>14</v>
      </c>
      <c r="I133" s="2" t="s">
        <v>10</v>
      </c>
      <c r="J133" s="5"/>
      <c r="L133" s="2">
        <v>130</v>
      </c>
      <c r="M133" s="2" t="str">
        <f t="shared" ref="M133:M143" si="20">IF(AND(C133&gt;=3,C133&lt;=24),"Bayi dan Balita",IF(AND(C133&gt;=25,C133&lt;=54),"Anak Pra-Sekolah"))</f>
        <v>Anak Pra-Sekolah</v>
      </c>
      <c r="N133" s="2" t="s">
        <v>13</v>
      </c>
      <c r="O133" s="2" t="str">
        <f t="shared" ref="O133:O143" si="21">IF(AND(E133&gt;=0,E133&lt;=10),"Ringan",IF(AND(E133&gt;=10,E133&lt;=20),"Normal"))</f>
        <v>Ringan</v>
      </c>
      <c r="P133" s="2" t="str">
        <f t="shared" ref="P133:P143" si="22">IF(AND(F133&gt;=0,F133&lt;=80),"Pendek",IF(AND(F133&gt;=80,F133&lt;=120),"Tinggi"))</f>
        <v>Tinggi</v>
      </c>
      <c r="Q133" s="2">
        <v>1</v>
      </c>
      <c r="R133" s="2" t="s">
        <v>14</v>
      </c>
      <c r="S133" s="2" t="s">
        <v>10</v>
      </c>
      <c r="AH133" t="str">
        <f t="shared" ref="AH133:AH143" si="23">IF(AI133&gt;AJ133,$AI$3,$AJ$3)</f>
        <v>Baik</v>
      </c>
      <c r="AI133">
        <f t="shared" ref="AI133:AI143" si="24">VLOOKUP(M133,$V$6:$Z$7,4,0)*VLOOKUP(N133,$V$12:$Z$13,4,0)*VLOOKUP(O133,$V$18:$Z$19,4,0)*VLOOKUP(P133,$V$24:$Z$25,4,0)*VLOOKUP(Q133,$V$30:$Z$32,4,0)*VLOOKUP(R133,$V$37:$Z$40,4,0)</f>
        <v>3.5117354813385595E-3</v>
      </c>
      <c r="AJ133">
        <f t="shared" ref="AJ133:AJ143" si="25">VLOOKUP(M133,$V$6:$Z$7,5,0)*VLOOKUP(N133,$V$12:$Z$13,5,0)*VLOOKUP(O133,$V$18:$Z$19,5,0)*VLOOKUP(P133,$V$24:$Z$25,5,0)*VLOOKUP(Q133,$V$30:$Z$32,5,0)*VLOOKUP(R133,$V$37:$Z$40,5,0)</f>
        <v>6.341996686699553E-3</v>
      </c>
    </row>
    <row r="134" spans="2:36" x14ac:dyDescent="0.25">
      <c r="B134" s="2">
        <v>131</v>
      </c>
      <c r="C134" s="2">
        <v>26</v>
      </c>
      <c r="D134" s="2" t="s">
        <v>8</v>
      </c>
      <c r="E134" s="2">
        <v>7</v>
      </c>
      <c r="F134" s="2">
        <v>116.4</v>
      </c>
      <c r="G134" s="2">
        <v>3</v>
      </c>
      <c r="H134" s="2" t="s">
        <v>14</v>
      </c>
      <c r="I134" s="2" t="s">
        <v>12</v>
      </c>
      <c r="J134" s="5"/>
      <c r="L134" s="2">
        <v>131</v>
      </c>
      <c r="M134" s="2" t="str">
        <f t="shared" si="20"/>
        <v>Anak Pra-Sekolah</v>
      </c>
      <c r="N134" s="2" t="s">
        <v>8</v>
      </c>
      <c r="O134" s="2" t="str">
        <f t="shared" si="21"/>
        <v>Ringan</v>
      </c>
      <c r="P134" s="2" t="str">
        <f t="shared" si="22"/>
        <v>Tinggi</v>
      </c>
      <c r="Q134" s="2">
        <v>3</v>
      </c>
      <c r="R134" s="2" t="s">
        <v>14</v>
      </c>
      <c r="S134" s="2" t="s">
        <v>12</v>
      </c>
      <c r="AH134" t="str">
        <f t="shared" si="23"/>
        <v>Baik</v>
      </c>
      <c r="AI134">
        <f t="shared" si="24"/>
        <v>6.0554265777920035E-3</v>
      </c>
      <c r="AJ134">
        <f t="shared" si="25"/>
        <v>6.4794393393524836E-3</v>
      </c>
    </row>
    <row r="135" spans="2:36" x14ac:dyDescent="0.25">
      <c r="B135" s="2">
        <v>132</v>
      </c>
      <c r="C135" s="2">
        <v>39</v>
      </c>
      <c r="D135" s="2" t="s">
        <v>8</v>
      </c>
      <c r="E135" s="2">
        <v>8.3000000000000007</v>
      </c>
      <c r="F135" s="2">
        <v>57.6</v>
      </c>
      <c r="G135" s="2">
        <v>1</v>
      </c>
      <c r="H135" s="2" t="s">
        <v>14</v>
      </c>
      <c r="I135" s="2" t="s">
        <v>12</v>
      </c>
      <c r="J135" s="5"/>
      <c r="L135" s="2">
        <v>132</v>
      </c>
      <c r="M135" s="2" t="str">
        <f t="shared" si="20"/>
        <v>Anak Pra-Sekolah</v>
      </c>
      <c r="N135" s="2" t="s">
        <v>8</v>
      </c>
      <c r="O135" s="2" t="str">
        <f t="shared" si="21"/>
        <v>Ringan</v>
      </c>
      <c r="P135" s="2" t="str">
        <f t="shared" si="22"/>
        <v>Pendek</v>
      </c>
      <c r="Q135" s="2">
        <v>1</v>
      </c>
      <c r="R135" s="2" t="s">
        <v>14</v>
      </c>
      <c r="S135" s="2" t="s">
        <v>12</v>
      </c>
      <c r="AH135" t="str">
        <f t="shared" si="23"/>
        <v>Baik</v>
      </c>
      <c r="AI135">
        <f t="shared" si="24"/>
        <v>3.319419884836148E-3</v>
      </c>
      <c r="AJ135">
        <f t="shared" si="25"/>
        <v>4.6975935210305502E-3</v>
      </c>
    </row>
    <row r="136" spans="2:36" x14ac:dyDescent="0.25">
      <c r="B136" s="2">
        <v>133</v>
      </c>
      <c r="C136" s="2">
        <v>37</v>
      </c>
      <c r="D136" s="2" t="s">
        <v>8</v>
      </c>
      <c r="E136" s="2">
        <v>7.1</v>
      </c>
      <c r="F136" s="2">
        <v>100.9</v>
      </c>
      <c r="G136" s="2">
        <v>1</v>
      </c>
      <c r="H136" s="2" t="s">
        <v>14</v>
      </c>
      <c r="I136" s="2" t="s">
        <v>10</v>
      </c>
      <c r="J136" s="5"/>
      <c r="L136" s="2">
        <v>133</v>
      </c>
      <c r="M136" s="2" t="str">
        <f t="shared" si="20"/>
        <v>Anak Pra-Sekolah</v>
      </c>
      <c r="N136" s="2" t="s">
        <v>8</v>
      </c>
      <c r="O136" s="2" t="str">
        <f t="shared" si="21"/>
        <v>Ringan</v>
      </c>
      <c r="P136" s="2" t="str">
        <f t="shared" si="22"/>
        <v>Tinggi</v>
      </c>
      <c r="Q136" s="2">
        <v>1</v>
      </c>
      <c r="R136" s="2" t="s">
        <v>14</v>
      </c>
      <c r="S136" s="2" t="s">
        <v>10</v>
      </c>
      <c r="AH136" t="str">
        <f t="shared" si="23"/>
        <v>Baik</v>
      </c>
      <c r="AI136">
        <f t="shared" si="24"/>
        <v>4.7578351682651459E-3</v>
      </c>
      <c r="AJ136">
        <f t="shared" si="25"/>
        <v>6.1554673723848595E-3</v>
      </c>
    </row>
    <row r="137" spans="2:36" x14ac:dyDescent="0.25">
      <c r="B137" s="2">
        <v>134</v>
      </c>
      <c r="C137" s="2">
        <v>46</v>
      </c>
      <c r="D137" s="2" t="s">
        <v>13</v>
      </c>
      <c r="E137" s="2">
        <v>6.1</v>
      </c>
      <c r="F137" s="2">
        <v>115.1</v>
      </c>
      <c r="G137" s="2">
        <v>2</v>
      </c>
      <c r="H137" s="2" t="s">
        <v>11</v>
      </c>
      <c r="I137" s="2" t="s">
        <v>10</v>
      </c>
      <c r="J137" s="5"/>
      <c r="L137" s="2">
        <v>134</v>
      </c>
      <c r="M137" s="2" t="str">
        <f t="shared" si="20"/>
        <v>Anak Pra-Sekolah</v>
      </c>
      <c r="N137" s="2" t="s">
        <v>13</v>
      </c>
      <c r="O137" s="2" t="str">
        <f t="shared" si="21"/>
        <v>Ringan</v>
      </c>
      <c r="P137" s="2" t="str">
        <f t="shared" si="22"/>
        <v>Tinggi</v>
      </c>
      <c r="Q137" s="2">
        <v>2</v>
      </c>
      <c r="R137" s="2" t="s">
        <v>11</v>
      </c>
      <c r="S137" s="2" t="s">
        <v>10</v>
      </c>
      <c r="AH137" t="str">
        <f t="shared" si="23"/>
        <v>Baik</v>
      </c>
      <c r="AI137">
        <f t="shared" si="24"/>
        <v>3.8873221638346619E-3</v>
      </c>
      <c r="AJ137">
        <f t="shared" si="25"/>
        <v>7.3785003003152706E-3</v>
      </c>
    </row>
    <row r="138" spans="2:36" x14ac:dyDescent="0.25">
      <c r="B138" s="2">
        <v>135</v>
      </c>
      <c r="C138" s="2">
        <v>42</v>
      </c>
      <c r="D138" s="2" t="s">
        <v>13</v>
      </c>
      <c r="E138" s="2">
        <v>6.4</v>
      </c>
      <c r="F138" s="2">
        <v>66.7</v>
      </c>
      <c r="G138" s="2">
        <v>3</v>
      </c>
      <c r="H138" s="2" t="s">
        <v>14</v>
      </c>
      <c r="I138" s="2" t="s">
        <v>10</v>
      </c>
      <c r="J138" s="5"/>
      <c r="L138" s="2">
        <v>135</v>
      </c>
      <c r="M138" s="2" t="str">
        <f t="shared" si="20"/>
        <v>Anak Pra-Sekolah</v>
      </c>
      <c r="N138" s="2" t="s">
        <v>13</v>
      </c>
      <c r="O138" s="2" t="str">
        <f t="shared" si="21"/>
        <v>Ringan</v>
      </c>
      <c r="P138" s="2" t="str">
        <f t="shared" si="22"/>
        <v>Pendek</v>
      </c>
      <c r="Q138" s="2">
        <v>3</v>
      </c>
      <c r="R138" s="2" t="s">
        <v>14</v>
      </c>
      <c r="S138" s="2" t="s">
        <v>10</v>
      </c>
      <c r="AH138" t="str">
        <f t="shared" si="23"/>
        <v>Baik</v>
      </c>
      <c r="AI138">
        <f t="shared" si="24"/>
        <v>3.1182429221188047E-3</v>
      </c>
      <c r="AJ138">
        <f t="shared" si="25"/>
        <v>5.0946787787891148E-3</v>
      </c>
    </row>
    <row r="139" spans="2:36" x14ac:dyDescent="0.25">
      <c r="B139" s="2">
        <v>136</v>
      </c>
      <c r="C139" s="2">
        <v>24</v>
      </c>
      <c r="D139" s="2" t="s">
        <v>8</v>
      </c>
      <c r="E139" s="2">
        <v>10.5</v>
      </c>
      <c r="F139" s="2">
        <v>91.9</v>
      </c>
      <c r="G139" s="2">
        <v>1</v>
      </c>
      <c r="H139" s="2" t="s">
        <v>9</v>
      </c>
      <c r="I139" s="2" t="s">
        <v>12</v>
      </c>
      <c r="J139" s="5"/>
      <c r="L139" s="2">
        <v>136</v>
      </c>
      <c r="M139" s="2" t="str">
        <f t="shared" si="20"/>
        <v>Bayi dan Balita</v>
      </c>
      <c r="N139" s="2" t="s">
        <v>8</v>
      </c>
      <c r="O139" s="2" t="str">
        <f t="shared" si="21"/>
        <v>Normal</v>
      </c>
      <c r="P139" s="2" t="str">
        <f t="shared" si="22"/>
        <v>Tinggi</v>
      </c>
      <c r="Q139" s="2">
        <v>1</v>
      </c>
      <c r="R139" s="2" t="s">
        <v>9</v>
      </c>
      <c r="S139" s="2" t="s">
        <v>12</v>
      </c>
      <c r="AH139" t="str">
        <f t="shared" si="23"/>
        <v>Buruk</v>
      </c>
      <c r="AI139">
        <f t="shared" si="24"/>
        <v>8.2922120049931762E-3</v>
      </c>
      <c r="AJ139">
        <f t="shared" si="25"/>
        <v>3.8007442954006649E-3</v>
      </c>
    </row>
    <row r="140" spans="2:36" x14ac:dyDescent="0.25">
      <c r="B140" s="2">
        <v>137</v>
      </c>
      <c r="C140" s="2">
        <v>29</v>
      </c>
      <c r="D140" s="2" t="s">
        <v>13</v>
      </c>
      <c r="E140" s="2">
        <v>7.5</v>
      </c>
      <c r="F140" s="2">
        <v>114.5</v>
      </c>
      <c r="G140" s="2">
        <v>1</v>
      </c>
      <c r="H140" s="2" t="s">
        <v>15</v>
      </c>
      <c r="I140" s="2" t="s">
        <v>10</v>
      </c>
      <c r="J140" s="5"/>
      <c r="L140" s="2">
        <v>137</v>
      </c>
      <c r="M140" s="2" t="str">
        <f t="shared" si="20"/>
        <v>Anak Pra-Sekolah</v>
      </c>
      <c r="N140" s="2" t="s">
        <v>13</v>
      </c>
      <c r="O140" s="2" t="str">
        <f t="shared" si="21"/>
        <v>Ringan</v>
      </c>
      <c r="P140" s="2" t="str">
        <f t="shared" si="22"/>
        <v>Tinggi</v>
      </c>
      <c r="Q140" s="2">
        <v>1</v>
      </c>
      <c r="R140" s="2" t="s">
        <v>15</v>
      </c>
      <c r="S140" s="2" t="s">
        <v>10</v>
      </c>
      <c r="AH140" t="str">
        <f t="shared" si="23"/>
        <v>Baik</v>
      </c>
      <c r="AI140">
        <f t="shared" si="24"/>
        <v>3.5117354813385595E-3</v>
      </c>
      <c r="AJ140">
        <f t="shared" si="25"/>
        <v>6.0082073873995775E-3</v>
      </c>
    </row>
    <row r="141" spans="2:36" x14ac:dyDescent="0.25">
      <c r="B141" s="2">
        <v>138</v>
      </c>
      <c r="C141" s="2">
        <v>37</v>
      </c>
      <c r="D141" s="2" t="s">
        <v>13</v>
      </c>
      <c r="E141" s="2">
        <v>9.4</v>
      </c>
      <c r="F141" s="2">
        <v>57.2</v>
      </c>
      <c r="G141" s="2">
        <v>3</v>
      </c>
      <c r="H141" s="2" t="s">
        <v>11</v>
      </c>
      <c r="I141" s="2" t="s">
        <v>12</v>
      </c>
      <c r="J141" s="5"/>
      <c r="L141" s="2">
        <v>138</v>
      </c>
      <c r="M141" s="2" t="str">
        <f t="shared" si="20"/>
        <v>Anak Pra-Sekolah</v>
      </c>
      <c r="N141" s="2" t="s">
        <v>13</v>
      </c>
      <c r="O141" s="2" t="str">
        <f t="shared" si="21"/>
        <v>Ringan</v>
      </c>
      <c r="P141" s="2" t="str">
        <f t="shared" si="22"/>
        <v>Pendek</v>
      </c>
      <c r="Q141" s="2">
        <v>3</v>
      </c>
      <c r="R141" s="2" t="s">
        <v>11</v>
      </c>
      <c r="S141" s="2" t="s">
        <v>12</v>
      </c>
      <c r="AH141" t="str">
        <f t="shared" si="23"/>
        <v>Baik</v>
      </c>
      <c r="AI141">
        <f t="shared" si="24"/>
        <v>3.3016689763610877E-3</v>
      </c>
      <c r="AJ141">
        <f t="shared" si="25"/>
        <v>4.0221148253598285E-3</v>
      </c>
    </row>
    <row r="142" spans="2:36" x14ac:dyDescent="0.25">
      <c r="B142" s="2">
        <v>139</v>
      </c>
      <c r="C142" s="2">
        <v>3</v>
      </c>
      <c r="D142" s="2" t="s">
        <v>8</v>
      </c>
      <c r="E142" s="2">
        <v>11</v>
      </c>
      <c r="F142" s="2">
        <v>100.3</v>
      </c>
      <c r="G142" s="2">
        <v>1</v>
      </c>
      <c r="H142" s="2" t="s">
        <v>14</v>
      </c>
      <c r="I142" s="2" t="s">
        <v>12</v>
      </c>
      <c r="J142" s="5"/>
      <c r="L142" s="2">
        <v>139</v>
      </c>
      <c r="M142" s="2" t="str">
        <f t="shared" si="20"/>
        <v>Bayi dan Balita</v>
      </c>
      <c r="N142" s="2" t="s">
        <v>8</v>
      </c>
      <c r="O142" s="2" t="str">
        <f t="shared" si="21"/>
        <v>Normal</v>
      </c>
      <c r="P142" s="2" t="str">
        <f t="shared" si="22"/>
        <v>Tinggi</v>
      </c>
      <c r="Q142" s="2">
        <v>1</v>
      </c>
      <c r="R142" s="2" t="s">
        <v>14</v>
      </c>
      <c r="S142" s="2" t="s">
        <v>12</v>
      </c>
      <c r="AH142" t="str">
        <f t="shared" si="23"/>
        <v>Buruk</v>
      </c>
      <c r="AI142">
        <f t="shared" si="24"/>
        <v>6.7127430516611426E-3</v>
      </c>
      <c r="AJ142">
        <f t="shared" si="25"/>
        <v>4.8142761075075082E-3</v>
      </c>
    </row>
    <row r="143" spans="2:36" x14ac:dyDescent="0.25">
      <c r="B143" s="2">
        <v>140</v>
      </c>
      <c r="C143" s="2">
        <v>37</v>
      </c>
      <c r="D143" s="2" t="s">
        <v>8</v>
      </c>
      <c r="E143" s="2">
        <v>13.3</v>
      </c>
      <c r="F143" s="2">
        <v>74.3</v>
      </c>
      <c r="G143" s="2">
        <v>1</v>
      </c>
      <c r="H143" s="2" t="s">
        <v>11</v>
      </c>
      <c r="I143" s="2" t="s">
        <v>12</v>
      </c>
      <c r="J143" s="5"/>
      <c r="L143" s="2">
        <v>140</v>
      </c>
      <c r="M143" s="2" t="str">
        <f t="shared" si="20"/>
        <v>Anak Pra-Sekolah</v>
      </c>
      <c r="N143" s="2" t="s">
        <v>8</v>
      </c>
      <c r="O143" s="2" t="str">
        <f t="shared" si="21"/>
        <v>Normal</v>
      </c>
      <c r="P143" s="2" t="str">
        <f t="shared" si="22"/>
        <v>Pendek</v>
      </c>
      <c r="Q143" s="2">
        <v>1</v>
      </c>
      <c r="R143" s="2" t="s">
        <v>11</v>
      </c>
      <c r="S143" s="2" t="s">
        <v>12</v>
      </c>
      <c r="AH143" t="str">
        <f t="shared" si="23"/>
        <v>Buruk</v>
      </c>
      <c r="AI143">
        <f t="shared" si="24"/>
        <v>6.3534597795732606E-3</v>
      </c>
      <c r="AJ143">
        <f t="shared" si="25"/>
        <v>4.5739726388981678E-3</v>
      </c>
    </row>
    <row r="144" spans="2:36" x14ac:dyDescent="0.25">
      <c r="B144" s="2">
        <v>141</v>
      </c>
      <c r="C144" s="2">
        <v>39</v>
      </c>
      <c r="D144" s="2" t="s">
        <v>13</v>
      </c>
      <c r="E144" s="2">
        <v>5.5</v>
      </c>
      <c r="F144" s="2">
        <v>115.1</v>
      </c>
      <c r="G144" s="2">
        <v>3</v>
      </c>
      <c r="H144" s="2" t="s">
        <v>14</v>
      </c>
      <c r="I144" s="2" t="s">
        <v>10</v>
      </c>
      <c r="J144" s="5"/>
    </row>
    <row r="145" spans="2:10" x14ac:dyDescent="0.25">
      <c r="B145" s="2">
        <v>142</v>
      </c>
      <c r="C145" s="2">
        <v>49</v>
      </c>
      <c r="D145" s="2" t="s">
        <v>13</v>
      </c>
      <c r="E145" s="2">
        <v>14.6</v>
      </c>
      <c r="F145" s="2">
        <v>118.1</v>
      </c>
      <c r="G145" s="2">
        <v>3</v>
      </c>
      <c r="H145" s="2" t="s">
        <v>9</v>
      </c>
      <c r="I145" s="2" t="s">
        <v>12</v>
      </c>
      <c r="J145" s="5"/>
    </row>
    <row r="146" spans="2:10" x14ac:dyDescent="0.25">
      <c r="B146" s="2">
        <v>143</v>
      </c>
      <c r="C146" s="2">
        <v>16</v>
      </c>
      <c r="D146" s="2" t="s">
        <v>13</v>
      </c>
      <c r="E146" s="2">
        <v>12.5</v>
      </c>
      <c r="F146" s="2">
        <v>116.4</v>
      </c>
      <c r="G146" s="2">
        <v>3</v>
      </c>
      <c r="H146" s="2" t="s">
        <v>15</v>
      </c>
      <c r="I146" s="2" t="s">
        <v>12</v>
      </c>
      <c r="J146" s="5"/>
    </row>
    <row r="147" spans="2:10" x14ac:dyDescent="0.25">
      <c r="B147" s="2">
        <v>144</v>
      </c>
      <c r="C147" s="2">
        <v>5</v>
      </c>
      <c r="D147" s="2" t="s">
        <v>8</v>
      </c>
      <c r="E147" s="2">
        <v>6</v>
      </c>
      <c r="F147" s="2">
        <v>85.8</v>
      </c>
      <c r="G147" s="2">
        <v>3</v>
      </c>
      <c r="H147" s="2" t="s">
        <v>14</v>
      </c>
      <c r="I147" s="2" t="s">
        <v>12</v>
      </c>
      <c r="J147" s="5"/>
    </row>
    <row r="148" spans="2:10" x14ac:dyDescent="0.25">
      <c r="B148" s="2">
        <v>145</v>
      </c>
      <c r="C148" s="2">
        <v>3</v>
      </c>
      <c r="D148" s="2" t="s">
        <v>8</v>
      </c>
      <c r="E148" s="2">
        <v>15.5</v>
      </c>
      <c r="F148" s="2">
        <v>111</v>
      </c>
      <c r="G148" s="2">
        <v>2</v>
      </c>
      <c r="H148" s="2" t="s">
        <v>14</v>
      </c>
      <c r="I148" s="2" t="s">
        <v>12</v>
      </c>
      <c r="J148" s="5"/>
    </row>
    <row r="149" spans="2:10" x14ac:dyDescent="0.25">
      <c r="B149" s="2">
        <v>146</v>
      </c>
      <c r="C149" s="2">
        <v>7</v>
      </c>
      <c r="D149" s="2" t="s">
        <v>8</v>
      </c>
      <c r="E149" s="2">
        <v>16.100000000000001</v>
      </c>
      <c r="F149" s="2">
        <v>109.9</v>
      </c>
      <c r="G149" s="2">
        <v>3</v>
      </c>
      <c r="H149" s="2" t="s">
        <v>14</v>
      </c>
      <c r="I149" s="2" t="s">
        <v>12</v>
      </c>
      <c r="J149" s="5"/>
    </row>
    <row r="150" spans="2:10" x14ac:dyDescent="0.25">
      <c r="B150" s="2">
        <v>147</v>
      </c>
      <c r="C150" s="2">
        <v>28</v>
      </c>
      <c r="D150" s="2" t="s">
        <v>8</v>
      </c>
      <c r="E150" s="2">
        <v>5.7</v>
      </c>
      <c r="F150" s="2">
        <v>75.7</v>
      </c>
      <c r="G150" s="2">
        <v>2</v>
      </c>
      <c r="H150" s="2" t="s">
        <v>14</v>
      </c>
      <c r="I150" s="2" t="s">
        <v>10</v>
      </c>
      <c r="J150" s="5"/>
    </row>
    <row r="151" spans="2:10" x14ac:dyDescent="0.25">
      <c r="B151" s="2">
        <v>148</v>
      </c>
      <c r="C151" s="2">
        <v>16</v>
      </c>
      <c r="D151" s="2" t="s">
        <v>13</v>
      </c>
      <c r="E151" s="2">
        <v>8.3000000000000007</v>
      </c>
      <c r="F151" s="2">
        <v>108.9</v>
      </c>
      <c r="G151" s="2">
        <v>2</v>
      </c>
      <c r="H151" s="2" t="s">
        <v>15</v>
      </c>
      <c r="I151" s="2" t="s">
        <v>12</v>
      </c>
      <c r="J151" s="5"/>
    </row>
    <row r="152" spans="2:10" x14ac:dyDescent="0.25">
      <c r="B152" s="2">
        <v>149</v>
      </c>
      <c r="C152" s="2">
        <v>41</v>
      </c>
      <c r="D152" s="2" t="s">
        <v>8</v>
      </c>
      <c r="E152" s="2">
        <v>14.7</v>
      </c>
      <c r="F152" s="2">
        <v>57.4</v>
      </c>
      <c r="G152" s="2">
        <v>2</v>
      </c>
      <c r="H152" s="2" t="s">
        <v>15</v>
      </c>
      <c r="I152" s="2" t="s">
        <v>12</v>
      </c>
      <c r="J152" s="5"/>
    </row>
    <row r="153" spans="2:10" x14ac:dyDescent="0.25">
      <c r="B153" s="2">
        <v>150</v>
      </c>
      <c r="C153" s="2">
        <v>29</v>
      </c>
      <c r="D153" s="2" t="s">
        <v>8</v>
      </c>
      <c r="E153" s="2">
        <v>14</v>
      </c>
      <c r="F153" s="2">
        <v>93.8</v>
      </c>
      <c r="G153" s="2">
        <v>1</v>
      </c>
      <c r="H153" s="2" t="s">
        <v>9</v>
      </c>
      <c r="I153" s="2" t="s">
        <v>10</v>
      </c>
      <c r="J153" s="5"/>
    </row>
    <row r="154" spans="2:10" x14ac:dyDescent="0.25">
      <c r="B154" s="2">
        <v>151</v>
      </c>
      <c r="C154" s="2">
        <v>11</v>
      </c>
      <c r="D154" s="2" t="s">
        <v>8</v>
      </c>
      <c r="E154" s="2">
        <v>7.2</v>
      </c>
      <c r="F154" s="2">
        <v>70</v>
      </c>
      <c r="G154" s="2">
        <v>2</v>
      </c>
      <c r="H154" s="2" t="s">
        <v>15</v>
      </c>
      <c r="I154" s="2" t="s">
        <v>12</v>
      </c>
      <c r="J154" s="5"/>
    </row>
    <row r="155" spans="2:10" x14ac:dyDescent="0.25">
      <c r="B155" s="2">
        <v>152</v>
      </c>
      <c r="C155" s="2">
        <v>17</v>
      </c>
      <c r="D155" s="2" t="s">
        <v>8</v>
      </c>
      <c r="E155" s="2">
        <v>7.5</v>
      </c>
      <c r="F155" s="2">
        <v>62.8</v>
      </c>
      <c r="G155" s="2">
        <v>2</v>
      </c>
      <c r="H155" s="2" t="s">
        <v>14</v>
      </c>
      <c r="I155" s="2" t="s">
        <v>10</v>
      </c>
      <c r="J155" s="5"/>
    </row>
    <row r="156" spans="2:10" x14ac:dyDescent="0.25">
      <c r="B156" s="2">
        <v>153</v>
      </c>
      <c r="C156" s="2">
        <v>17</v>
      </c>
      <c r="D156" s="2" t="s">
        <v>8</v>
      </c>
      <c r="E156" s="2">
        <v>9.4</v>
      </c>
      <c r="F156" s="2">
        <v>60</v>
      </c>
      <c r="G156" s="2">
        <v>1</v>
      </c>
      <c r="H156" s="2" t="s">
        <v>9</v>
      </c>
      <c r="I156" s="2" t="s">
        <v>12</v>
      </c>
      <c r="J156" s="5"/>
    </row>
    <row r="157" spans="2:10" x14ac:dyDescent="0.25">
      <c r="B157" s="2">
        <v>154</v>
      </c>
      <c r="C157" s="2">
        <v>28</v>
      </c>
      <c r="D157" s="2" t="s">
        <v>13</v>
      </c>
      <c r="E157" s="2">
        <v>10.8</v>
      </c>
      <c r="F157" s="2">
        <v>100.3</v>
      </c>
      <c r="G157" s="2">
        <v>1</v>
      </c>
      <c r="H157" s="2" t="s">
        <v>9</v>
      </c>
      <c r="I157" s="2" t="s">
        <v>10</v>
      </c>
      <c r="J157" s="5"/>
    </row>
    <row r="158" spans="2:10" x14ac:dyDescent="0.25">
      <c r="B158" s="2">
        <v>155</v>
      </c>
      <c r="C158" s="2">
        <v>44</v>
      </c>
      <c r="D158" s="2" t="s">
        <v>13</v>
      </c>
      <c r="E158" s="2">
        <v>12.4</v>
      </c>
      <c r="F158" s="2">
        <v>77.099999999999994</v>
      </c>
      <c r="G158" s="2">
        <v>1</v>
      </c>
      <c r="H158" s="2" t="s">
        <v>9</v>
      </c>
      <c r="I158" s="2" t="s">
        <v>10</v>
      </c>
      <c r="J158" s="5"/>
    </row>
    <row r="159" spans="2:10" x14ac:dyDescent="0.25">
      <c r="B159" s="2">
        <v>156</v>
      </c>
      <c r="C159" s="2">
        <v>15</v>
      </c>
      <c r="D159" s="2" t="s">
        <v>8</v>
      </c>
      <c r="E159" s="2">
        <v>9.4</v>
      </c>
      <c r="F159" s="2">
        <v>102.1</v>
      </c>
      <c r="G159" s="2">
        <v>3</v>
      </c>
      <c r="H159" s="2" t="s">
        <v>14</v>
      </c>
      <c r="I159" s="2" t="s">
        <v>12</v>
      </c>
      <c r="J159" s="5"/>
    </row>
    <row r="160" spans="2:10" x14ac:dyDescent="0.25">
      <c r="B160" s="2">
        <v>157</v>
      </c>
      <c r="C160" s="2">
        <v>53</v>
      </c>
      <c r="D160" s="2" t="s">
        <v>13</v>
      </c>
      <c r="E160" s="2">
        <v>10.6</v>
      </c>
      <c r="F160" s="2">
        <v>59.2</v>
      </c>
      <c r="G160" s="2">
        <v>1</v>
      </c>
      <c r="H160" s="2" t="s">
        <v>11</v>
      </c>
      <c r="I160" s="2" t="s">
        <v>12</v>
      </c>
      <c r="J160" s="5"/>
    </row>
    <row r="161" spans="2:10" x14ac:dyDescent="0.25">
      <c r="B161" s="2">
        <v>158</v>
      </c>
      <c r="C161" s="2">
        <v>34</v>
      </c>
      <c r="D161" s="2" t="s">
        <v>8</v>
      </c>
      <c r="E161" s="2">
        <v>14</v>
      </c>
      <c r="F161" s="2">
        <v>75.5</v>
      </c>
      <c r="G161" s="2">
        <v>1</v>
      </c>
      <c r="H161" s="2" t="s">
        <v>14</v>
      </c>
      <c r="I161" s="2" t="s">
        <v>12</v>
      </c>
      <c r="J161" s="5"/>
    </row>
    <row r="162" spans="2:10" x14ac:dyDescent="0.25">
      <c r="B162" s="2">
        <v>159</v>
      </c>
      <c r="C162" s="2">
        <v>41</v>
      </c>
      <c r="D162" s="2" t="s">
        <v>8</v>
      </c>
      <c r="E162" s="2">
        <v>5.4</v>
      </c>
      <c r="F162" s="2">
        <v>90.1</v>
      </c>
      <c r="G162" s="2">
        <v>2</v>
      </c>
      <c r="H162" s="2" t="s">
        <v>15</v>
      </c>
      <c r="I162" s="2" t="s">
        <v>10</v>
      </c>
      <c r="J162" s="5"/>
    </row>
    <row r="163" spans="2:10" x14ac:dyDescent="0.25">
      <c r="B163" s="2">
        <v>160</v>
      </c>
      <c r="C163" s="2">
        <v>51</v>
      </c>
      <c r="D163" s="2" t="s">
        <v>13</v>
      </c>
      <c r="E163" s="2">
        <v>8</v>
      </c>
      <c r="F163" s="2">
        <v>106.4</v>
      </c>
      <c r="G163" s="2">
        <v>1</v>
      </c>
      <c r="H163" s="2" t="s">
        <v>15</v>
      </c>
      <c r="I163" s="2" t="s">
        <v>10</v>
      </c>
      <c r="J163" s="5"/>
    </row>
    <row r="164" spans="2:10" x14ac:dyDescent="0.25">
      <c r="B164" s="2">
        <v>161</v>
      </c>
      <c r="C164" s="2">
        <v>54</v>
      </c>
      <c r="D164" s="2" t="s">
        <v>13</v>
      </c>
      <c r="E164" s="2">
        <v>13.6</v>
      </c>
      <c r="F164" s="2">
        <v>75.7</v>
      </c>
      <c r="G164" s="2">
        <v>3</v>
      </c>
      <c r="H164" s="2" t="s">
        <v>14</v>
      </c>
      <c r="I164" s="2" t="s">
        <v>10</v>
      </c>
      <c r="J164" s="5"/>
    </row>
    <row r="165" spans="2:10" x14ac:dyDescent="0.25">
      <c r="B165" s="2">
        <v>162</v>
      </c>
      <c r="C165" s="2">
        <v>34</v>
      </c>
      <c r="D165" s="2" t="s">
        <v>8</v>
      </c>
      <c r="E165" s="2">
        <v>15.7</v>
      </c>
      <c r="F165" s="2">
        <v>95.7</v>
      </c>
      <c r="G165" s="2">
        <v>1</v>
      </c>
      <c r="H165" s="2" t="s">
        <v>14</v>
      </c>
      <c r="I165" s="2" t="s">
        <v>12</v>
      </c>
      <c r="J165" s="5"/>
    </row>
    <row r="166" spans="2:10" x14ac:dyDescent="0.25">
      <c r="B166" s="2">
        <v>163</v>
      </c>
      <c r="C166" s="2">
        <v>6</v>
      </c>
      <c r="D166" s="2" t="s">
        <v>8</v>
      </c>
      <c r="E166" s="2">
        <v>11.1</v>
      </c>
      <c r="F166" s="2">
        <v>112.6</v>
      </c>
      <c r="G166" s="2">
        <v>3</v>
      </c>
      <c r="H166" s="2" t="s">
        <v>9</v>
      </c>
      <c r="I166" s="2" t="s">
        <v>10</v>
      </c>
      <c r="J166" s="5"/>
    </row>
    <row r="167" spans="2:10" x14ac:dyDescent="0.25">
      <c r="B167" s="2">
        <v>164</v>
      </c>
      <c r="C167" s="2">
        <v>32</v>
      </c>
      <c r="D167" s="2" t="s">
        <v>8</v>
      </c>
      <c r="E167" s="2">
        <v>11.4</v>
      </c>
      <c r="F167" s="2">
        <v>95</v>
      </c>
      <c r="G167" s="2">
        <v>1</v>
      </c>
      <c r="H167" s="2" t="s">
        <v>14</v>
      </c>
      <c r="I167" s="2" t="s">
        <v>10</v>
      </c>
      <c r="J167" s="5"/>
    </row>
    <row r="168" spans="2:10" x14ac:dyDescent="0.25">
      <c r="B168" s="2">
        <v>165</v>
      </c>
      <c r="C168" s="2">
        <v>39</v>
      </c>
      <c r="D168" s="2" t="s">
        <v>13</v>
      </c>
      <c r="E168" s="2">
        <v>6.3</v>
      </c>
      <c r="F168" s="2">
        <v>70.099999999999994</v>
      </c>
      <c r="G168" s="2">
        <v>1</v>
      </c>
      <c r="H168" s="2" t="s">
        <v>9</v>
      </c>
      <c r="I168" s="2" t="s">
        <v>12</v>
      </c>
      <c r="J168" s="5"/>
    </row>
    <row r="169" spans="2:10" x14ac:dyDescent="0.25">
      <c r="B169" s="2">
        <v>166</v>
      </c>
      <c r="C169" s="2">
        <v>25</v>
      </c>
      <c r="D169" s="2" t="s">
        <v>8</v>
      </c>
      <c r="E169" s="2">
        <v>10.4</v>
      </c>
      <c r="F169" s="2">
        <v>56.6</v>
      </c>
      <c r="G169" s="2">
        <v>1</v>
      </c>
      <c r="H169" s="2" t="s">
        <v>15</v>
      </c>
      <c r="I169" s="2" t="s">
        <v>10</v>
      </c>
      <c r="J169" s="5"/>
    </row>
    <row r="170" spans="2:10" x14ac:dyDescent="0.25">
      <c r="B170" s="2">
        <v>167</v>
      </c>
      <c r="C170" s="2">
        <v>41</v>
      </c>
      <c r="D170" s="2" t="s">
        <v>8</v>
      </c>
      <c r="E170" s="2">
        <v>11.4</v>
      </c>
      <c r="F170" s="2">
        <v>111.6</v>
      </c>
      <c r="G170" s="2">
        <v>1</v>
      </c>
      <c r="H170" s="2" t="s">
        <v>9</v>
      </c>
      <c r="I170" s="2" t="s">
        <v>10</v>
      </c>
      <c r="J170" s="5"/>
    </row>
    <row r="171" spans="2:10" x14ac:dyDescent="0.25">
      <c r="B171" s="2">
        <v>168</v>
      </c>
      <c r="C171" s="2">
        <v>47</v>
      </c>
      <c r="D171" s="2" t="s">
        <v>8</v>
      </c>
      <c r="E171" s="2">
        <v>7.9</v>
      </c>
      <c r="F171" s="2">
        <v>56.4</v>
      </c>
      <c r="G171" s="2">
        <v>3</v>
      </c>
      <c r="H171" s="2" t="s">
        <v>14</v>
      </c>
      <c r="I171" s="2" t="s">
        <v>12</v>
      </c>
      <c r="J171" s="5"/>
    </row>
    <row r="172" spans="2:10" x14ac:dyDescent="0.25">
      <c r="B172" s="2">
        <v>169</v>
      </c>
      <c r="C172" s="2">
        <v>17</v>
      </c>
      <c r="D172" s="2" t="s">
        <v>13</v>
      </c>
      <c r="E172" s="2">
        <v>8.1999999999999993</v>
      </c>
      <c r="F172" s="2">
        <v>111.9</v>
      </c>
      <c r="G172" s="2">
        <v>3</v>
      </c>
      <c r="H172" s="2" t="s">
        <v>15</v>
      </c>
      <c r="I172" s="2" t="s">
        <v>10</v>
      </c>
      <c r="J172" s="5"/>
    </row>
    <row r="173" spans="2:10" x14ac:dyDescent="0.25">
      <c r="B173" s="2">
        <v>170</v>
      </c>
      <c r="C173" s="2">
        <v>45</v>
      </c>
      <c r="D173" s="2" t="s">
        <v>8</v>
      </c>
      <c r="E173" s="2">
        <v>9.5</v>
      </c>
      <c r="F173" s="2">
        <v>89.4</v>
      </c>
      <c r="G173" s="2">
        <v>2</v>
      </c>
      <c r="H173" s="2" t="s">
        <v>11</v>
      </c>
      <c r="I173" s="2" t="s">
        <v>12</v>
      </c>
      <c r="J173" s="5"/>
    </row>
    <row r="174" spans="2:10" x14ac:dyDescent="0.25">
      <c r="B174" s="2">
        <v>171</v>
      </c>
      <c r="C174" s="2">
        <v>31</v>
      </c>
      <c r="D174" s="2" t="s">
        <v>8</v>
      </c>
      <c r="E174" s="2">
        <v>5.2</v>
      </c>
      <c r="F174" s="2">
        <v>116</v>
      </c>
      <c r="G174" s="2">
        <v>3</v>
      </c>
      <c r="H174" s="2" t="s">
        <v>9</v>
      </c>
      <c r="I174" s="2" t="s">
        <v>12</v>
      </c>
      <c r="J174" s="5"/>
    </row>
    <row r="175" spans="2:10" x14ac:dyDescent="0.25">
      <c r="B175" s="2">
        <v>172</v>
      </c>
      <c r="C175" s="2">
        <v>38</v>
      </c>
      <c r="D175" s="2" t="s">
        <v>13</v>
      </c>
      <c r="E175" s="2">
        <v>8.9</v>
      </c>
      <c r="F175" s="2">
        <v>106.9</v>
      </c>
      <c r="G175" s="2">
        <v>1</v>
      </c>
      <c r="H175" s="2" t="s">
        <v>15</v>
      </c>
      <c r="I175" s="2" t="s">
        <v>12</v>
      </c>
      <c r="J175" s="5"/>
    </row>
    <row r="176" spans="2:10" x14ac:dyDescent="0.25">
      <c r="B176" s="2">
        <v>173</v>
      </c>
      <c r="C176" s="2">
        <v>15</v>
      </c>
      <c r="D176" s="2" t="s">
        <v>8</v>
      </c>
      <c r="E176" s="2">
        <v>7.5</v>
      </c>
      <c r="F176" s="2">
        <v>119.9</v>
      </c>
      <c r="G176" s="2">
        <v>2</v>
      </c>
      <c r="H176" s="2" t="s">
        <v>9</v>
      </c>
      <c r="I176" s="2" t="s">
        <v>12</v>
      </c>
      <c r="J176" s="5"/>
    </row>
    <row r="177" spans="2:10" x14ac:dyDescent="0.25">
      <c r="B177" s="2">
        <v>174</v>
      </c>
      <c r="C177" s="2">
        <v>34</v>
      </c>
      <c r="D177" s="2" t="s">
        <v>8</v>
      </c>
      <c r="E177" s="2">
        <v>8.9</v>
      </c>
      <c r="F177" s="2">
        <v>77.8</v>
      </c>
      <c r="G177" s="2">
        <v>2</v>
      </c>
      <c r="H177" s="2" t="s">
        <v>15</v>
      </c>
      <c r="I177" s="2" t="s">
        <v>12</v>
      </c>
      <c r="J177" s="5"/>
    </row>
    <row r="178" spans="2:10" x14ac:dyDescent="0.25">
      <c r="B178" s="2">
        <v>175</v>
      </c>
      <c r="C178" s="2">
        <v>9</v>
      </c>
      <c r="D178" s="2" t="s">
        <v>13</v>
      </c>
      <c r="E178" s="2">
        <v>6.4</v>
      </c>
      <c r="F178" s="2">
        <v>104.9</v>
      </c>
      <c r="G178" s="2">
        <v>2</v>
      </c>
      <c r="H178" s="2" t="s">
        <v>15</v>
      </c>
      <c r="I178" s="2" t="s">
        <v>10</v>
      </c>
      <c r="J178" s="5"/>
    </row>
    <row r="179" spans="2:10" x14ac:dyDescent="0.25">
      <c r="B179" s="2">
        <v>176</v>
      </c>
      <c r="C179" s="2">
        <v>53</v>
      </c>
      <c r="D179" s="2" t="s">
        <v>8</v>
      </c>
      <c r="E179" s="2">
        <v>15.7</v>
      </c>
      <c r="F179" s="2">
        <v>81.099999999999994</v>
      </c>
      <c r="G179" s="2">
        <v>1</v>
      </c>
      <c r="H179" s="2" t="s">
        <v>9</v>
      </c>
      <c r="I179" s="2" t="s">
        <v>10</v>
      </c>
      <c r="J179" s="5"/>
    </row>
    <row r="180" spans="2:10" x14ac:dyDescent="0.25">
      <c r="B180" s="2">
        <v>177</v>
      </c>
      <c r="C180" s="2">
        <v>24</v>
      </c>
      <c r="D180" s="2" t="s">
        <v>13</v>
      </c>
      <c r="E180" s="2">
        <v>12.1</v>
      </c>
      <c r="F180" s="2">
        <v>86.2</v>
      </c>
      <c r="G180" s="2">
        <v>3</v>
      </c>
      <c r="H180" s="2" t="s">
        <v>11</v>
      </c>
      <c r="I180" s="2" t="s">
        <v>12</v>
      </c>
      <c r="J180" s="5"/>
    </row>
    <row r="181" spans="2:10" x14ac:dyDescent="0.25">
      <c r="B181" s="2">
        <v>178</v>
      </c>
      <c r="C181" s="2">
        <v>30</v>
      </c>
      <c r="D181" s="2" t="s">
        <v>13</v>
      </c>
      <c r="E181" s="2">
        <v>13.1</v>
      </c>
      <c r="F181" s="2">
        <v>95.8</v>
      </c>
      <c r="G181" s="2">
        <v>1</v>
      </c>
      <c r="H181" s="2" t="s">
        <v>15</v>
      </c>
      <c r="I181" s="2" t="s">
        <v>12</v>
      </c>
      <c r="J181" s="5"/>
    </row>
    <row r="182" spans="2:10" x14ac:dyDescent="0.25">
      <c r="B182" s="2">
        <v>179</v>
      </c>
      <c r="C182" s="2">
        <v>4</v>
      </c>
      <c r="D182" s="2" t="s">
        <v>8</v>
      </c>
      <c r="E182" s="2">
        <v>14.5</v>
      </c>
      <c r="F182" s="2">
        <v>111.8</v>
      </c>
      <c r="G182" s="2">
        <v>2</v>
      </c>
      <c r="H182" s="2" t="s">
        <v>15</v>
      </c>
      <c r="I182" s="2" t="s">
        <v>10</v>
      </c>
      <c r="J182" s="5"/>
    </row>
    <row r="183" spans="2:10" x14ac:dyDescent="0.25">
      <c r="B183" s="2">
        <v>180</v>
      </c>
      <c r="C183" s="2">
        <v>44</v>
      </c>
      <c r="D183" s="2" t="s">
        <v>8</v>
      </c>
      <c r="E183" s="2">
        <v>11</v>
      </c>
      <c r="F183" s="2">
        <v>119</v>
      </c>
      <c r="G183" s="2">
        <v>1</v>
      </c>
      <c r="H183" s="2" t="s">
        <v>15</v>
      </c>
      <c r="I183" s="2" t="s">
        <v>12</v>
      </c>
      <c r="J183" s="5"/>
    </row>
    <row r="184" spans="2:10" x14ac:dyDescent="0.25">
      <c r="B184" s="2">
        <v>181</v>
      </c>
      <c r="C184" s="2">
        <v>47</v>
      </c>
      <c r="D184" s="2" t="s">
        <v>8</v>
      </c>
      <c r="E184" s="2">
        <v>6</v>
      </c>
      <c r="F184" s="2">
        <v>104.9</v>
      </c>
      <c r="G184" s="2">
        <v>1</v>
      </c>
      <c r="H184" s="2" t="s">
        <v>11</v>
      </c>
      <c r="I184" s="2" t="s">
        <v>12</v>
      </c>
      <c r="J184" s="5"/>
    </row>
    <row r="185" spans="2:10" x14ac:dyDescent="0.25">
      <c r="B185" s="2">
        <v>182</v>
      </c>
      <c r="C185" s="2">
        <v>8</v>
      </c>
      <c r="D185" s="2" t="s">
        <v>8</v>
      </c>
      <c r="E185" s="2">
        <v>11.4</v>
      </c>
      <c r="F185" s="2">
        <v>82.2</v>
      </c>
      <c r="G185" s="2">
        <v>3</v>
      </c>
      <c r="H185" s="2" t="s">
        <v>11</v>
      </c>
      <c r="I185" s="2" t="s">
        <v>12</v>
      </c>
      <c r="J185" s="5"/>
    </row>
    <row r="186" spans="2:10" x14ac:dyDescent="0.25">
      <c r="B186" s="2">
        <v>183</v>
      </c>
      <c r="C186" s="2">
        <v>30</v>
      </c>
      <c r="D186" s="2" t="s">
        <v>13</v>
      </c>
      <c r="E186" s="2">
        <v>12</v>
      </c>
      <c r="F186" s="2">
        <v>82.4</v>
      </c>
      <c r="G186" s="2">
        <v>3</v>
      </c>
      <c r="H186" s="2" t="s">
        <v>14</v>
      </c>
      <c r="I186" s="2" t="s">
        <v>10</v>
      </c>
      <c r="J186" s="5"/>
    </row>
    <row r="187" spans="2:10" x14ac:dyDescent="0.25">
      <c r="B187" s="2">
        <v>184</v>
      </c>
      <c r="C187" s="2">
        <v>30</v>
      </c>
      <c r="D187" s="2" t="s">
        <v>8</v>
      </c>
      <c r="E187" s="2">
        <v>13.9</v>
      </c>
      <c r="F187" s="2">
        <v>102.9</v>
      </c>
      <c r="G187" s="2">
        <v>2</v>
      </c>
      <c r="H187" s="2" t="s">
        <v>9</v>
      </c>
      <c r="I187" s="2" t="s">
        <v>10</v>
      </c>
      <c r="J187" s="5"/>
    </row>
    <row r="188" spans="2:10" x14ac:dyDescent="0.25">
      <c r="B188" s="2">
        <v>185</v>
      </c>
      <c r="C188" s="2">
        <v>46</v>
      </c>
      <c r="D188" s="2" t="s">
        <v>13</v>
      </c>
      <c r="E188" s="2">
        <v>10.199999999999999</v>
      </c>
      <c r="F188" s="2">
        <v>70.5</v>
      </c>
      <c r="G188" s="2">
        <v>1</v>
      </c>
      <c r="H188" s="2" t="s">
        <v>11</v>
      </c>
      <c r="I188" s="2" t="s">
        <v>12</v>
      </c>
      <c r="J188" s="5"/>
    </row>
    <row r="189" spans="2:10" x14ac:dyDescent="0.25">
      <c r="B189" s="2">
        <v>186</v>
      </c>
      <c r="C189" s="2">
        <v>46</v>
      </c>
      <c r="D189" s="2" t="s">
        <v>8</v>
      </c>
      <c r="E189" s="2">
        <v>6.5</v>
      </c>
      <c r="F189" s="2">
        <v>62.2</v>
      </c>
      <c r="G189" s="2">
        <v>1</v>
      </c>
      <c r="H189" s="2" t="s">
        <v>9</v>
      </c>
      <c r="I189" s="2" t="s">
        <v>12</v>
      </c>
      <c r="J189" s="5"/>
    </row>
    <row r="190" spans="2:10" x14ac:dyDescent="0.25">
      <c r="B190" s="2">
        <v>187</v>
      </c>
      <c r="C190" s="2">
        <v>22</v>
      </c>
      <c r="D190" s="2" t="s">
        <v>8</v>
      </c>
      <c r="E190" s="2">
        <v>8.4</v>
      </c>
      <c r="F190" s="2">
        <v>78.099999999999994</v>
      </c>
      <c r="G190" s="2">
        <v>3</v>
      </c>
      <c r="H190" s="2" t="s">
        <v>14</v>
      </c>
      <c r="I190" s="2" t="s">
        <v>10</v>
      </c>
      <c r="J190" s="5"/>
    </row>
    <row r="191" spans="2:10" x14ac:dyDescent="0.25">
      <c r="B191" s="2">
        <v>188</v>
      </c>
      <c r="C191" s="2">
        <v>32</v>
      </c>
      <c r="D191" s="2" t="s">
        <v>8</v>
      </c>
      <c r="E191" s="2">
        <v>9.4</v>
      </c>
      <c r="F191" s="2">
        <v>73.7</v>
      </c>
      <c r="G191" s="2">
        <v>1</v>
      </c>
      <c r="H191" s="2" t="s">
        <v>9</v>
      </c>
      <c r="I191" s="2" t="s">
        <v>10</v>
      </c>
      <c r="J191" s="5"/>
    </row>
    <row r="192" spans="2:10" x14ac:dyDescent="0.25">
      <c r="B192" s="2">
        <v>189</v>
      </c>
      <c r="C192" s="2">
        <v>13</v>
      </c>
      <c r="D192" s="2" t="s">
        <v>13</v>
      </c>
      <c r="E192" s="2">
        <v>12.8</v>
      </c>
      <c r="F192" s="2">
        <v>74.3</v>
      </c>
      <c r="G192" s="2">
        <v>1</v>
      </c>
      <c r="H192" s="2" t="s">
        <v>11</v>
      </c>
      <c r="I192" s="2" t="s">
        <v>12</v>
      </c>
      <c r="J192" s="5"/>
    </row>
    <row r="193" spans="2:10" x14ac:dyDescent="0.25">
      <c r="B193" s="2">
        <v>190</v>
      </c>
      <c r="C193" s="2">
        <v>30</v>
      </c>
      <c r="D193" s="2" t="s">
        <v>8</v>
      </c>
      <c r="E193" s="2">
        <v>11.8</v>
      </c>
      <c r="F193" s="2">
        <v>70.2</v>
      </c>
      <c r="G193" s="2">
        <v>1</v>
      </c>
      <c r="H193" s="2" t="s">
        <v>9</v>
      </c>
      <c r="I193" s="2" t="s">
        <v>12</v>
      </c>
      <c r="J193" s="5"/>
    </row>
    <row r="194" spans="2:10" x14ac:dyDescent="0.25">
      <c r="B194" s="2">
        <v>191</v>
      </c>
      <c r="C194" s="2">
        <v>27</v>
      </c>
      <c r="D194" s="2" t="s">
        <v>8</v>
      </c>
      <c r="E194" s="2">
        <v>9.3000000000000007</v>
      </c>
      <c r="F194" s="2">
        <v>57.7</v>
      </c>
      <c r="G194" s="2">
        <v>3</v>
      </c>
      <c r="H194" s="2" t="s">
        <v>11</v>
      </c>
      <c r="I194" s="2" t="s">
        <v>10</v>
      </c>
      <c r="J194" s="5"/>
    </row>
    <row r="195" spans="2:10" x14ac:dyDescent="0.25">
      <c r="B195" s="2">
        <v>192</v>
      </c>
      <c r="C195" s="2">
        <v>41</v>
      </c>
      <c r="D195" s="2" t="s">
        <v>8</v>
      </c>
      <c r="E195" s="2">
        <v>16.8</v>
      </c>
      <c r="F195" s="2">
        <v>56.2</v>
      </c>
      <c r="G195" s="2">
        <v>2</v>
      </c>
      <c r="H195" s="2" t="s">
        <v>9</v>
      </c>
      <c r="I195" s="2" t="s">
        <v>10</v>
      </c>
      <c r="J195" s="5"/>
    </row>
    <row r="196" spans="2:10" x14ac:dyDescent="0.25">
      <c r="B196" s="2">
        <v>193</v>
      </c>
      <c r="C196" s="2">
        <v>35</v>
      </c>
      <c r="D196" s="2" t="s">
        <v>8</v>
      </c>
      <c r="E196" s="2">
        <v>12.3</v>
      </c>
      <c r="F196" s="2">
        <v>119.2</v>
      </c>
      <c r="G196" s="2">
        <v>2</v>
      </c>
      <c r="H196" s="2" t="s">
        <v>11</v>
      </c>
      <c r="I196" s="2" t="s">
        <v>10</v>
      </c>
      <c r="J196" s="5"/>
    </row>
    <row r="197" spans="2:10" x14ac:dyDescent="0.25">
      <c r="B197" s="2">
        <v>194</v>
      </c>
      <c r="C197" s="2">
        <v>3</v>
      </c>
      <c r="D197" s="2" t="s">
        <v>13</v>
      </c>
      <c r="E197" s="2">
        <v>7.8</v>
      </c>
      <c r="F197" s="2">
        <v>82.8</v>
      </c>
      <c r="G197" s="2">
        <v>1</v>
      </c>
      <c r="H197" s="2" t="s">
        <v>11</v>
      </c>
      <c r="I197" s="2" t="s">
        <v>12</v>
      </c>
      <c r="J197" s="5"/>
    </row>
    <row r="198" spans="2:10" x14ac:dyDescent="0.25">
      <c r="B198" s="2">
        <v>195</v>
      </c>
      <c r="C198" s="2">
        <v>29</v>
      </c>
      <c r="D198" s="2" t="s">
        <v>8</v>
      </c>
      <c r="E198" s="2">
        <v>6.2</v>
      </c>
      <c r="F198" s="2">
        <v>80</v>
      </c>
      <c r="G198" s="2">
        <v>2</v>
      </c>
      <c r="H198" s="2" t="s">
        <v>9</v>
      </c>
      <c r="I198" s="2" t="s">
        <v>10</v>
      </c>
      <c r="J198" s="5"/>
    </row>
    <row r="199" spans="2:10" x14ac:dyDescent="0.25">
      <c r="B199" s="2">
        <v>196</v>
      </c>
      <c r="C199" s="2">
        <v>54</v>
      </c>
      <c r="D199" s="2" t="s">
        <v>13</v>
      </c>
      <c r="E199" s="2">
        <v>6.8</v>
      </c>
      <c r="F199" s="2">
        <v>99.2</v>
      </c>
      <c r="G199" s="2">
        <v>3</v>
      </c>
      <c r="H199" s="2" t="s">
        <v>14</v>
      </c>
      <c r="I199" s="2" t="s">
        <v>12</v>
      </c>
      <c r="J199" s="5"/>
    </row>
    <row r="200" spans="2:10" x14ac:dyDescent="0.25">
      <c r="B200" s="2">
        <v>197</v>
      </c>
      <c r="C200" s="2">
        <v>15</v>
      </c>
      <c r="D200" s="2" t="s">
        <v>13</v>
      </c>
      <c r="E200" s="2">
        <v>8</v>
      </c>
      <c r="F200" s="2">
        <v>69.2</v>
      </c>
      <c r="G200" s="2">
        <v>3</v>
      </c>
      <c r="H200" s="2" t="s">
        <v>15</v>
      </c>
      <c r="I200" s="2" t="s">
        <v>10</v>
      </c>
      <c r="J200" s="5"/>
    </row>
    <row r="201" spans="2:10" x14ac:dyDescent="0.25">
      <c r="B201" s="2">
        <v>198</v>
      </c>
      <c r="C201" s="2">
        <v>43</v>
      </c>
      <c r="D201" s="2" t="s">
        <v>13</v>
      </c>
      <c r="E201" s="2">
        <v>6.9</v>
      </c>
      <c r="F201" s="2">
        <v>116.7</v>
      </c>
      <c r="G201" s="2">
        <v>2</v>
      </c>
      <c r="H201" s="2" t="s">
        <v>14</v>
      </c>
      <c r="I201" s="2" t="s">
        <v>10</v>
      </c>
      <c r="J201" s="5"/>
    </row>
    <row r="202" spans="2:10" x14ac:dyDescent="0.25">
      <c r="B202" s="2">
        <v>199</v>
      </c>
      <c r="C202" s="2">
        <v>5</v>
      </c>
      <c r="D202" s="2" t="s">
        <v>13</v>
      </c>
      <c r="E202" s="2">
        <v>7.2</v>
      </c>
      <c r="F202" s="2">
        <v>106.1</v>
      </c>
      <c r="G202" s="2">
        <v>2</v>
      </c>
      <c r="H202" s="2" t="s">
        <v>9</v>
      </c>
      <c r="I202" s="2" t="s">
        <v>10</v>
      </c>
      <c r="J202" s="5"/>
    </row>
    <row r="203" spans="2:10" x14ac:dyDescent="0.25">
      <c r="B203" s="2">
        <v>200</v>
      </c>
      <c r="C203" s="2">
        <v>41</v>
      </c>
      <c r="D203" s="2" t="s">
        <v>13</v>
      </c>
      <c r="E203" s="2">
        <v>8.4</v>
      </c>
      <c r="F203" s="2">
        <v>60.8</v>
      </c>
      <c r="G203" s="2">
        <v>1</v>
      </c>
      <c r="H203" s="2" t="s">
        <v>14</v>
      </c>
      <c r="I203" s="2" t="s">
        <v>10</v>
      </c>
      <c r="J203" s="5"/>
    </row>
  </sheetData>
  <mergeCells count="31">
    <mergeCell ref="AE17:AF17"/>
    <mergeCell ref="AB16:AF16"/>
    <mergeCell ref="AB4:AC4"/>
    <mergeCell ref="AB8:AC8"/>
    <mergeCell ref="AB12:AC12"/>
    <mergeCell ref="AB21:AD21"/>
    <mergeCell ref="AB26:AB27"/>
    <mergeCell ref="AC26:AC27"/>
    <mergeCell ref="AB17:AB18"/>
    <mergeCell ref="AC17:AD17"/>
    <mergeCell ref="W22:X22"/>
    <mergeCell ref="Y22:Z22"/>
    <mergeCell ref="V28:V29"/>
    <mergeCell ref="W28:X28"/>
    <mergeCell ref="Y28:Z28"/>
    <mergeCell ref="B2:I2"/>
    <mergeCell ref="L2:S2"/>
    <mergeCell ref="V63:X63"/>
    <mergeCell ref="V4:V5"/>
    <mergeCell ref="Y4:Z4"/>
    <mergeCell ref="W4:X4"/>
    <mergeCell ref="V10:V11"/>
    <mergeCell ref="W10:X10"/>
    <mergeCell ref="Y10:Z10"/>
    <mergeCell ref="V16:V17"/>
    <mergeCell ref="V35:V36"/>
    <mergeCell ref="W35:X35"/>
    <mergeCell ref="Y35:Z35"/>
    <mergeCell ref="W16:X16"/>
    <mergeCell ref="Y16:Z16"/>
    <mergeCell ref="V22:V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203"/>
  <sheetViews>
    <sheetView topLeftCell="G1" zoomScale="55" zoomScaleNormal="55" workbookViewId="0">
      <selection activeCell="AA19" sqref="AA19"/>
    </sheetView>
  </sheetViews>
  <sheetFormatPr defaultRowHeight="15" x14ac:dyDescent="0.25"/>
  <cols>
    <col min="2" max="2" width="4.42578125" bestFit="1" customWidth="1"/>
    <col min="3" max="3" width="11.5703125" bestFit="1" customWidth="1"/>
    <col min="4" max="4" width="17" bestFit="1" customWidth="1"/>
    <col min="5" max="5" width="15.85546875" bestFit="1" customWidth="1"/>
    <col min="6" max="6" width="16.28515625" bestFit="1" customWidth="1"/>
    <col min="7" max="7" width="21.140625" bestFit="1" customWidth="1"/>
    <col min="8" max="8" width="14.42578125" bestFit="1" customWidth="1"/>
    <col min="9" max="9" width="10.140625" bestFit="1" customWidth="1"/>
    <col min="12" max="12" width="4.42578125" customWidth="1"/>
    <col min="13" max="13" width="16.5703125" bestFit="1" customWidth="1"/>
    <col min="14" max="14" width="17" bestFit="1" customWidth="1"/>
    <col min="15" max="15" width="15.85546875" bestFit="1" customWidth="1"/>
    <col min="16" max="16" width="16.28515625" bestFit="1" customWidth="1"/>
    <col min="17" max="17" width="21.140625" bestFit="1" customWidth="1"/>
    <col min="18" max="18" width="14.42578125" bestFit="1" customWidth="1"/>
    <col min="19" max="19" width="10.140625" bestFit="1" customWidth="1"/>
    <col min="22" max="22" width="32.5703125" bestFit="1" customWidth="1"/>
    <col min="23" max="23" width="6.140625" customWidth="1"/>
    <col min="24" max="24" width="4.85546875" customWidth="1"/>
    <col min="25" max="26" width="12.5703125" customWidth="1"/>
    <col min="28" max="28" width="15.140625" customWidth="1"/>
    <col min="29" max="29" width="16.5703125" customWidth="1"/>
    <col min="30" max="30" width="4.85546875" customWidth="1"/>
    <col min="31" max="31" width="6.140625" customWidth="1"/>
    <col min="32" max="32" width="4.85546875" customWidth="1"/>
    <col min="34" max="34" width="15.5703125" customWidth="1"/>
    <col min="35" max="36" width="12.5703125" customWidth="1"/>
  </cols>
  <sheetData>
    <row r="2" spans="2:36" ht="30.75" x14ac:dyDescent="0.55000000000000004">
      <c r="B2" s="24" t="s">
        <v>37</v>
      </c>
      <c r="C2" s="24"/>
      <c r="D2" s="24"/>
      <c r="E2" s="24"/>
      <c r="F2" s="24"/>
      <c r="G2" s="24"/>
      <c r="H2" s="24"/>
      <c r="I2" s="24"/>
      <c r="L2" s="24" t="s">
        <v>17</v>
      </c>
      <c r="M2" s="24"/>
      <c r="N2" s="24"/>
      <c r="O2" s="24"/>
      <c r="P2" s="24"/>
      <c r="Q2" s="24"/>
      <c r="R2" s="24"/>
      <c r="S2" s="24"/>
    </row>
    <row r="3" spans="2:36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L3" s="3" t="s">
        <v>0</v>
      </c>
      <c r="M3" s="3" t="s">
        <v>1</v>
      </c>
      <c r="N3" s="3" t="s">
        <v>2</v>
      </c>
      <c r="O3" s="3" t="s">
        <v>3</v>
      </c>
      <c r="P3" s="3" t="s">
        <v>4</v>
      </c>
      <c r="Q3" s="3" t="s">
        <v>5</v>
      </c>
      <c r="R3" s="3" t="s">
        <v>6</v>
      </c>
      <c r="S3" s="3" t="s">
        <v>7</v>
      </c>
      <c r="AH3" s="11" t="s">
        <v>54</v>
      </c>
      <c r="AI3" s="11" t="s">
        <v>12</v>
      </c>
      <c r="AJ3" s="11" t="s">
        <v>10</v>
      </c>
    </row>
    <row r="4" spans="2:36" x14ac:dyDescent="0.25">
      <c r="B4" s="2">
        <v>1</v>
      </c>
      <c r="C4" s="2">
        <v>41</v>
      </c>
      <c r="D4" s="2" t="s">
        <v>8</v>
      </c>
      <c r="E4" s="2">
        <v>5.0999999999999996</v>
      </c>
      <c r="F4" s="2">
        <v>56.3</v>
      </c>
      <c r="G4" s="2">
        <v>2</v>
      </c>
      <c r="H4" s="2" t="s">
        <v>9</v>
      </c>
      <c r="I4" s="2" t="s">
        <v>10</v>
      </c>
      <c r="L4" s="2">
        <v>141</v>
      </c>
      <c r="M4" s="2" t="str">
        <f>IF(AND(C4&gt;=3,C4&lt;=24),"Bayi dan Balita",IF(AND(C4&gt;=25,C4&lt;=54),"Anak Pra-Sekolah"))</f>
        <v>Anak Pra-Sekolah</v>
      </c>
      <c r="N4" s="2" t="s">
        <v>13</v>
      </c>
      <c r="O4" s="2" t="str">
        <f>IF(AND(E4&gt;=0,E4&lt;=10),"Ringan",IF(AND(E4&gt;=10,E4&lt;=20),"Normal"))</f>
        <v>Ringan</v>
      </c>
      <c r="P4" s="2" t="str">
        <f>IF(AND(F4&gt;=0,F4&lt;=80),"Pendek",IF(AND(F4&gt;=80,F4&lt;=120),"Tinggi"))</f>
        <v>Pendek</v>
      </c>
      <c r="Q4" s="2">
        <v>3</v>
      </c>
      <c r="R4" s="2" t="s">
        <v>14</v>
      </c>
      <c r="S4" s="2" t="s">
        <v>10</v>
      </c>
      <c r="V4" s="28" t="s">
        <v>43</v>
      </c>
      <c r="W4" s="22" t="s">
        <v>41</v>
      </c>
      <c r="X4" s="22"/>
      <c r="Y4" s="22" t="s">
        <v>42</v>
      </c>
      <c r="Z4" s="22"/>
      <c r="AA4" s="4"/>
      <c r="AB4" s="25" t="s">
        <v>21</v>
      </c>
      <c r="AC4" s="25"/>
      <c r="AD4" s="4"/>
      <c r="AE4" s="4"/>
      <c r="AF4" s="4"/>
      <c r="AH4" s="4" t="str">
        <f>IF(AI4&gt;AJ4,$AI$3,$AJ$3)</f>
        <v>Baik</v>
      </c>
      <c r="AI4" s="4">
        <f>VLOOKUP(M4,$V$6:$Z$7,4,0)*VLOOKUP(N4,$V$12:$Z$13,4,0)*VLOOKUP(O4,$V$18:$Z$19,4,0)*VLOOKUP(P4,$V$24:$Z$25,4,0)*VLOOKUP(Q4,$V$30:$Z$32,4,0)*VLOOKUP(R4,$V$37:$Z$40,4,0)</f>
        <v>3.1182429221188047E-3</v>
      </c>
      <c r="AJ4" s="4">
        <f>VLOOKUP(M4,$V$6:$Z$7,5,0)*VLOOKUP(N4,$V$12:$Z$13,5,0)*VLOOKUP(O4,$V$18:$Z$19,5,0)*VLOOKUP(P4,$V$24:$Z$25,5,0)*VLOOKUP(Q4,$V$30:$Z$32,5,0)*VLOOKUP(R4,$V$37:$Z$40,5,0)</f>
        <v>5.0946787787891148E-3</v>
      </c>
    </row>
    <row r="5" spans="2:36" x14ac:dyDescent="0.25">
      <c r="B5" s="2">
        <v>2</v>
      </c>
      <c r="C5" s="2">
        <v>54</v>
      </c>
      <c r="D5" s="2" t="s">
        <v>8</v>
      </c>
      <c r="E5" s="2">
        <v>16.600000000000001</v>
      </c>
      <c r="F5" s="2">
        <v>61.8</v>
      </c>
      <c r="G5" s="2">
        <v>3</v>
      </c>
      <c r="H5" s="2" t="s">
        <v>11</v>
      </c>
      <c r="I5" s="2" t="s">
        <v>12</v>
      </c>
      <c r="L5" s="2">
        <v>142</v>
      </c>
      <c r="M5" s="2" t="str">
        <f t="shared" ref="M5:M63" si="0">IF(AND(C5&gt;=3,C5&lt;=24),"Bayi dan Balita",IF(AND(C5&gt;=25,C5&lt;=54),"Anak Pra-Sekolah"))</f>
        <v>Anak Pra-Sekolah</v>
      </c>
      <c r="N5" s="2" t="s">
        <v>13</v>
      </c>
      <c r="O5" s="2" t="str">
        <f t="shared" ref="O5:O63" si="1">IF(AND(E5&gt;=0,E5&lt;=10),"Ringan",IF(AND(E5&gt;=10,E5&lt;=20),"Normal"))</f>
        <v>Normal</v>
      </c>
      <c r="P5" s="2" t="str">
        <f t="shared" ref="P5:P63" si="2">IF(AND(F5&gt;=0,F5&lt;=80),"Pendek",IF(AND(F5&gt;=80,F5&lt;=120),"Tinggi"))</f>
        <v>Pendek</v>
      </c>
      <c r="Q5" s="2">
        <v>3</v>
      </c>
      <c r="R5" s="2" t="s">
        <v>9</v>
      </c>
      <c r="S5" s="2" t="s">
        <v>12</v>
      </c>
      <c r="V5" s="29"/>
      <c r="W5" s="14" t="s">
        <v>12</v>
      </c>
      <c r="X5" s="14" t="s">
        <v>10</v>
      </c>
      <c r="Y5" s="14" t="s">
        <v>12</v>
      </c>
      <c r="Z5" s="14" t="s">
        <v>10</v>
      </c>
      <c r="AA5" s="4"/>
      <c r="AB5" s="13" t="s">
        <v>22</v>
      </c>
      <c r="AC5" s="10" t="s">
        <v>23</v>
      </c>
      <c r="AD5" s="4"/>
      <c r="AE5" s="4"/>
      <c r="AF5" s="4"/>
      <c r="AH5" s="4" t="str">
        <f t="shared" ref="AH5:AH63" si="3">IF(AI5&gt;AJ5,$AI$3,$AJ$3)</f>
        <v>Buruk</v>
      </c>
      <c r="AI5" s="4">
        <f t="shared" ref="AI5:AI62" si="4">VLOOKUP(M5,$V$6:$Z$7,4,0)*VLOOKUP(N5,$V$12:$Z$13,4,0)*VLOOKUP(O5,$V$18:$Z$19,4,0)*VLOOKUP(P5,$V$24:$Z$25,4,0)*VLOOKUP(Q5,$V$30:$Z$32,4,0)*VLOOKUP(R5,$V$37:$Z$40,4,0)</f>
        <v>6.9631352129666535E-3</v>
      </c>
      <c r="AJ5" s="4">
        <f t="shared" ref="AJ5:AJ63" si="5">VLOOKUP(M5,$V$6:$Z$7,5,0)*VLOOKUP(N5,$V$12:$Z$13,5,0)*VLOOKUP(O5,$V$18:$Z$19,5,0)*VLOOKUP(P5,$V$24:$Z$25,5,0)*VLOOKUP(Q5,$V$30:$Z$32,5,0)*VLOOKUP(R5,$V$37:$Z$40,5,0)</f>
        <v>4.9606082846104542E-3</v>
      </c>
    </row>
    <row r="6" spans="2:36" x14ac:dyDescent="0.25">
      <c r="B6" s="2">
        <v>3</v>
      </c>
      <c r="C6" s="2">
        <v>31</v>
      </c>
      <c r="D6" s="2" t="s">
        <v>13</v>
      </c>
      <c r="E6" s="2">
        <v>5.5</v>
      </c>
      <c r="F6" s="2">
        <v>107</v>
      </c>
      <c r="G6" s="2">
        <v>2</v>
      </c>
      <c r="H6" s="2" t="s">
        <v>14</v>
      </c>
      <c r="I6" s="2" t="s">
        <v>10</v>
      </c>
      <c r="L6" s="2">
        <v>143</v>
      </c>
      <c r="M6" s="2" t="str">
        <f t="shared" si="0"/>
        <v>Anak Pra-Sekolah</v>
      </c>
      <c r="N6" s="2" t="s">
        <v>13</v>
      </c>
      <c r="O6" s="2" t="str">
        <f t="shared" si="1"/>
        <v>Ringan</v>
      </c>
      <c r="P6" s="2" t="str">
        <f t="shared" si="2"/>
        <v>Tinggi</v>
      </c>
      <c r="Q6" s="2">
        <v>3</v>
      </c>
      <c r="R6" s="2" t="s">
        <v>15</v>
      </c>
      <c r="S6" s="2" t="s">
        <v>12</v>
      </c>
      <c r="V6" s="10" t="s">
        <v>23</v>
      </c>
      <c r="W6" s="4">
        <f>COUNTIFS(Training!$M$4:$M$183,V6,Training!$S$4:$S$183,$W$5)</f>
        <v>32</v>
      </c>
      <c r="X6" s="4">
        <f>COUNTIFS(Training!$M$4:$M$183,V6,Training!$S$4:$S$183,$X$5)</f>
        <v>26</v>
      </c>
      <c r="Y6" s="4">
        <f>W6/$W$8</f>
        <v>0.43835616438356162</v>
      </c>
      <c r="Z6" s="4">
        <f>X6/$X$8</f>
        <v>0.38805970149253732</v>
      </c>
      <c r="AA6" s="4"/>
      <c r="AB6" s="10" t="s">
        <v>24</v>
      </c>
      <c r="AC6" s="10" t="s">
        <v>25</v>
      </c>
      <c r="AD6" s="4"/>
      <c r="AE6" s="4"/>
      <c r="AF6" s="4"/>
      <c r="AH6" s="4" t="str">
        <f t="shared" si="3"/>
        <v>Baik</v>
      </c>
      <c r="AI6" s="4">
        <f t="shared" si="4"/>
        <v>4.4694815217036213E-3</v>
      </c>
      <c r="AJ6" s="4">
        <f t="shared" si="5"/>
        <v>6.3244288288416602E-3</v>
      </c>
    </row>
    <row r="7" spans="2:36" x14ac:dyDescent="0.25">
      <c r="B7" s="2">
        <v>4</v>
      </c>
      <c r="C7" s="2">
        <v>17</v>
      </c>
      <c r="D7" s="2" t="s">
        <v>8</v>
      </c>
      <c r="E7" s="2">
        <v>15.7</v>
      </c>
      <c r="F7" s="2">
        <v>66.599999999999994</v>
      </c>
      <c r="G7" s="2">
        <v>2</v>
      </c>
      <c r="H7" s="2" t="s">
        <v>9</v>
      </c>
      <c r="I7" s="2" t="s">
        <v>12</v>
      </c>
      <c r="L7" s="2">
        <v>144</v>
      </c>
      <c r="M7" s="2" t="str">
        <f t="shared" si="0"/>
        <v>Bayi dan Balita</v>
      </c>
      <c r="N7" s="2" t="s">
        <v>8</v>
      </c>
      <c r="O7" s="2" t="str">
        <f t="shared" si="1"/>
        <v>Normal</v>
      </c>
      <c r="P7" s="2" t="str">
        <f t="shared" si="2"/>
        <v>Pendek</v>
      </c>
      <c r="Q7" s="2">
        <v>3</v>
      </c>
      <c r="R7" s="2" t="s">
        <v>14</v>
      </c>
      <c r="S7" s="2" t="s">
        <v>12</v>
      </c>
      <c r="V7" s="10" t="s">
        <v>25</v>
      </c>
      <c r="W7" s="4">
        <f>COUNTIFS(Training!$M$4:$M$183,V7,Training!$S$4:$S$183,$W$5)</f>
        <v>41</v>
      </c>
      <c r="X7" s="4">
        <f>COUNTIFS(Training!$M$4:$M$183,V7,Training!$S$4:$S$183,$X$5)</f>
        <v>41</v>
      </c>
      <c r="Y7" s="4">
        <f>W7/$W$8</f>
        <v>0.56164383561643838</v>
      </c>
      <c r="Z7" s="4">
        <f>X7/$X$8</f>
        <v>0.61194029850746268</v>
      </c>
      <c r="AA7" s="4"/>
      <c r="AB7" s="4"/>
      <c r="AC7" s="4"/>
      <c r="AD7" s="4"/>
      <c r="AE7" s="4"/>
      <c r="AF7" s="4"/>
      <c r="AH7" s="4" t="str">
        <f t="shared" si="3"/>
        <v>Buruk</v>
      </c>
      <c r="AI7" s="4">
        <f t="shared" si="4"/>
        <v>5.9605752255764907E-3</v>
      </c>
      <c r="AJ7" s="4">
        <f t="shared" si="5"/>
        <v>3.8674240198813777E-3</v>
      </c>
    </row>
    <row r="8" spans="2:36" x14ac:dyDescent="0.25">
      <c r="B8" s="2">
        <v>5</v>
      </c>
      <c r="C8" s="2">
        <v>45</v>
      </c>
      <c r="D8" s="2" t="s">
        <v>13</v>
      </c>
      <c r="E8" s="2">
        <v>11.3</v>
      </c>
      <c r="F8" s="2">
        <v>97.4</v>
      </c>
      <c r="G8" s="2">
        <v>3</v>
      </c>
      <c r="H8" s="2" t="s">
        <v>15</v>
      </c>
      <c r="I8" s="2" t="s">
        <v>10</v>
      </c>
      <c r="L8" s="2">
        <v>145</v>
      </c>
      <c r="M8" s="2" t="str">
        <f t="shared" si="0"/>
        <v>Anak Pra-Sekolah</v>
      </c>
      <c r="N8" s="2" t="s">
        <v>8</v>
      </c>
      <c r="O8" s="2" t="str">
        <f t="shared" si="1"/>
        <v>Normal</v>
      </c>
      <c r="P8" s="2" t="str">
        <f t="shared" si="2"/>
        <v>Tinggi</v>
      </c>
      <c r="Q8" s="2">
        <v>2</v>
      </c>
      <c r="R8" s="2" t="s">
        <v>14</v>
      </c>
      <c r="S8" s="2" t="s">
        <v>12</v>
      </c>
      <c r="V8" s="14" t="s">
        <v>44</v>
      </c>
      <c r="W8" s="19">
        <f>SUM(W6+W7)</f>
        <v>73</v>
      </c>
      <c r="X8" s="19">
        <f>SUM(X6+X7)</f>
        <v>67</v>
      </c>
      <c r="Y8" s="19">
        <f>SUM(Y6+Y7)</f>
        <v>1</v>
      </c>
      <c r="Z8" s="19">
        <f>SUM(Z6+Z7)</f>
        <v>1</v>
      </c>
      <c r="AA8" s="4"/>
      <c r="AB8" s="22" t="s">
        <v>3</v>
      </c>
      <c r="AC8" s="23"/>
      <c r="AD8" s="4"/>
      <c r="AE8" s="4"/>
      <c r="AF8" s="4"/>
      <c r="AH8" s="4" t="str">
        <f t="shared" si="3"/>
        <v>Baik</v>
      </c>
      <c r="AI8" s="4">
        <f t="shared" si="4"/>
        <v>8.9916430365290598E-3</v>
      </c>
      <c r="AJ8" s="4">
        <f t="shared" si="5"/>
        <v>1.1187831925948622E-2</v>
      </c>
    </row>
    <row r="9" spans="2:36" x14ac:dyDescent="0.25">
      <c r="B9" s="2">
        <v>6</v>
      </c>
      <c r="C9" s="2">
        <v>10</v>
      </c>
      <c r="D9" s="2" t="s">
        <v>13</v>
      </c>
      <c r="E9" s="2">
        <v>16.899999999999999</v>
      </c>
      <c r="F9" s="2">
        <v>70.5</v>
      </c>
      <c r="G9" s="2">
        <v>1</v>
      </c>
      <c r="H9" s="2" t="s">
        <v>11</v>
      </c>
      <c r="I9" s="2" t="s">
        <v>10</v>
      </c>
      <c r="L9" s="2">
        <v>146</v>
      </c>
      <c r="M9" s="2" t="str">
        <f t="shared" si="0"/>
        <v>Bayi dan Balita</v>
      </c>
      <c r="N9" s="2" t="s">
        <v>8</v>
      </c>
      <c r="O9" s="2" t="str">
        <f t="shared" si="1"/>
        <v>Normal</v>
      </c>
      <c r="P9" s="2" t="str">
        <f t="shared" si="2"/>
        <v>Pendek</v>
      </c>
      <c r="Q9" s="2">
        <v>3</v>
      </c>
      <c r="R9" s="2" t="s">
        <v>14</v>
      </c>
      <c r="S9" s="2" t="s">
        <v>12</v>
      </c>
      <c r="V9" s="4"/>
      <c r="W9" s="4"/>
      <c r="X9" s="4"/>
      <c r="Y9" s="4"/>
      <c r="Z9" s="4"/>
      <c r="AA9" s="4"/>
      <c r="AB9" s="10" t="s">
        <v>26</v>
      </c>
      <c r="AC9" s="10" t="s">
        <v>28</v>
      </c>
      <c r="AD9" s="4"/>
      <c r="AE9" s="4"/>
      <c r="AF9" s="4"/>
      <c r="AH9" s="4" t="str">
        <f t="shared" si="3"/>
        <v>Buruk</v>
      </c>
      <c r="AI9" s="4">
        <f t="shared" si="4"/>
        <v>5.9605752255764907E-3</v>
      </c>
      <c r="AJ9" s="4">
        <f t="shared" si="5"/>
        <v>3.8674240198813777E-3</v>
      </c>
    </row>
    <row r="10" spans="2:36" x14ac:dyDescent="0.25">
      <c r="B10" s="2">
        <v>7</v>
      </c>
      <c r="C10" s="2">
        <v>23</v>
      </c>
      <c r="D10" s="2" t="s">
        <v>13</v>
      </c>
      <c r="E10" s="2">
        <v>5.9</v>
      </c>
      <c r="F10" s="2">
        <v>61.5</v>
      </c>
      <c r="G10" s="2">
        <v>3</v>
      </c>
      <c r="H10" s="2" t="s">
        <v>9</v>
      </c>
      <c r="I10" s="2" t="s">
        <v>10</v>
      </c>
      <c r="L10" s="2">
        <v>147</v>
      </c>
      <c r="M10" s="2" t="str">
        <f t="shared" si="0"/>
        <v>Bayi dan Balita</v>
      </c>
      <c r="N10" s="2" t="s">
        <v>8</v>
      </c>
      <c r="O10" s="2" t="str">
        <f t="shared" si="1"/>
        <v>Ringan</v>
      </c>
      <c r="P10" s="2" t="str">
        <f t="shared" si="2"/>
        <v>Pendek</v>
      </c>
      <c r="Q10" s="2">
        <v>2</v>
      </c>
      <c r="R10" s="2" t="s">
        <v>14</v>
      </c>
      <c r="S10" s="2" t="s">
        <v>10</v>
      </c>
      <c r="V10" s="28" t="s">
        <v>46</v>
      </c>
      <c r="W10" s="22" t="s">
        <v>41</v>
      </c>
      <c r="X10" s="22"/>
      <c r="Y10" s="22" t="s">
        <v>42</v>
      </c>
      <c r="Z10" s="22"/>
      <c r="AA10" s="4"/>
      <c r="AB10" s="10" t="s">
        <v>27</v>
      </c>
      <c r="AC10" s="9" t="s">
        <v>29</v>
      </c>
      <c r="AD10" s="4"/>
      <c r="AE10" s="4"/>
      <c r="AF10" s="4"/>
      <c r="AH10" s="4" t="str">
        <f t="shared" si="3"/>
        <v>Baik</v>
      </c>
      <c r="AI10" s="4">
        <f t="shared" si="4"/>
        <v>2.7085288639017791E-3</v>
      </c>
      <c r="AJ10" s="4">
        <f t="shared" si="5"/>
        <v>4.3900488874329159E-3</v>
      </c>
    </row>
    <row r="11" spans="2:36" x14ac:dyDescent="0.25">
      <c r="B11" s="2">
        <v>8</v>
      </c>
      <c r="C11" s="2">
        <v>41</v>
      </c>
      <c r="D11" s="2" t="s">
        <v>8</v>
      </c>
      <c r="E11" s="2">
        <v>11.6</v>
      </c>
      <c r="F11" s="2">
        <v>70.8</v>
      </c>
      <c r="G11" s="2">
        <v>1</v>
      </c>
      <c r="H11" s="2" t="s">
        <v>15</v>
      </c>
      <c r="I11" s="2" t="s">
        <v>12</v>
      </c>
      <c r="L11" s="2">
        <v>148</v>
      </c>
      <c r="M11" s="2" t="str">
        <f t="shared" si="0"/>
        <v>Anak Pra-Sekolah</v>
      </c>
      <c r="N11" s="2" t="s">
        <v>13</v>
      </c>
      <c r="O11" s="2" t="str">
        <f t="shared" si="1"/>
        <v>Normal</v>
      </c>
      <c r="P11" s="2" t="str">
        <f t="shared" si="2"/>
        <v>Pendek</v>
      </c>
      <c r="Q11" s="2">
        <v>2</v>
      </c>
      <c r="R11" s="2" t="s">
        <v>15</v>
      </c>
      <c r="S11" s="2" t="s">
        <v>12</v>
      </c>
      <c r="V11" s="29"/>
      <c r="W11" s="14" t="s">
        <v>12</v>
      </c>
      <c r="X11" s="14" t="s">
        <v>10</v>
      </c>
      <c r="Y11" s="14" t="s">
        <v>12</v>
      </c>
      <c r="Z11" s="14" t="s">
        <v>10</v>
      </c>
      <c r="AA11" s="4"/>
      <c r="AB11" s="4"/>
      <c r="AC11" s="4"/>
      <c r="AD11" s="4"/>
      <c r="AE11" s="4"/>
      <c r="AF11" s="4"/>
      <c r="AH11" s="4" t="str">
        <f t="shared" si="3"/>
        <v>Baik</v>
      </c>
      <c r="AI11" s="4">
        <f t="shared" si="4"/>
        <v>4.6302480752890502E-3</v>
      </c>
      <c r="AJ11" s="4">
        <f t="shared" si="5"/>
        <v>8.333821918145563E-3</v>
      </c>
    </row>
    <row r="12" spans="2:36" x14ac:dyDescent="0.25">
      <c r="B12" s="2">
        <v>9</v>
      </c>
      <c r="C12" s="2">
        <v>21</v>
      </c>
      <c r="D12" s="2" t="s">
        <v>8</v>
      </c>
      <c r="E12" s="2">
        <v>16.600000000000001</v>
      </c>
      <c r="F12" s="2">
        <v>101.9</v>
      </c>
      <c r="G12" s="2">
        <v>3</v>
      </c>
      <c r="H12" s="2" t="s">
        <v>11</v>
      </c>
      <c r="I12" s="2" t="s">
        <v>12</v>
      </c>
      <c r="L12" s="2">
        <v>149</v>
      </c>
      <c r="M12" s="2" t="str">
        <f t="shared" si="0"/>
        <v>Bayi dan Balita</v>
      </c>
      <c r="N12" s="2" t="s">
        <v>8</v>
      </c>
      <c r="O12" s="2" t="str">
        <f t="shared" si="1"/>
        <v>Normal</v>
      </c>
      <c r="P12" s="2" t="str">
        <f t="shared" si="2"/>
        <v>Tinggi</v>
      </c>
      <c r="Q12" s="2">
        <v>2</v>
      </c>
      <c r="R12" s="2" t="s">
        <v>15</v>
      </c>
      <c r="S12" s="2" t="s">
        <v>12</v>
      </c>
      <c r="V12" s="16" t="s">
        <v>13</v>
      </c>
      <c r="W12" s="4">
        <f>COUNTIFS(Training!$N$4:$N$183,V12,Training!$S$4:$S$183,$W$11)</f>
        <v>31</v>
      </c>
      <c r="X12" s="4">
        <f>COUNTIFS(Training!$N$4:$N$183,V12,Training!$S$4:$S$183,$X$11)</f>
        <v>34</v>
      </c>
      <c r="Y12" s="4">
        <f>W12/$W$14</f>
        <v>0.42465753424657532</v>
      </c>
      <c r="Z12" s="4">
        <f>X12/$X$14</f>
        <v>0.5074626865671642</v>
      </c>
      <c r="AA12" s="4"/>
      <c r="AB12" s="22" t="s">
        <v>30</v>
      </c>
      <c r="AC12" s="23"/>
      <c r="AD12" s="4"/>
      <c r="AE12" s="4"/>
      <c r="AF12" s="4"/>
      <c r="AH12" s="4" t="str">
        <f t="shared" si="3"/>
        <v>Buruk</v>
      </c>
      <c r="AI12" s="4">
        <f t="shared" si="4"/>
        <v>7.0178677358275592E-3</v>
      </c>
      <c r="AJ12" s="4">
        <f t="shared" si="5"/>
        <v>6.721316227655913E-3</v>
      </c>
    </row>
    <row r="13" spans="2:36" x14ac:dyDescent="0.25">
      <c r="B13" s="2">
        <v>10</v>
      </c>
      <c r="C13" s="2">
        <v>25</v>
      </c>
      <c r="D13" s="2" t="s">
        <v>13</v>
      </c>
      <c r="E13" s="2">
        <v>11.3</v>
      </c>
      <c r="F13" s="2">
        <v>110.6</v>
      </c>
      <c r="G13" s="2">
        <v>3</v>
      </c>
      <c r="H13" s="2" t="s">
        <v>15</v>
      </c>
      <c r="I13" s="2" t="s">
        <v>12</v>
      </c>
      <c r="L13" s="2">
        <v>150</v>
      </c>
      <c r="M13" s="2" t="str">
        <f t="shared" si="0"/>
        <v>Anak Pra-Sekolah</v>
      </c>
      <c r="N13" s="2" t="s">
        <v>8</v>
      </c>
      <c r="O13" s="2" t="str">
        <f t="shared" si="1"/>
        <v>Normal</v>
      </c>
      <c r="P13" s="2" t="str">
        <f t="shared" si="2"/>
        <v>Tinggi</v>
      </c>
      <c r="Q13" s="2">
        <v>1</v>
      </c>
      <c r="R13" s="2" t="s">
        <v>9</v>
      </c>
      <c r="S13" s="2" t="s">
        <v>10</v>
      </c>
      <c r="V13" s="16" t="s">
        <v>8</v>
      </c>
      <c r="W13" s="4">
        <f>COUNTIFS(Training!$N$4:$N$183,V13,Training!$S$4:$S$183,$W$11)</f>
        <v>42</v>
      </c>
      <c r="X13" s="4">
        <f>COUNTIFS(Training!$N$4:$N$183,V13,Training!$S$4:$S$183,$X$11)</f>
        <v>33</v>
      </c>
      <c r="Y13" s="4">
        <f>W13/$W$14</f>
        <v>0.57534246575342463</v>
      </c>
      <c r="Z13" s="4">
        <f>X13/$X$14</f>
        <v>0.4925373134328358</v>
      </c>
      <c r="AA13" s="4"/>
      <c r="AB13" s="10" t="s">
        <v>33</v>
      </c>
      <c r="AC13" s="10" t="s">
        <v>31</v>
      </c>
      <c r="AD13" s="4"/>
      <c r="AE13" s="4"/>
      <c r="AF13" s="4"/>
      <c r="AH13" s="4" t="str">
        <f t="shared" si="3"/>
        <v>Buruk</v>
      </c>
      <c r="AI13" s="4">
        <f t="shared" si="4"/>
        <v>1.0624396631397508E-2</v>
      </c>
      <c r="AJ13" s="4">
        <f t="shared" si="5"/>
        <v>5.9934813889010478E-3</v>
      </c>
    </row>
    <row r="14" spans="2:36" x14ac:dyDescent="0.25">
      <c r="B14" s="2">
        <v>11</v>
      </c>
      <c r="C14" s="2">
        <v>13</v>
      </c>
      <c r="D14" s="2" t="s">
        <v>13</v>
      </c>
      <c r="E14" s="2">
        <v>12.6</v>
      </c>
      <c r="F14" s="2">
        <v>109</v>
      </c>
      <c r="G14" s="2">
        <v>2</v>
      </c>
      <c r="H14" s="2" t="s">
        <v>11</v>
      </c>
      <c r="I14" s="2" t="s">
        <v>10</v>
      </c>
      <c r="L14" s="2">
        <v>151</v>
      </c>
      <c r="M14" s="2" t="str">
        <f t="shared" si="0"/>
        <v>Bayi dan Balita</v>
      </c>
      <c r="N14" s="2" t="s">
        <v>8</v>
      </c>
      <c r="O14" s="2" t="str">
        <f t="shared" si="1"/>
        <v>Normal</v>
      </c>
      <c r="P14" s="2" t="str">
        <f t="shared" si="2"/>
        <v>Tinggi</v>
      </c>
      <c r="Q14" s="2">
        <v>2</v>
      </c>
      <c r="R14" s="2" t="s">
        <v>15</v>
      </c>
      <c r="S14" s="2" t="s">
        <v>12</v>
      </c>
      <c r="V14" s="17" t="s">
        <v>44</v>
      </c>
      <c r="W14" s="19">
        <f>SUM(W12+W13)</f>
        <v>73</v>
      </c>
      <c r="X14" s="19">
        <f>SUM(X12+X13)</f>
        <v>67</v>
      </c>
      <c r="Y14" s="19">
        <f>SUM(Y12+Y13)</f>
        <v>1</v>
      </c>
      <c r="Z14" s="19">
        <f>SUM(Z12+Z13)</f>
        <v>1</v>
      </c>
      <c r="AA14" s="4"/>
      <c r="AB14" s="10" t="s">
        <v>34</v>
      </c>
      <c r="AC14" s="10" t="s">
        <v>32</v>
      </c>
      <c r="AD14" s="4"/>
      <c r="AE14" s="4"/>
      <c r="AF14" s="4"/>
      <c r="AH14" s="4" t="str">
        <f t="shared" si="3"/>
        <v>Buruk</v>
      </c>
      <c r="AI14" s="4">
        <f t="shared" si="4"/>
        <v>7.0178677358275592E-3</v>
      </c>
      <c r="AJ14" s="4">
        <f t="shared" si="5"/>
        <v>6.721316227655913E-3</v>
      </c>
    </row>
    <row r="15" spans="2:36" x14ac:dyDescent="0.25">
      <c r="B15" s="2">
        <v>12</v>
      </c>
      <c r="C15" s="2">
        <v>13</v>
      </c>
      <c r="D15" s="2" t="s">
        <v>8</v>
      </c>
      <c r="E15" s="2">
        <v>13.3</v>
      </c>
      <c r="F15" s="2">
        <v>80.8</v>
      </c>
      <c r="G15" s="2">
        <v>1</v>
      </c>
      <c r="H15" s="2" t="s">
        <v>14</v>
      </c>
      <c r="I15" s="2" t="s">
        <v>10</v>
      </c>
      <c r="L15" s="2">
        <v>152</v>
      </c>
      <c r="M15" s="2" t="str">
        <f t="shared" si="0"/>
        <v>Bayi dan Balita</v>
      </c>
      <c r="N15" s="2" t="s">
        <v>8</v>
      </c>
      <c r="O15" s="2" t="str">
        <f t="shared" si="1"/>
        <v>Normal</v>
      </c>
      <c r="P15" s="2" t="str">
        <f t="shared" si="2"/>
        <v>Tinggi</v>
      </c>
      <c r="Q15" s="2">
        <v>2</v>
      </c>
      <c r="R15" s="2" t="s">
        <v>14</v>
      </c>
      <c r="S15" s="2" t="s">
        <v>10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H15" s="4" t="str">
        <f t="shared" si="3"/>
        <v>Baik</v>
      </c>
      <c r="AI15" s="4">
        <f t="shared" si="4"/>
        <v>7.0178677358275592E-3</v>
      </c>
      <c r="AJ15" s="4">
        <f t="shared" si="5"/>
        <v>7.094722684747908E-3</v>
      </c>
    </row>
    <row r="16" spans="2:36" x14ac:dyDescent="0.25">
      <c r="B16" s="2">
        <v>13</v>
      </c>
      <c r="C16" s="2">
        <v>26</v>
      </c>
      <c r="D16" s="2" t="s">
        <v>13</v>
      </c>
      <c r="E16" s="2">
        <v>10.5</v>
      </c>
      <c r="F16" s="2">
        <v>98.4</v>
      </c>
      <c r="G16" s="2">
        <v>2</v>
      </c>
      <c r="H16" s="2" t="s">
        <v>9</v>
      </c>
      <c r="I16" s="2" t="s">
        <v>12</v>
      </c>
      <c r="L16" s="2">
        <v>153</v>
      </c>
      <c r="M16" s="2" t="str">
        <f t="shared" si="0"/>
        <v>Anak Pra-Sekolah</v>
      </c>
      <c r="N16" s="2" t="s">
        <v>8</v>
      </c>
      <c r="O16" s="2" t="str">
        <f t="shared" si="1"/>
        <v>Normal</v>
      </c>
      <c r="P16" s="2" t="str">
        <f t="shared" si="2"/>
        <v>Tinggi</v>
      </c>
      <c r="Q16" s="2">
        <v>1</v>
      </c>
      <c r="R16" s="2" t="s">
        <v>9</v>
      </c>
      <c r="S16" s="2" t="s">
        <v>12</v>
      </c>
      <c r="V16" s="28" t="s">
        <v>45</v>
      </c>
      <c r="W16" s="22" t="s">
        <v>41</v>
      </c>
      <c r="X16" s="22"/>
      <c r="Y16" s="22" t="s">
        <v>42</v>
      </c>
      <c r="Z16" s="22"/>
      <c r="AA16" s="4"/>
      <c r="AB16" s="22" t="s">
        <v>53</v>
      </c>
      <c r="AC16" s="23"/>
      <c r="AD16" s="23"/>
      <c r="AE16" s="23"/>
      <c r="AF16" s="23"/>
      <c r="AH16" s="4" t="str">
        <f t="shared" si="3"/>
        <v>Buruk</v>
      </c>
      <c r="AI16" s="4">
        <f t="shared" si="4"/>
        <v>1.0624396631397508E-2</v>
      </c>
      <c r="AJ16" s="4">
        <f t="shared" si="5"/>
        <v>5.9934813889010478E-3</v>
      </c>
    </row>
    <row r="17" spans="2:36" x14ac:dyDescent="0.25">
      <c r="B17" s="2">
        <v>14</v>
      </c>
      <c r="C17" s="2">
        <v>38</v>
      </c>
      <c r="D17" s="2" t="s">
        <v>8</v>
      </c>
      <c r="E17" s="2">
        <v>12.5</v>
      </c>
      <c r="F17" s="2">
        <v>68.3</v>
      </c>
      <c r="G17" s="2">
        <v>1</v>
      </c>
      <c r="H17" s="2" t="s">
        <v>15</v>
      </c>
      <c r="I17" s="2" t="s">
        <v>12</v>
      </c>
      <c r="L17" s="2">
        <v>154</v>
      </c>
      <c r="M17" s="2" t="str">
        <f t="shared" si="0"/>
        <v>Anak Pra-Sekolah</v>
      </c>
      <c r="N17" s="2" t="s">
        <v>13</v>
      </c>
      <c r="O17" s="2" t="str">
        <f t="shared" si="1"/>
        <v>Normal</v>
      </c>
      <c r="P17" s="2" t="str">
        <f t="shared" si="2"/>
        <v>Pendek</v>
      </c>
      <c r="Q17" s="2">
        <v>1</v>
      </c>
      <c r="R17" s="2" t="s">
        <v>9</v>
      </c>
      <c r="S17" s="2" t="s">
        <v>10</v>
      </c>
      <c r="V17" s="29"/>
      <c r="W17" s="14" t="s">
        <v>12</v>
      </c>
      <c r="X17" s="14" t="s">
        <v>10</v>
      </c>
      <c r="Y17" s="14" t="s">
        <v>12</v>
      </c>
      <c r="Z17" s="14" t="s">
        <v>10</v>
      </c>
      <c r="AA17" s="4"/>
      <c r="AB17" s="28" t="s">
        <v>51</v>
      </c>
      <c r="AC17" s="25" t="s">
        <v>41</v>
      </c>
      <c r="AD17" s="25"/>
      <c r="AE17" s="22" t="s">
        <v>52</v>
      </c>
      <c r="AF17" s="23"/>
      <c r="AH17" s="4" t="str">
        <f t="shared" si="3"/>
        <v>Buruk</v>
      </c>
      <c r="AI17" s="4">
        <f t="shared" si="4"/>
        <v>5.4710348101880855E-3</v>
      </c>
      <c r="AJ17" s="4">
        <f t="shared" si="5"/>
        <v>4.7125778703799321E-3</v>
      </c>
    </row>
    <row r="18" spans="2:36" x14ac:dyDescent="0.25">
      <c r="B18" s="2">
        <v>15</v>
      </c>
      <c r="C18" s="2">
        <v>42</v>
      </c>
      <c r="D18" s="2" t="s">
        <v>13</v>
      </c>
      <c r="E18" s="2">
        <v>12</v>
      </c>
      <c r="F18" s="2">
        <v>74.099999999999994</v>
      </c>
      <c r="G18" s="2">
        <v>3</v>
      </c>
      <c r="H18" s="2" t="s">
        <v>11</v>
      </c>
      <c r="I18" s="2" t="s">
        <v>12</v>
      </c>
      <c r="L18" s="2">
        <v>155</v>
      </c>
      <c r="M18" s="2" t="str">
        <f t="shared" si="0"/>
        <v>Anak Pra-Sekolah</v>
      </c>
      <c r="N18" s="2" t="s">
        <v>13</v>
      </c>
      <c r="O18" s="2" t="str">
        <f t="shared" si="1"/>
        <v>Normal</v>
      </c>
      <c r="P18" s="2" t="str">
        <f t="shared" si="2"/>
        <v>Pendek</v>
      </c>
      <c r="Q18" s="2">
        <v>1</v>
      </c>
      <c r="R18" s="2" t="s">
        <v>9</v>
      </c>
      <c r="S18" s="2" t="s">
        <v>10</v>
      </c>
      <c r="V18" s="16" t="s">
        <v>28</v>
      </c>
      <c r="W18" s="4">
        <f>COUNTIFS(Training!$O$4:$O$183,V18,Training!$S$4:$S$183,$W$17)</f>
        <v>26</v>
      </c>
      <c r="X18" s="4">
        <f>COUNTIFS(Training!$O$4:$O$183,V18,Training!$S$4:$S$183,$X$17)</f>
        <v>30</v>
      </c>
      <c r="Y18" s="4">
        <f>W18/$W$20</f>
        <v>0.35616438356164382</v>
      </c>
      <c r="Z18" s="4">
        <f>X18/$X$20</f>
        <v>0.44776119402985076</v>
      </c>
      <c r="AA18" s="4"/>
      <c r="AB18" s="29"/>
      <c r="AC18" s="14" t="s">
        <v>12</v>
      </c>
      <c r="AD18" s="14" t="s">
        <v>10</v>
      </c>
      <c r="AE18" s="14" t="s">
        <v>12</v>
      </c>
      <c r="AF18" s="14" t="s">
        <v>10</v>
      </c>
      <c r="AH18" s="4" t="str">
        <f t="shared" si="3"/>
        <v>Buruk</v>
      </c>
      <c r="AI18" s="4">
        <f t="shared" si="4"/>
        <v>5.4710348101880855E-3</v>
      </c>
      <c r="AJ18" s="4">
        <f t="shared" si="5"/>
        <v>4.7125778703799321E-3</v>
      </c>
    </row>
    <row r="19" spans="2:36" x14ac:dyDescent="0.25">
      <c r="B19" s="2">
        <v>16</v>
      </c>
      <c r="C19" s="2">
        <v>26</v>
      </c>
      <c r="D19" s="2" t="s">
        <v>8</v>
      </c>
      <c r="E19" s="2">
        <v>15.8</v>
      </c>
      <c r="F19" s="2">
        <v>113.3</v>
      </c>
      <c r="G19" s="2">
        <v>3</v>
      </c>
      <c r="H19" s="2" t="s">
        <v>15</v>
      </c>
      <c r="I19" s="2" t="s">
        <v>12</v>
      </c>
      <c r="L19" s="2">
        <v>156</v>
      </c>
      <c r="M19" s="2" t="str">
        <f t="shared" si="0"/>
        <v>Anak Pra-Sekolah</v>
      </c>
      <c r="N19" s="2" t="s">
        <v>8</v>
      </c>
      <c r="O19" s="2" t="str">
        <f t="shared" si="1"/>
        <v>Normal</v>
      </c>
      <c r="P19" s="2" t="str">
        <f t="shared" si="2"/>
        <v>Tinggi</v>
      </c>
      <c r="Q19" s="2">
        <v>3</v>
      </c>
      <c r="R19" s="2" t="s">
        <v>14</v>
      </c>
      <c r="S19" s="2" t="s">
        <v>12</v>
      </c>
      <c r="V19" s="16" t="s">
        <v>50</v>
      </c>
      <c r="W19" s="4">
        <f>COUNTIFS(Training!$O$4:$O$183,V19,Training!$S$4:$S$183,$W$17)</f>
        <v>47</v>
      </c>
      <c r="X19" s="4">
        <f>COUNTIFS(Training!$O$4:$O$183,V19,Training!$S$4:$S$183,$X$17)</f>
        <v>37</v>
      </c>
      <c r="Y19" s="4">
        <f>W19/$W$20</f>
        <v>0.64383561643835618</v>
      </c>
      <c r="Z19" s="4">
        <f>X19/$X$20</f>
        <v>0.55223880597014929</v>
      </c>
      <c r="AA19" s="4"/>
      <c r="AB19" s="4"/>
      <c r="AC19" s="4"/>
      <c r="AD19" s="4"/>
      <c r="AE19" s="4"/>
      <c r="AF19" s="4"/>
      <c r="AH19" s="4" t="str">
        <f t="shared" si="3"/>
        <v>Buruk</v>
      </c>
      <c r="AI19" s="4">
        <f t="shared" si="4"/>
        <v>1.094634804447016E-2</v>
      </c>
      <c r="AJ19" s="4">
        <f t="shared" si="5"/>
        <v>7.9913085185347298E-3</v>
      </c>
    </row>
    <row r="20" spans="2:36" x14ac:dyDescent="0.25">
      <c r="B20" s="2">
        <v>17</v>
      </c>
      <c r="C20" s="2">
        <v>5</v>
      </c>
      <c r="D20" s="2" t="s">
        <v>13</v>
      </c>
      <c r="E20" s="2">
        <v>5.5</v>
      </c>
      <c r="F20" s="2">
        <v>55.8</v>
      </c>
      <c r="G20" s="2">
        <v>1</v>
      </c>
      <c r="H20" s="2" t="s">
        <v>15</v>
      </c>
      <c r="I20" s="2" t="s">
        <v>12</v>
      </c>
      <c r="L20" s="2">
        <v>157</v>
      </c>
      <c r="M20" s="2" t="str">
        <f t="shared" si="0"/>
        <v>Bayi dan Balita</v>
      </c>
      <c r="N20" s="2" t="s">
        <v>13</v>
      </c>
      <c r="O20" s="2" t="str">
        <f t="shared" si="1"/>
        <v>Ringan</v>
      </c>
      <c r="P20" s="2" t="str">
        <f t="shared" si="2"/>
        <v>Pendek</v>
      </c>
      <c r="Q20" s="2">
        <v>1</v>
      </c>
      <c r="R20" s="2" t="s">
        <v>11</v>
      </c>
      <c r="S20" s="2" t="s">
        <v>12</v>
      </c>
      <c r="V20" s="17" t="s">
        <v>44</v>
      </c>
      <c r="W20" s="19">
        <f>SUM(W18+W19)</f>
        <v>73</v>
      </c>
      <c r="X20" s="19">
        <f>SUM(X18+X19)</f>
        <v>67</v>
      </c>
      <c r="Y20" s="19">
        <f>SUM(Y18+Y19)</f>
        <v>1</v>
      </c>
      <c r="Z20" s="19">
        <f>SUM(Z18+Z19)</f>
        <v>1</v>
      </c>
      <c r="AA20" s="4"/>
      <c r="AB20" s="4"/>
      <c r="AC20" s="4"/>
      <c r="AD20" s="4"/>
      <c r="AE20" s="4"/>
      <c r="AF20" s="4"/>
      <c r="AH20" s="4" t="str">
        <f t="shared" si="3"/>
        <v>Baik</v>
      </c>
      <c r="AI20" s="4">
        <f t="shared" si="4"/>
        <v>2.0247168635524437E-3</v>
      </c>
      <c r="AJ20" s="4">
        <f t="shared" si="5"/>
        <v>2.423078931375311E-3</v>
      </c>
    </row>
    <row r="21" spans="2:36" x14ac:dyDescent="0.25">
      <c r="B21" s="2">
        <v>18</v>
      </c>
      <c r="C21" s="2">
        <v>24</v>
      </c>
      <c r="D21" s="2" t="s">
        <v>8</v>
      </c>
      <c r="E21" s="2">
        <v>8.4</v>
      </c>
      <c r="F21" s="2">
        <v>60.6</v>
      </c>
      <c r="G21" s="2">
        <v>2</v>
      </c>
      <c r="H21" s="2" t="s">
        <v>9</v>
      </c>
      <c r="I21" s="2" t="s">
        <v>12</v>
      </c>
      <c r="L21" s="2">
        <v>158</v>
      </c>
      <c r="M21" s="2" t="str">
        <f t="shared" si="0"/>
        <v>Bayi dan Balita</v>
      </c>
      <c r="N21" s="2" t="s">
        <v>8</v>
      </c>
      <c r="O21" s="2" t="str">
        <f t="shared" si="1"/>
        <v>Ringan</v>
      </c>
      <c r="P21" s="2" t="str">
        <f t="shared" si="2"/>
        <v>Pendek</v>
      </c>
      <c r="Q21" s="2">
        <v>1</v>
      </c>
      <c r="R21" s="2" t="s">
        <v>14</v>
      </c>
      <c r="S21" s="2" t="s">
        <v>12</v>
      </c>
      <c r="V21" s="4"/>
      <c r="W21" s="4"/>
      <c r="X21" s="4"/>
      <c r="Y21" s="4"/>
      <c r="Z21" s="4"/>
      <c r="AA21" s="4"/>
      <c r="AB21" s="28" t="s">
        <v>39</v>
      </c>
      <c r="AC21" s="29"/>
      <c r="AD21" s="29"/>
      <c r="AE21" s="4"/>
      <c r="AF21" s="4"/>
      <c r="AH21" s="4" t="str">
        <f t="shared" si="3"/>
        <v>Baik</v>
      </c>
      <c r="AI21" s="4">
        <f t="shared" si="4"/>
        <v>2.5907667393843103E-3</v>
      </c>
      <c r="AJ21" s="4">
        <f t="shared" si="5"/>
        <v>2.9789617450437641E-3</v>
      </c>
    </row>
    <row r="22" spans="2:36" x14ac:dyDescent="0.25">
      <c r="B22" s="2">
        <v>19</v>
      </c>
      <c r="C22" s="2">
        <v>4</v>
      </c>
      <c r="D22" s="2" t="s">
        <v>13</v>
      </c>
      <c r="E22" s="2">
        <v>16.399999999999999</v>
      </c>
      <c r="F22" s="2">
        <v>68.5</v>
      </c>
      <c r="G22" s="2">
        <v>2</v>
      </c>
      <c r="H22" s="2" t="s">
        <v>14</v>
      </c>
      <c r="I22" s="2" t="s">
        <v>10</v>
      </c>
      <c r="L22" s="2">
        <v>159</v>
      </c>
      <c r="M22" s="2" t="str">
        <f t="shared" si="0"/>
        <v>Bayi dan Balita</v>
      </c>
      <c r="N22" s="2" t="s">
        <v>8</v>
      </c>
      <c r="O22" s="2" t="str">
        <f t="shared" si="1"/>
        <v>Normal</v>
      </c>
      <c r="P22" s="2" t="str">
        <f t="shared" si="2"/>
        <v>Pendek</v>
      </c>
      <c r="Q22" s="2">
        <v>2</v>
      </c>
      <c r="R22" s="2" t="s">
        <v>15</v>
      </c>
      <c r="S22" s="2" t="s">
        <v>10</v>
      </c>
      <c r="V22" s="28" t="s">
        <v>47</v>
      </c>
      <c r="W22" s="22" t="s">
        <v>41</v>
      </c>
      <c r="X22" s="22"/>
      <c r="Y22" s="22" t="s">
        <v>42</v>
      </c>
      <c r="Z22" s="22"/>
      <c r="AA22" s="4"/>
      <c r="AB22" s="20" t="s">
        <v>38</v>
      </c>
      <c r="AC22" s="20" t="s">
        <v>12</v>
      </c>
      <c r="AD22" s="20" t="s">
        <v>10</v>
      </c>
      <c r="AE22" s="4"/>
      <c r="AF22" s="4"/>
      <c r="AH22" s="4" t="str">
        <f t="shared" si="3"/>
        <v>Baik</v>
      </c>
      <c r="AI22" s="4">
        <f t="shared" si="4"/>
        <v>4.8961867924378318E-3</v>
      </c>
      <c r="AJ22" s="4">
        <f t="shared" si="5"/>
        <v>5.1294255421584596E-3</v>
      </c>
    </row>
    <row r="23" spans="2:36" x14ac:dyDescent="0.25">
      <c r="B23" s="2">
        <v>20</v>
      </c>
      <c r="C23" s="2">
        <v>26</v>
      </c>
      <c r="D23" s="2" t="s">
        <v>8</v>
      </c>
      <c r="E23" s="2">
        <v>15.7</v>
      </c>
      <c r="F23" s="2">
        <v>56.7</v>
      </c>
      <c r="G23" s="2">
        <v>2</v>
      </c>
      <c r="H23" s="2" t="s">
        <v>15</v>
      </c>
      <c r="I23" s="2" t="s">
        <v>12</v>
      </c>
      <c r="L23" s="2">
        <v>160</v>
      </c>
      <c r="M23" s="2" t="str">
        <f t="shared" si="0"/>
        <v>Anak Pra-Sekolah</v>
      </c>
      <c r="N23" s="2" t="s">
        <v>13</v>
      </c>
      <c r="O23" s="2" t="str">
        <f t="shared" si="1"/>
        <v>Normal</v>
      </c>
      <c r="P23" s="2" t="str">
        <f t="shared" si="2"/>
        <v>Pendek</v>
      </c>
      <c r="Q23" s="2">
        <v>1</v>
      </c>
      <c r="R23" s="2" t="s">
        <v>15</v>
      </c>
      <c r="S23" s="2" t="s">
        <v>10</v>
      </c>
      <c r="V23" s="29"/>
      <c r="W23" s="14" t="s">
        <v>12</v>
      </c>
      <c r="X23" s="14" t="s">
        <v>10</v>
      </c>
      <c r="Y23" s="14" t="s">
        <v>12</v>
      </c>
      <c r="Z23" s="14" t="s">
        <v>10</v>
      </c>
      <c r="AA23" s="4"/>
      <c r="AB23" s="9" t="s">
        <v>12</v>
      </c>
      <c r="AC23" s="4">
        <f>COUNTIFS($AH$4:$AH$143,AB23,$S$4:$S$143,$AC$22)</f>
        <v>19</v>
      </c>
      <c r="AD23" s="4">
        <f>COUNTIFS($AH$4:$AH$143,AB23,$S$4:$S$143,$AD$22)</f>
        <v>12</v>
      </c>
      <c r="AE23" s="4"/>
      <c r="AF23" s="4"/>
      <c r="AH23" s="4" t="str">
        <f t="shared" si="3"/>
        <v>Baik</v>
      </c>
      <c r="AI23" s="4">
        <f t="shared" si="4"/>
        <v>4.4289329415808307E-3</v>
      </c>
      <c r="AJ23" s="4">
        <f t="shared" si="5"/>
        <v>5.6550934444559182E-3</v>
      </c>
    </row>
    <row r="24" spans="2:36" x14ac:dyDescent="0.25">
      <c r="B24" s="2">
        <v>21</v>
      </c>
      <c r="C24" s="2">
        <v>46</v>
      </c>
      <c r="D24" s="2" t="s">
        <v>8</v>
      </c>
      <c r="E24" s="2">
        <v>10.5</v>
      </c>
      <c r="F24" s="2">
        <v>66.8</v>
      </c>
      <c r="G24" s="2">
        <v>2</v>
      </c>
      <c r="H24" s="2" t="s">
        <v>11</v>
      </c>
      <c r="I24" s="2" t="s">
        <v>10</v>
      </c>
      <c r="L24" s="2">
        <v>161</v>
      </c>
      <c r="M24" s="2" t="str">
        <f t="shared" si="0"/>
        <v>Anak Pra-Sekolah</v>
      </c>
      <c r="N24" s="2" t="s">
        <v>13</v>
      </c>
      <c r="O24" s="2" t="str">
        <f t="shared" si="1"/>
        <v>Normal</v>
      </c>
      <c r="P24" s="2" t="str">
        <f t="shared" si="2"/>
        <v>Pendek</v>
      </c>
      <c r="Q24" s="2">
        <v>3</v>
      </c>
      <c r="R24" s="2" t="s">
        <v>14</v>
      </c>
      <c r="S24" s="2" t="s">
        <v>10</v>
      </c>
      <c r="V24" s="16" t="s">
        <v>31</v>
      </c>
      <c r="W24" s="4">
        <f>COUNTIFS(Training!$P$4:$P$183,V24,Training!$S$4:$S$183,$W$23)</f>
        <v>30</v>
      </c>
      <c r="X24" s="4">
        <f>COUNTIFS(Training!$P$4:$P$183,V24,Training!$S$4:$S$183,$X$23)</f>
        <v>29</v>
      </c>
      <c r="Y24" s="4">
        <f>W24/$W$26</f>
        <v>0.41095890410958902</v>
      </c>
      <c r="Z24" s="4">
        <f>X24/$X$26</f>
        <v>0.43283582089552236</v>
      </c>
      <c r="AA24" s="4"/>
      <c r="AB24" s="9" t="s">
        <v>10</v>
      </c>
      <c r="AC24" s="4">
        <f>COUNTIFS($AH$4:$AH$143,AB24,$S$4:$S$143,$AC$22)</f>
        <v>12</v>
      </c>
      <c r="AD24" s="4">
        <f>COUNTIFS($AH$4:$AH$143,AB24,$S$4:$S$143,$AD$22)</f>
        <v>17</v>
      </c>
      <c r="AE24" s="4"/>
      <c r="AF24" s="4"/>
      <c r="AH24" s="4" t="str">
        <f t="shared" si="3"/>
        <v>Baik</v>
      </c>
      <c r="AI24" s="4">
        <f t="shared" si="4"/>
        <v>5.6368237438301477E-3</v>
      </c>
      <c r="AJ24" s="4">
        <f t="shared" si="5"/>
        <v>6.2834371605065753E-3</v>
      </c>
    </row>
    <row r="25" spans="2:36" x14ac:dyDescent="0.25">
      <c r="B25" s="2">
        <v>22</v>
      </c>
      <c r="C25" s="2">
        <v>32</v>
      </c>
      <c r="D25" s="2" t="s">
        <v>13</v>
      </c>
      <c r="E25" s="2">
        <v>12.4</v>
      </c>
      <c r="F25" s="2">
        <v>92.9</v>
      </c>
      <c r="G25" s="2">
        <v>3</v>
      </c>
      <c r="H25" s="2" t="s">
        <v>11</v>
      </c>
      <c r="I25" s="2" t="s">
        <v>10</v>
      </c>
      <c r="L25" s="2">
        <v>162</v>
      </c>
      <c r="M25" s="2" t="str">
        <f t="shared" si="0"/>
        <v>Anak Pra-Sekolah</v>
      </c>
      <c r="N25" s="2" t="s">
        <v>8</v>
      </c>
      <c r="O25" s="2" t="str">
        <f t="shared" si="1"/>
        <v>Normal</v>
      </c>
      <c r="P25" s="2" t="str">
        <f t="shared" si="2"/>
        <v>Tinggi</v>
      </c>
      <c r="Q25" s="2">
        <v>1</v>
      </c>
      <c r="R25" s="2" t="s">
        <v>14</v>
      </c>
      <c r="S25" s="2" t="s">
        <v>12</v>
      </c>
      <c r="V25" s="16" t="s">
        <v>32</v>
      </c>
      <c r="W25" s="4">
        <f>COUNTIFS(Training!$P$4:$P$183,V25,Training!$S$4:$S$183,$W$23)</f>
        <v>43</v>
      </c>
      <c r="X25" s="4">
        <f>COUNTIFS(Training!$P$4:$P$183,V25,Training!$S$4:$S$183,$X$23)</f>
        <v>38</v>
      </c>
      <c r="Y25" s="4">
        <f>W25/$W$26</f>
        <v>0.58904109589041098</v>
      </c>
      <c r="Z25" s="4">
        <f>X25/$X$26</f>
        <v>0.56716417910447758</v>
      </c>
      <c r="AA25" s="4"/>
      <c r="AB25" s="4"/>
      <c r="AC25" s="4"/>
      <c r="AD25" s="4"/>
      <c r="AE25" s="4"/>
      <c r="AF25" s="4"/>
      <c r="AH25" s="4" t="str">
        <f t="shared" si="3"/>
        <v>Buruk</v>
      </c>
      <c r="AI25" s="4">
        <f t="shared" si="4"/>
        <v>8.6007020349408402E-3</v>
      </c>
      <c r="AJ25" s="4">
        <f t="shared" si="5"/>
        <v>7.5917430926079931E-3</v>
      </c>
    </row>
    <row r="26" spans="2:36" x14ac:dyDescent="0.25">
      <c r="B26" s="2">
        <v>23</v>
      </c>
      <c r="C26" s="2">
        <v>40</v>
      </c>
      <c r="D26" s="2" t="s">
        <v>13</v>
      </c>
      <c r="E26" s="2">
        <v>8.3000000000000007</v>
      </c>
      <c r="F26" s="2">
        <v>82.4</v>
      </c>
      <c r="G26" s="2">
        <v>3</v>
      </c>
      <c r="H26" s="2" t="s">
        <v>14</v>
      </c>
      <c r="I26" s="2" t="s">
        <v>12</v>
      </c>
      <c r="L26" s="2">
        <v>163</v>
      </c>
      <c r="M26" s="2" t="str">
        <f t="shared" si="0"/>
        <v>Anak Pra-Sekolah</v>
      </c>
      <c r="N26" s="2" t="s">
        <v>8</v>
      </c>
      <c r="O26" s="2" t="str">
        <f t="shared" si="1"/>
        <v>Ringan</v>
      </c>
      <c r="P26" s="2" t="str">
        <f t="shared" si="2"/>
        <v>Tinggi</v>
      </c>
      <c r="Q26" s="2">
        <v>3</v>
      </c>
      <c r="R26" s="2" t="s">
        <v>9</v>
      </c>
      <c r="S26" s="2" t="s">
        <v>10</v>
      </c>
      <c r="V26" s="17" t="s">
        <v>44</v>
      </c>
      <c r="W26" s="19">
        <f>SUM(W24+W25)</f>
        <v>73</v>
      </c>
      <c r="X26" s="19">
        <f>SUM(X24+X25)</f>
        <v>67</v>
      </c>
      <c r="Y26" s="19">
        <f>SUM(Y24+Y25)</f>
        <v>1</v>
      </c>
      <c r="Z26" s="19">
        <f>SUM(Z24+Z25)</f>
        <v>1</v>
      </c>
      <c r="AA26" s="4"/>
      <c r="AB26" s="28" t="s">
        <v>40</v>
      </c>
      <c r="AC26" s="30">
        <f>SUM(AC23,AD24)/SUM(AC23:AD24)</f>
        <v>0.6</v>
      </c>
      <c r="AD26" s="4"/>
      <c r="AE26" s="4"/>
      <c r="AF26" s="4"/>
      <c r="AH26" s="4" t="str">
        <f t="shared" si="3"/>
        <v>Buruk</v>
      </c>
      <c r="AI26" s="4">
        <f t="shared" si="4"/>
        <v>7.4802328313901224E-3</v>
      </c>
      <c r="AJ26" s="4">
        <f t="shared" si="5"/>
        <v>5.1153468468572239E-3</v>
      </c>
    </row>
    <row r="27" spans="2:36" x14ac:dyDescent="0.25">
      <c r="B27" s="2">
        <v>24</v>
      </c>
      <c r="C27" s="2">
        <v>4</v>
      </c>
      <c r="D27" s="2" t="s">
        <v>8</v>
      </c>
      <c r="E27" s="2">
        <v>7.3</v>
      </c>
      <c r="F27" s="2">
        <v>113</v>
      </c>
      <c r="G27" s="2">
        <v>3</v>
      </c>
      <c r="H27" s="2" t="s">
        <v>11</v>
      </c>
      <c r="I27" s="2" t="s">
        <v>12</v>
      </c>
      <c r="L27" s="2">
        <v>164</v>
      </c>
      <c r="M27" s="2" t="str">
        <f t="shared" si="0"/>
        <v>Bayi dan Balita</v>
      </c>
      <c r="N27" s="2" t="s">
        <v>8</v>
      </c>
      <c r="O27" s="2" t="str">
        <f t="shared" si="1"/>
        <v>Ringan</v>
      </c>
      <c r="P27" s="2" t="str">
        <f t="shared" si="2"/>
        <v>Tinggi</v>
      </c>
      <c r="Q27" s="2">
        <v>1</v>
      </c>
      <c r="R27" s="2" t="s">
        <v>14</v>
      </c>
      <c r="S27" s="2" t="s">
        <v>10</v>
      </c>
      <c r="V27" s="4"/>
      <c r="W27" s="4"/>
      <c r="X27" s="4"/>
      <c r="Y27" s="4"/>
      <c r="Z27" s="4"/>
      <c r="AA27" s="4"/>
      <c r="AB27" s="28"/>
      <c r="AC27" s="30"/>
      <c r="AD27" s="4"/>
      <c r="AE27" s="4"/>
      <c r="AF27" s="4"/>
      <c r="AH27" s="4" t="str">
        <f t="shared" si="3"/>
        <v>Baik</v>
      </c>
      <c r="AI27" s="4">
        <f t="shared" si="4"/>
        <v>3.7134323264508447E-3</v>
      </c>
      <c r="AJ27" s="4">
        <f t="shared" si="5"/>
        <v>3.9034671141952768E-3</v>
      </c>
    </row>
    <row r="28" spans="2:36" x14ac:dyDescent="0.25">
      <c r="B28" s="2">
        <v>25</v>
      </c>
      <c r="C28" s="2">
        <v>23</v>
      </c>
      <c r="D28" s="2" t="s">
        <v>13</v>
      </c>
      <c r="E28" s="2">
        <v>10.6</v>
      </c>
      <c r="F28" s="2">
        <v>108.1</v>
      </c>
      <c r="G28" s="2">
        <v>3</v>
      </c>
      <c r="H28" s="2" t="s">
        <v>14</v>
      </c>
      <c r="I28" s="2" t="s">
        <v>10</v>
      </c>
      <c r="L28" s="2">
        <v>165</v>
      </c>
      <c r="M28" s="2" t="str">
        <f t="shared" si="0"/>
        <v>Bayi dan Balita</v>
      </c>
      <c r="N28" s="2" t="s">
        <v>13</v>
      </c>
      <c r="O28" s="2" t="str">
        <f t="shared" si="1"/>
        <v>Normal</v>
      </c>
      <c r="P28" s="2" t="str">
        <f t="shared" si="2"/>
        <v>Tinggi</v>
      </c>
      <c r="Q28" s="2">
        <v>1</v>
      </c>
      <c r="R28" s="2" t="s">
        <v>9</v>
      </c>
      <c r="S28" s="2" t="s">
        <v>12</v>
      </c>
      <c r="V28" s="28" t="s">
        <v>48</v>
      </c>
      <c r="W28" s="22" t="s">
        <v>41</v>
      </c>
      <c r="X28" s="22"/>
      <c r="Y28" s="22" t="s">
        <v>42</v>
      </c>
      <c r="Z28" s="22"/>
      <c r="AA28" s="4"/>
      <c r="AB28" s="4"/>
      <c r="AC28" s="4"/>
      <c r="AD28" s="4"/>
      <c r="AE28" s="4"/>
      <c r="AF28" s="4"/>
      <c r="AH28" s="4" t="str">
        <f t="shared" si="3"/>
        <v>Buruk</v>
      </c>
      <c r="AI28" s="4">
        <f t="shared" si="4"/>
        <v>6.1204421941616297E-3</v>
      </c>
      <c r="AJ28" s="4">
        <f t="shared" si="5"/>
        <v>3.9159183649582624E-3</v>
      </c>
    </row>
    <row r="29" spans="2:36" x14ac:dyDescent="0.25">
      <c r="B29" s="2">
        <v>26</v>
      </c>
      <c r="C29" s="2">
        <v>35</v>
      </c>
      <c r="D29" s="2" t="s">
        <v>8</v>
      </c>
      <c r="E29" s="2">
        <v>9.1999999999999993</v>
      </c>
      <c r="F29" s="2">
        <v>77.2</v>
      </c>
      <c r="G29" s="2">
        <v>3</v>
      </c>
      <c r="H29" s="2" t="s">
        <v>11</v>
      </c>
      <c r="I29" s="2" t="s">
        <v>12</v>
      </c>
      <c r="L29" s="2">
        <v>166</v>
      </c>
      <c r="M29" s="2" t="str">
        <f t="shared" si="0"/>
        <v>Anak Pra-Sekolah</v>
      </c>
      <c r="N29" s="2" t="s">
        <v>8</v>
      </c>
      <c r="O29" s="2" t="str">
        <f t="shared" si="1"/>
        <v>Ringan</v>
      </c>
      <c r="P29" s="2" t="str">
        <f t="shared" si="2"/>
        <v>Pendek</v>
      </c>
      <c r="Q29" s="2">
        <v>1</v>
      </c>
      <c r="R29" s="2" t="s">
        <v>15</v>
      </c>
      <c r="S29" s="2" t="s">
        <v>10</v>
      </c>
      <c r="V29" s="29"/>
      <c r="W29" s="14" t="s">
        <v>12</v>
      </c>
      <c r="X29" s="14" t="s">
        <v>10</v>
      </c>
      <c r="Y29" s="14" t="s">
        <v>12</v>
      </c>
      <c r="Z29" s="14" t="s">
        <v>10</v>
      </c>
      <c r="AA29" s="4"/>
      <c r="AB29" s="4"/>
      <c r="AC29" s="4"/>
      <c r="AD29" s="4"/>
      <c r="AE29" s="4"/>
      <c r="AF29" s="4"/>
      <c r="AH29" s="4" t="str">
        <f t="shared" si="3"/>
        <v>Baik</v>
      </c>
      <c r="AI29" s="4">
        <f t="shared" si="4"/>
        <v>3.319419884836148E-3</v>
      </c>
      <c r="AJ29" s="4">
        <f t="shared" si="5"/>
        <v>4.4503517567657845E-3</v>
      </c>
    </row>
    <row r="30" spans="2:36" x14ac:dyDescent="0.25">
      <c r="B30" s="2">
        <v>27</v>
      </c>
      <c r="C30" s="2">
        <v>14</v>
      </c>
      <c r="D30" s="2" t="s">
        <v>13</v>
      </c>
      <c r="E30" s="2">
        <v>12</v>
      </c>
      <c r="F30" s="2">
        <v>71.900000000000006</v>
      </c>
      <c r="G30" s="2">
        <v>2</v>
      </c>
      <c r="H30" s="2" t="s">
        <v>9</v>
      </c>
      <c r="I30" s="2" t="s">
        <v>12</v>
      </c>
      <c r="L30" s="2">
        <v>167</v>
      </c>
      <c r="M30" s="2" t="str">
        <f t="shared" si="0"/>
        <v>Bayi dan Balita</v>
      </c>
      <c r="N30" s="2" t="s">
        <v>8</v>
      </c>
      <c r="O30" s="2" t="str">
        <f t="shared" si="1"/>
        <v>Normal</v>
      </c>
      <c r="P30" s="2" t="str">
        <f t="shared" si="2"/>
        <v>Pendek</v>
      </c>
      <c r="Q30" s="2">
        <v>1</v>
      </c>
      <c r="R30" s="2" t="s">
        <v>9</v>
      </c>
      <c r="S30" s="2" t="s">
        <v>10</v>
      </c>
      <c r="V30" s="16">
        <v>1</v>
      </c>
      <c r="W30" s="4">
        <f>COUNTIFS(Training!$Q$4:$Q$183,V30,Training!$S$4:$S$183,$W$29)</f>
        <v>22</v>
      </c>
      <c r="X30" s="4">
        <f>COUNTIFS(Training!$Q$4:$Q$183,V30,Training!$S$4:$S$183,$X$29)</f>
        <v>19</v>
      </c>
      <c r="Y30" s="4">
        <f>W30/$W$33</f>
        <v>0.30136986301369861</v>
      </c>
      <c r="Z30" s="4">
        <f>X30/$X$33</f>
        <v>0.28358208955223879</v>
      </c>
      <c r="AA30" s="4"/>
      <c r="AB30" s="4"/>
      <c r="AC30" s="4"/>
      <c r="AD30" s="4"/>
      <c r="AE30" s="4"/>
      <c r="AF30" s="4"/>
      <c r="AH30" s="4" t="str">
        <f t="shared" si="3"/>
        <v>Buruk</v>
      </c>
      <c r="AI30" s="4">
        <f t="shared" si="4"/>
        <v>5.7852641895301225E-3</v>
      </c>
      <c r="AJ30" s="4">
        <f t="shared" si="5"/>
        <v>2.9005680149110338E-3</v>
      </c>
    </row>
    <row r="31" spans="2:36" x14ac:dyDescent="0.25">
      <c r="B31" s="2">
        <v>28</v>
      </c>
      <c r="C31" s="2">
        <v>24</v>
      </c>
      <c r="D31" s="2" t="s">
        <v>8</v>
      </c>
      <c r="E31" s="2">
        <v>5.9</v>
      </c>
      <c r="F31" s="2">
        <v>79.7</v>
      </c>
      <c r="G31" s="2">
        <v>2</v>
      </c>
      <c r="H31" s="2" t="s">
        <v>15</v>
      </c>
      <c r="I31" s="2" t="s">
        <v>10</v>
      </c>
      <c r="L31" s="2">
        <v>168</v>
      </c>
      <c r="M31" s="2" t="str">
        <f t="shared" si="0"/>
        <v>Bayi dan Balita</v>
      </c>
      <c r="N31" s="2" t="s">
        <v>8</v>
      </c>
      <c r="O31" s="2" t="str">
        <f t="shared" si="1"/>
        <v>Ringan</v>
      </c>
      <c r="P31" s="2" t="str">
        <f t="shared" si="2"/>
        <v>Pendek</v>
      </c>
      <c r="Q31" s="2">
        <v>3</v>
      </c>
      <c r="R31" s="2" t="s">
        <v>14</v>
      </c>
      <c r="S31" s="2" t="s">
        <v>12</v>
      </c>
      <c r="V31" s="16">
        <v>2</v>
      </c>
      <c r="W31" s="4">
        <f>COUNTIFS(Training!$Q$4:$Q$183,V31,Training!$S$4:$S$183,$W$29)</f>
        <v>23</v>
      </c>
      <c r="X31" s="4">
        <f>COUNTIFS(Training!$Q$4:$Q$183,V31,Training!$S$4:$S$183,$X$29)</f>
        <v>28</v>
      </c>
      <c r="Y31" s="4">
        <f t="shared" ref="Y31:Y32" si="6">W31/$W$33</f>
        <v>0.31506849315068491</v>
      </c>
      <c r="Z31" s="4">
        <f t="shared" ref="Z31:Z32" si="7">X31/$X$33</f>
        <v>0.41791044776119401</v>
      </c>
      <c r="AA31" s="4"/>
      <c r="AB31" s="4"/>
      <c r="AC31" s="4"/>
      <c r="AD31" s="4"/>
      <c r="AE31" s="4"/>
      <c r="AF31" s="4"/>
      <c r="AH31" s="4" t="str">
        <f t="shared" si="3"/>
        <v>Buruk</v>
      </c>
      <c r="AI31" s="4">
        <f t="shared" si="4"/>
        <v>3.2973394864891222E-3</v>
      </c>
      <c r="AJ31" s="4">
        <f t="shared" si="5"/>
        <v>3.1357492053092255E-3</v>
      </c>
    </row>
    <row r="32" spans="2:36" x14ac:dyDescent="0.25">
      <c r="B32" s="2">
        <v>29</v>
      </c>
      <c r="C32" s="2">
        <v>46</v>
      </c>
      <c r="D32" s="2" t="s">
        <v>8</v>
      </c>
      <c r="E32" s="2">
        <v>16.7</v>
      </c>
      <c r="F32" s="2">
        <v>93.4</v>
      </c>
      <c r="G32" s="2">
        <v>2</v>
      </c>
      <c r="H32" s="2" t="s">
        <v>9</v>
      </c>
      <c r="I32" s="2" t="s">
        <v>10</v>
      </c>
      <c r="L32" s="2">
        <v>169</v>
      </c>
      <c r="M32" s="2" t="str">
        <f t="shared" si="0"/>
        <v>Anak Pra-Sekolah</v>
      </c>
      <c r="N32" s="2" t="s">
        <v>13</v>
      </c>
      <c r="O32" s="2" t="str">
        <f t="shared" si="1"/>
        <v>Normal</v>
      </c>
      <c r="P32" s="2" t="str">
        <f t="shared" si="2"/>
        <v>Tinggi</v>
      </c>
      <c r="Q32" s="2">
        <v>3</v>
      </c>
      <c r="R32" s="2" t="s">
        <v>15</v>
      </c>
      <c r="S32" s="2" t="s">
        <v>10</v>
      </c>
      <c r="V32" s="16">
        <v>3</v>
      </c>
      <c r="W32" s="4">
        <f>COUNTIFS(Training!$Q$4:$Q$183,V32,Training!$S$4:$S$183,$W$29)</f>
        <v>28</v>
      </c>
      <c r="X32" s="4">
        <f>COUNTIFS(Training!$Q$4:$Q$183,V32,Training!$S$4:$S$183,$X$29)</f>
        <v>20</v>
      </c>
      <c r="Y32" s="4">
        <f t="shared" si="6"/>
        <v>0.38356164383561642</v>
      </c>
      <c r="Z32" s="4">
        <f t="shared" si="7"/>
        <v>0.29850746268656714</v>
      </c>
      <c r="AA32" s="4"/>
      <c r="AB32" s="4"/>
      <c r="AC32" s="4"/>
      <c r="AD32" s="4"/>
      <c r="AE32" s="4"/>
      <c r="AF32" s="4"/>
      <c r="AH32" s="4" t="str">
        <f t="shared" si="3"/>
        <v>Buruk</v>
      </c>
      <c r="AI32" s="4">
        <f t="shared" si="4"/>
        <v>8.0794473661565461E-3</v>
      </c>
      <c r="AJ32" s="4">
        <f t="shared" si="5"/>
        <v>7.8001288889047154E-3</v>
      </c>
    </row>
    <row r="33" spans="2:36" x14ac:dyDescent="0.25">
      <c r="B33" s="2">
        <v>30</v>
      </c>
      <c r="C33" s="2">
        <v>27</v>
      </c>
      <c r="D33" s="2" t="s">
        <v>8</v>
      </c>
      <c r="E33" s="2">
        <v>16.8</v>
      </c>
      <c r="F33" s="2">
        <v>72.400000000000006</v>
      </c>
      <c r="G33" s="2">
        <v>2</v>
      </c>
      <c r="H33" s="2" t="s">
        <v>15</v>
      </c>
      <c r="I33" s="2" t="s">
        <v>10</v>
      </c>
      <c r="L33" s="2">
        <v>170</v>
      </c>
      <c r="M33" s="2" t="str">
        <f t="shared" si="0"/>
        <v>Anak Pra-Sekolah</v>
      </c>
      <c r="N33" s="2" t="s">
        <v>8</v>
      </c>
      <c r="O33" s="2" t="str">
        <f t="shared" si="1"/>
        <v>Normal</v>
      </c>
      <c r="P33" s="2" t="str">
        <f t="shared" si="2"/>
        <v>Pendek</v>
      </c>
      <c r="Q33" s="2">
        <v>2</v>
      </c>
      <c r="R33" s="2" t="s">
        <v>11</v>
      </c>
      <c r="S33" s="2" t="s">
        <v>12</v>
      </c>
      <c r="V33" s="17" t="s">
        <v>44</v>
      </c>
      <c r="W33" s="19">
        <f>SUM(W30+W31+W32)</f>
        <v>73</v>
      </c>
      <c r="X33" s="19">
        <f>SUM(X30+X31+X32)</f>
        <v>67</v>
      </c>
      <c r="Y33" s="19">
        <f>SUM(Y30+Y31+Y32)</f>
        <v>1</v>
      </c>
      <c r="Z33" s="19">
        <f>SUM(Z30+Z31+Z32)</f>
        <v>1</v>
      </c>
      <c r="AA33" s="4"/>
      <c r="AB33" s="4"/>
      <c r="AC33" s="4"/>
      <c r="AD33" s="4"/>
      <c r="AE33" s="4"/>
      <c r="AF33" s="4"/>
      <c r="AH33" s="4" t="str">
        <f t="shared" si="3"/>
        <v>Baik</v>
      </c>
      <c r="AI33" s="4">
        <f t="shared" si="4"/>
        <v>6.6422534059175E-3</v>
      </c>
      <c r="AJ33" s="4">
        <f t="shared" si="5"/>
        <v>6.7405912573236162E-3</v>
      </c>
    </row>
    <row r="34" spans="2:36" x14ac:dyDescent="0.25">
      <c r="B34" s="2">
        <v>31</v>
      </c>
      <c r="C34" s="2">
        <v>51</v>
      </c>
      <c r="D34" s="2" t="s">
        <v>8</v>
      </c>
      <c r="E34" s="2">
        <v>13.4</v>
      </c>
      <c r="F34" s="2">
        <v>95.6</v>
      </c>
      <c r="G34" s="2">
        <v>3</v>
      </c>
      <c r="H34" s="2" t="s">
        <v>15</v>
      </c>
      <c r="I34" s="2" t="s">
        <v>12</v>
      </c>
      <c r="L34" s="2">
        <v>171</v>
      </c>
      <c r="M34" s="2" t="str">
        <f t="shared" si="0"/>
        <v>Anak Pra-Sekolah</v>
      </c>
      <c r="N34" s="2" t="s">
        <v>8</v>
      </c>
      <c r="O34" s="2" t="str">
        <f t="shared" si="1"/>
        <v>Normal</v>
      </c>
      <c r="P34" s="2" t="str">
        <f t="shared" si="2"/>
        <v>Tinggi</v>
      </c>
      <c r="Q34" s="2">
        <v>3</v>
      </c>
      <c r="R34" s="2" t="s">
        <v>9</v>
      </c>
      <c r="S34" s="2" t="s">
        <v>12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H34" s="4" t="str">
        <f t="shared" si="3"/>
        <v>Buruk</v>
      </c>
      <c r="AI34" s="4">
        <f t="shared" si="4"/>
        <v>1.3521959349051375E-2</v>
      </c>
      <c r="AJ34" s="4">
        <f t="shared" si="5"/>
        <v>6.3089277777905765E-3</v>
      </c>
    </row>
    <row r="35" spans="2:36" x14ac:dyDescent="0.25">
      <c r="B35" s="2">
        <v>32</v>
      </c>
      <c r="C35" s="2">
        <v>29</v>
      </c>
      <c r="D35" s="2" t="s">
        <v>8</v>
      </c>
      <c r="E35" s="2">
        <v>11.4</v>
      </c>
      <c r="F35" s="2">
        <v>81.599999999999994</v>
      </c>
      <c r="G35" s="2">
        <v>3</v>
      </c>
      <c r="H35" s="2" t="s">
        <v>15</v>
      </c>
      <c r="I35" s="2" t="s">
        <v>10</v>
      </c>
      <c r="L35" s="2">
        <v>172</v>
      </c>
      <c r="M35" s="2" t="str">
        <f t="shared" si="0"/>
        <v>Anak Pra-Sekolah</v>
      </c>
      <c r="N35" s="2" t="s">
        <v>13</v>
      </c>
      <c r="O35" s="2" t="str">
        <f t="shared" si="1"/>
        <v>Normal</v>
      </c>
      <c r="P35" s="2" t="str">
        <f t="shared" si="2"/>
        <v>Tinggi</v>
      </c>
      <c r="Q35" s="2">
        <v>1</v>
      </c>
      <c r="R35" s="2" t="s">
        <v>15</v>
      </c>
      <c r="S35" s="2" t="s">
        <v>12</v>
      </c>
      <c r="V35" s="28" t="s">
        <v>49</v>
      </c>
      <c r="W35" s="22" t="s">
        <v>41</v>
      </c>
      <c r="X35" s="22"/>
      <c r="Y35" s="22" t="s">
        <v>42</v>
      </c>
      <c r="Z35" s="22"/>
      <c r="AA35" s="4"/>
      <c r="AB35" s="4"/>
      <c r="AC35" s="4"/>
      <c r="AD35" s="4"/>
      <c r="AE35" s="4"/>
      <c r="AF35" s="4"/>
      <c r="AH35" s="4" t="str">
        <f t="shared" si="3"/>
        <v>Baik</v>
      </c>
      <c r="AI35" s="4">
        <f t="shared" si="4"/>
        <v>6.3481372162658587E-3</v>
      </c>
      <c r="AJ35" s="4">
        <f t="shared" si="5"/>
        <v>7.4101224444594795E-3</v>
      </c>
    </row>
    <row r="36" spans="2:36" x14ac:dyDescent="0.25">
      <c r="B36" s="2">
        <v>33</v>
      </c>
      <c r="C36" s="2">
        <v>44</v>
      </c>
      <c r="D36" s="2" t="s">
        <v>8</v>
      </c>
      <c r="E36" s="2">
        <v>8.6999999999999993</v>
      </c>
      <c r="F36" s="2">
        <v>90.9</v>
      </c>
      <c r="G36" s="2">
        <v>3</v>
      </c>
      <c r="H36" s="2" t="s">
        <v>9</v>
      </c>
      <c r="I36" s="2" t="s">
        <v>12</v>
      </c>
      <c r="L36" s="2">
        <v>173</v>
      </c>
      <c r="M36" s="2" t="str">
        <f t="shared" si="0"/>
        <v>Anak Pra-Sekolah</v>
      </c>
      <c r="N36" s="2" t="s">
        <v>8</v>
      </c>
      <c r="O36" s="2" t="str">
        <f t="shared" si="1"/>
        <v>Ringan</v>
      </c>
      <c r="P36" s="2" t="str">
        <f t="shared" si="2"/>
        <v>Tinggi</v>
      </c>
      <c r="Q36" s="2">
        <v>2</v>
      </c>
      <c r="R36" s="2" t="s">
        <v>9</v>
      </c>
      <c r="S36" s="2" t="s">
        <v>12</v>
      </c>
      <c r="V36" s="29"/>
      <c r="W36" s="14" t="s">
        <v>12</v>
      </c>
      <c r="X36" s="14" t="s">
        <v>10</v>
      </c>
      <c r="Y36" s="14" t="s">
        <v>12</v>
      </c>
      <c r="Z36" s="14" t="s">
        <v>10</v>
      </c>
      <c r="AA36" s="4"/>
      <c r="AB36" s="4"/>
      <c r="AC36" s="4"/>
      <c r="AD36" s="4"/>
      <c r="AE36" s="4"/>
      <c r="AF36" s="4"/>
      <c r="AH36" s="4" t="str">
        <f t="shared" si="3"/>
        <v>Baik</v>
      </c>
      <c r="AI36" s="4">
        <f t="shared" si="4"/>
        <v>6.1444769686418866E-3</v>
      </c>
      <c r="AJ36" s="4">
        <f t="shared" si="5"/>
        <v>7.1614855856001148E-3</v>
      </c>
    </row>
    <row r="37" spans="2:36" x14ac:dyDescent="0.25">
      <c r="B37" s="2">
        <v>34</v>
      </c>
      <c r="C37" s="2">
        <v>30</v>
      </c>
      <c r="D37" s="2" t="s">
        <v>13</v>
      </c>
      <c r="E37" s="2">
        <v>14.8</v>
      </c>
      <c r="F37" s="2">
        <v>83.3</v>
      </c>
      <c r="G37" s="2">
        <v>1</v>
      </c>
      <c r="H37" s="2" t="s">
        <v>15</v>
      </c>
      <c r="I37" s="2" t="s">
        <v>10</v>
      </c>
      <c r="L37" s="2">
        <v>174</v>
      </c>
      <c r="M37" s="2" t="str">
        <f t="shared" si="0"/>
        <v>Anak Pra-Sekolah</v>
      </c>
      <c r="N37" s="2" t="s">
        <v>8</v>
      </c>
      <c r="O37" s="2" t="str">
        <f t="shared" si="1"/>
        <v>Normal</v>
      </c>
      <c r="P37" s="2" t="str">
        <f t="shared" si="2"/>
        <v>Tinggi</v>
      </c>
      <c r="Q37" s="2">
        <v>2</v>
      </c>
      <c r="R37" s="2" t="s">
        <v>15</v>
      </c>
      <c r="S37" s="2" t="s">
        <v>12</v>
      </c>
      <c r="V37" s="9" t="s">
        <v>15</v>
      </c>
      <c r="W37" s="4">
        <f>COUNTIFS(Training!$R$4:$R$183,V37,Training!$S$4:$S$183,$W$36)</f>
        <v>17</v>
      </c>
      <c r="X37" s="4">
        <f>COUNTIFS(Training!$R$4:$R$183,V37,Training!$S$4:$S$183,$X$36)</f>
        <v>18</v>
      </c>
      <c r="Y37" s="4">
        <f>W37/$W$41</f>
        <v>0.23287671232876711</v>
      </c>
      <c r="Z37" s="4">
        <f>X37/$X$41</f>
        <v>0.26865671641791045</v>
      </c>
      <c r="AA37" s="4"/>
      <c r="AB37" s="4"/>
      <c r="AC37" s="4"/>
      <c r="AD37" s="4"/>
      <c r="AE37" s="4"/>
      <c r="AF37" s="4"/>
      <c r="AH37" s="4" t="str">
        <f t="shared" si="3"/>
        <v>Baik</v>
      </c>
      <c r="AI37" s="4">
        <f t="shared" si="4"/>
        <v>8.9916430365290598E-3</v>
      </c>
      <c r="AJ37" s="4">
        <f t="shared" si="5"/>
        <v>1.0598998666688168E-2</v>
      </c>
    </row>
    <row r="38" spans="2:36" x14ac:dyDescent="0.25">
      <c r="B38" s="2">
        <v>35</v>
      </c>
      <c r="C38" s="2">
        <v>18</v>
      </c>
      <c r="D38" s="2" t="s">
        <v>13</v>
      </c>
      <c r="E38" s="2">
        <v>13.2</v>
      </c>
      <c r="F38" s="2">
        <v>74.099999999999994</v>
      </c>
      <c r="G38" s="2">
        <v>2</v>
      </c>
      <c r="H38" s="2" t="s">
        <v>9</v>
      </c>
      <c r="I38" s="2" t="s">
        <v>10</v>
      </c>
      <c r="L38" s="2">
        <v>175</v>
      </c>
      <c r="M38" s="2" t="str">
        <f t="shared" si="0"/>
        <v>Bayi dan Balita</v>
      </c>
      <c r="N38" s="2" t="s">
        <v>13</v>
      </c>
      <c r="O38" s="2" t="str">
        <f t="shared" si="1"/>
        <v>Normal</v>
      </c>
      <c r="P38" s="2" t="str">
        <f t="shared" si="2"/>
        <v>Pendek</v>
      </c>
      <c r="Q38" s="2">
        <v>2</v>
      </c>
      <c r="R38" s="2" t="s">
        <v>15</v>
      </c>
      <c r="S38" s="2" t="s">
        <v>10</v>
      </c>
      <c r="V38" s="9" t="s">
        <v>9</v>
      </c>
      <c r="W38" s="4">
        <f>COUNTIFS(Training!$R$4:$R$183,V38,Training!$S$4:$S$183,$W$36)</f>
        <v>21</v>
      </c>
      <c r="X38" s="4">
        <f>COUNTIFS(Training!$R$4:$R$183,V38,Training!$S$4:$S$183,$X$36)</f>
        <v>15</v>
      </c>
      <c r="Y38" s="4">
        <f t="shared" ref="Y38:Y40" si="8">W38/$W$41</f>
        <v>0.28767123287671231</v>
      </c>
      <c r="Z38" s="4">
        <f t="shared" ref="Z38:Z40" si="9">X38/$X$41</f>
        <v>0.22388059701492538</v>
      </c>
      <c r="AA38" s="4"/>
      <c r="AB38" s="4"/>
      <c r="AC38" s="4"/>
      <c r="AD38" s="4"/>
      <c r="AE38" s="4"/>
      <c r="AF38" s="4"/>
      <c r="AH38" s="4" t="str">
        <f t="shared" si="3"/>
        <v>Baik</v>
      </c>
      <c r="AI38" s="4">
        <f t="shared" si="4"/>
        <v>3.6138521563231609E-3</v>
      </c>
      <c r="AJ38" s="4">
        <f t="shared" si="5"/>
        <v>5.2848626797996267E-3</v>
      </c>
    </row>
    <row r="39" spans="2:36" x14ac:dyDescent="0.25">
      <c r="B39" s="2">
        <v>36</v>
      </c>
      <c r="C39" s="2">
        <v>17</v>
      </c>
      <c r="D39" s="2" t="s">
        <v>13</v>
      </c>
      <c r="E39" s="2">
        <v>7</v>
      </c>
      <c r="F39" s="2">
        <v>116.6</v>
      </c>
      <c r="G39" s="2">
        <v>2</v>
      </c>
      <c r="H39" s="2" t="s">
        <v>14</v>
      </c>
      <c r="I39" s="2" t="s">
        <v>10</v>
      </c>
      <c r="L39" s="2">
        <v>176</v>
      </c>
      <c r="M39" s="2" t="str">
        <f t="shared" si="0"/>
        <v>Bayi dan Balita</v>
      </c>
      <c r="N39" s="2" t="s">
        <v>8</v>
      </c>
      <c r="O39" s="2" t="str">
        <f t="shared" si="1"/>
        <v>Ringan</v>
      </c>
      <c r="P39" s="2" t="str">
        <f t="shared" si="2"/>
        <v>Tinggi</v>
      </c>
      <c r="Q39" s="2">
        <v>1</v>
      </c>
      <c r="R39" s="2" t="s">
        <v>9</v>
      </c>
      <c r="S39" s="2" t="s">
        <v>10</v>
      </c>
      <c r="V39" s="9" t="s">
        <v>11</v>
      </c>
      <c r="W39" s="4">
        <f>COUNTIFS(Training!$R$4:$R$183,V39,Training!$S$4:$S$183,$W$36)</f>
        <v>18</v>
      </c>
      <c r="X39" s="4">
        <f>COUNTIFS(Training!$R$4:$R$183,V39,Training!$S$4:$S$183,$X$36)</f>
        <v>15</v>
      </c>
      <c r="Y39" s="4">
        <f t="shared" si="8"/>
        <v>0.24657534246575341</v>
      </c>
      <c r="Z39" s="4">
        <f t="shared" si="9"/>
        <v>0.22388059701492538</v>
      </c>
      <c r="AA39" s="4"/>
      <c r="AB39" s="4"/>
      <c r="AC39" s="4"/>
      <c r="AD39" s="4"/>
      <c r="AE39" s="4"/>
      <c r="AF39" s="4"/>
      <c r="AH39" s="4" t="str">
        <f t="shared" si="3"/>
        <v>Buruk</v>
      </c>
      <c r="AI39" s="4">
        <f t="shared" si="4"/>
        <v>4.5871811091451609E-3</v>
      </c>
      <c r="AJ39" s="4">
        <f t="shared" si="5"/>
        <v>3.0816845638383769E-3</v>
      </c>
    </row>
    <row r="40" spans="2:36" x14ac:dyDescent="0.25">
      <c r="B40" s="2">
        <v>37</v>
      </c>
      <c r="C40" s="2">
        <v>49</v>
      </c>
      <c r="D40" s="2" t="s">
        <v>8</v>
      </c>
      <c r="E40" s="2">
        <v>15.9</v>
      </c>
      <c r="F40" s="2">
        <v>104.6</v>
      </c>
      <c r="G40" s="2">
        <v>3</v>
      </c>
      <c r="H40" s="2" t="s">
        <v>11</v>
      </c>
      <c r="I40" s="2" t="s">
        <v>12</v>
      </c>
      <c r="L40" s="2">
        <v>177</v>
      </c>
      <c r="M40" s="2" t="str">
        <f t="shared" si="0"/>
        <v>Anak Pra-Sekolah</v>
      </c>
      <c r="N40" s="2" t="s">
        <v>13</v>
      </c>
      <c r="O40" s="2" t="str">
        <f t="shared" si="1"/>
        <v>Normal</v>
      </c>
      <c r="P40" s="2" t="str">
        <f t="shared" si="2"/>
        <v>Tinggi</v>
      </c>
      <c r="Q40" s="2">
        <v>3</v>
      </c>
      <c r="R40" s="2" t="s">
        <v>11</v>
      </c>
      <c r="S40" s="2" t="s">
        <v>12</v>
      </c>
      <c r="V40" s="9" t="s">
        <v>14</v>
      </c>
      <c r="W40" s="4">
        <f>COUNTIFS(Training!$R$4:$R$183,V40,Training!$S$4:$S$183,$W$36)</f>
        <v>17</v>
      </c>
      <c r="X40" s="4">
        <f>COUNTIFS(Training!$R$4:$R$183,V40,Training!$S$4:$S$183,$X$36)</f>
        <v>19</v>
      </c>
      <c r="Y40" s="4">
        <f t="shared" si="8"/>
        <v>0.23287671232876711</v>
      </c>
      <c r="Z40" s="4">
        <f t="shared" si="9"/>
        <v>0.28358208955223879</v>
      </c>
      <c r="AA40" s="4"/>
      <c r="AB40" s="4"/>
      <c r="AC40" s="4"/>
      <c r="AD40" s="4"/>
      <c r="AE40" s="4"/>
      <c r="AF40" s="4"/>
      <c r="AH40" s="4" t="str">
        <f t="shared" si="3"/>
        <v>Buruk</v>
      </c>
      <c r="AI40" s="4">
        <f t="shared" si="4"/>
        <v>8.5547089759304609E-3</v>
      </c>
      <c r="AJ40" s="4">
        <f t="shared" si="5"/>
        <v>6.5001074074205962E-3</v>
      </c>
    </row>
    <row r="41" spans="2:36" x14ac:dyDescent="0.25">
      <c r="B41" s="2">
        <v>38</v>
      </c>
      <c r="C41" s="2">
        <v>53</v>
      </c>
      <c r="D41" s="2" t="s">
        <v>8</v>
      </c>
      <c r="E41" s="2">
        <v>14.9</v>
      </c>
      <c r="F41" s="2">
        <v>64.099999999999994</v>
      </c>
      <c r="G41" s="2">
        <v>2</v>
      </c>
      <c r="H41" s="2" t="s">
        <v>11</v>
      </c>
      <c r="I41" s="2" t="s">
        <v>12</v>
      </c>
      <c r="L41" s="2">
        <v>178</v>
      </c>
      <c r="M41" s="2" t="str">
        <f t="shared" si="0"/>
        <v>Anak Pra-Sekolah</v>
      </c>
      <c r="N41" s="2" t="s">
        <v>13</v>
      </c>
      <c r="O41" s="2" t="str">
        <f t="shared" si="1"/>
        <v>Normal</v>
      </c>
      <c r="P41" s="2" t="str">
        <f t="shared" si="2"/>
        <v>Pendek</v>
      </c>
      <c r="Q41" s="2">
        <v>1</v>
      </c>
      <c r="R41" s="2" t="s">
        <v>15</v>
      </c>
      <c r="S41" s="2" t="s">
        <v>12</v>
      </c>
      <c r="V41" s="15" t="s">
        <v>44</v>
      </c>
      <c r="W41" s="19">
        <f>SUM(W37+W38+W39+W40)</f>
        <v>73</v>
      </c>
      <c r="X41" s="19">
        <f>SUM(X37+X38+X39+X40)</f>
        <v>67</v>
      </c>
      <c r="Y41" s="19">
        <f>SUM(Y37+Y38+Y39+Y40)</f>
        <v>1</v>
      </c>
      <c r="Z41" s="19">
        <f>SUM(Z37+Z38+Z39+Z40)</f>
        <v>1</v>
      </c>
      <c r="AA41" s="4"/>
      <c r="AB41" s="4"/>
      <c r="AC41" s="4"/>
      <c r="AD41" s="4"/>
      <c r="AE41" s="4"/>
      <c r="AF41" s="4"/>
      <c r="AH41" s="4" t="str">
        <f t="shared" si="3"/>
        <v>Baik</v>
      </c>
      <c r="AI41" s="4">
        <f t="shared" si="4"/>
        <v>4.4289329415808307E-3</v>
      </c>
      <c r="AJ41" s="4">
        <f t="shared" si="5"/>
        <v>5.6550934444559182E-3</v>
      </c>
    </row>
    <row r="42" spans="2:36" x14ac:dyDescent="0.25">
      <c r="B42" s="2">
        <v>39</v>
      </c>
      <c r="C42" s="2">
        <v>46</v>
      </c>
      <c r="D42" s="2" t="s">
        <v>8</v>
      </c>
      <c r="E42" s="2">
        <v>16.399999999999999</v>
      </c>
      <c r="F42" s="2">
        <v>111.5</v>
      </c>
      <c r="G42" s="2">
        <v>2</v>
      </c>
      <c r="H42" s="2" t="s">
        <v>15</v>
      </c>
      <c r="I42" s="2" t="s">
        <v>10</v>
      </c>
      <c r="L42" s="2">
        <v>179</v>
      </c>
      <c r="M42" s="2" t="str">
        <f t="shared" si="0"/>
        <v>Anak Pra-Sekolah</v>
      </c>
      <c r="N42" s="2" t="s">
        <v>8</v>
      </c>
      <c r="O42" s="2" t="str">
        <f t="shared" si="1"/>
        <v>Normal</v>
      </c>
      <c r="P42" s="2" t="str">
        <f t="shared" si="2"/>
        <v>Tinggi</v>
      </c>
      <c r="Q42" s="2">
        <v>2</v>
      </c>
      <c r="R42" s="2" t="s">
        <v>15</v>
      </c>
      <c r="S42" s="2" t="s">
        <v>10</v>
      </c>
      <c r="AH42" s="4" t="str">
        <f t="shared" si="3"/>
        <v>Baik</v>
      </c>
      <c r="AI42" s="4">
        <f t="shared" si="4"/>
        <v>8.9916430365290598E-3</v>
      </c>
      <c r="AJ42" s="4">
        <f t="shared" si="5"/>
        <v>1.0598998666688168E-2</v>
      </c>
    </row>
    <row r="43" spans="2:36" x14ac:dyDescent="0.25">
      <c r="B43" s="2">
        <v>40</v>
      </c>
      <c r="C43" s="2">
        <v>54</v>
      </c>
      <c r="D43" s="2" t="s">
        <v>8</v>
      </c>
      <c r="E43" s="2">
        <v>13.7</v>
      </c>
      <c r="F43" s="2">
        <v>86.7</v>
      </c>
      <c r="G43" s="2">
        <v>3</v>
      </c>
      <c r="H43" s="2" t="s">
        <v>9</v>
      </c>
      <c r="I43" s="2" t="s">
        <v>10</v>
      </c>
      <c r="L43" s="2">
        <v>180</v>
      </c>
      <c r="M43" s="2" t="str">
        <f t="shared" si="0"/>
        <v>Anak Pra-Sekolah</v>
      </c>
      <c r="N43" s="2" t="s">
        <v>8</v>
      </c>
      <c r="O43" s="2" t="str">
        <f t="shared" si="1"/>
        <v>Normal</v>
      </c>
      <c r="P43" s="2" t="str">
        <f t="shared" si="2"/>
        <v>Tinggi</v>
      </c>
      <c r="Q43" s="2">
        <v>1</v>
      </c>
      <c r="R43" s="2" t="s">
        <v>15</v>
      </c>
      <c r="S43" s="2" t="s">
        <v>12</v>
      </c>
      <c r="AH43" s="4" t="str">
        <f t="shared" si="3"/>
        <v>Buruk</v>
      </c>
      <c r="AI43" s="4">
        <f t="shared" si="4"/>
        <v>8.6007020349408402E-3</v>
      </c>
      <c r="AJ43" s="4">
        <f t="shared" si="5"/>
        <v>7.1921776666812572E-3</v>
      </c>
    </row>
    <row r="44" spans="2:36" x14ac:dyDescent="0.25">
      <c r="B44" s="2">
        <v>41</v>
      </c>
      <c r="C44" s="2">
        <v>5</v>
      </c>
      <c r="D44" s="2" t="s">
        <v>13</v>
      </c>
      <c r="E44" s="2">
        <v>12.4</v>
      </c>
      <c r="F44" s="2">
        <v>113.1</v>
      </c>
      <c r="G44" s="2">
        <v>1</v>
      </c>
      <c r="H44" s="2" t="s">
        <v>11</v>
      </c>
      <c r="I44" s="2" t="s">
        <v>10</v>
      </c>
      <c r="L44" s="2">
        <v>181</v>
      </c>
      <c r="M44" s="2" t="str">
        <f t="shared" si="0"/>
        <v>Bayi dan Balita</v>
      </c>
      <c r="N44" s="2" t="s">
        <v>8</v>
      </c>
      <c r="O44" s="2" t="str">
        <f t="shared" si="1"/>
        <v>Normal</v>
      </c>
      <c r="P44" s="2" t="str">
        <f t="shared" si="2"/>
        <v>Tinggi</v>
      </c>
      <c r="Q44" s="2">
        <v>1</v>
      </c>
      <c r="R44" s="2" t="s">
        <v>11</v>
      </c>
      <c r="S44" s="2" t="s">
        <v>12</v>
      </c>
      <c r="AH44" s="4" t="str">
        <f t="shared" si="3"/>
        <v>Buruk</v>
      </c>
      <c r="AI44" s="4">
        <f t="shared" si="4"/>
        <v>7.1076102899941514E-3</v>
      </c>
      <c r="AJ44" s="4">
        <f t="shared" si="5"/>
        <v>3.8007442954006649E-3</v>
      </c>
    </row>
    <row r="45" spans="2:36" x14ac:dyDescent="0.25">
      <c r="B45" s="2">
        <v>42</v>
      </c>
      <c r="C45" s="2">
        <v>39</v>
      </c>
      <c r="D45" s="2" t="s">
        <v>13</v>
      </c>
      <c r="E45" s="2">
        <v>10</v>
      </c>
      <c r="F45" s="2">
        <v>107</v>
      </c>
      <c r="G45" s="2">
        <v>1</v>
      </c>
      <c r="H45" s="2" t="s">
        <v>9</v>
      </c>
      <c r="I45" s="2" t="s">
        <v>12</v>
      </c>
      <c r="L45" s="2">
        <v>182</v>
      </c>
      <c r="M45" s="2" t="str">
        <f t="shared" si="0"/>
        <v>Anak Pra-Sekolah</v>
      </c>
      <c r="N45" s="2" t="s">
        <v>8</v>
      </c>
      <c r="O45" s="2" t="str">
        <f t="shared" si="1"/>
        <v>Ringan</v>
      </c>
      <c r="P45" s="2" t="str">
        <f t="shared" si="2"/>
        <v>Tinggi</v>
      </c>
      <c r="Q45" s="2">
        <v>3</v>
      </c>
      <c r="R45" s="2" t="s">
        <v>11</v>
      </c>
      <c r="S45" s="2" t="s">
        <v>12</v>
      </c>
      <c r="AH45" s="4" t="str">
        <f t="shared" si="3"/>
        <v>Buruk</v>
      </c>
      <c r="AI45" s="4">
        <f t="shared" si="4"/>
        <v>6.4116281411915332E-3</v>
      </c>
      <c r="AJ45" s="4">
        <f t="shared" si="5"/>
        <v>5.1153468468572239E-3</v>
      </c>
    </row>
    <row r="46" spans="2:36" x14ac:dyDescent="0.25">
      <c r="B46" s="2">
        <v>43</v>
      </c>
      <c r="C46" s="2">
        <v>53</v>
      </c>
      <c r="D46" s="2" t="s">
        <v>8</v>
      </c>
      <c r="E46" s="2">
        <v>16.2</v>
      </c>
      <c r="F46" s="2">
        <v>82.6</v>
      </c>
      <c r="G46" s="2">
        <v>1</v>
      </c>
      <c r="H46" s="2" t="s">
        <v>9</v>
      </c>
      <c r="I46" s="2" t="s">
        <v>10</v>
      </c>
      <c r="L46" s="2">
        <v>183</v>
      </c>
      <c r="M46" s="2" t="str">
        <f t="shared" si="0"/>
        <v>Anak Pra-Sekolah</v>
      </c>
      <c r="N46" s="2" t="s">
        <v>13</v>
      </c>
      <c r="O46" s="2" t="str">
        <f t="shared" si="1"/>
        <v>Normal</v>
      </c>
      <c r="P46" s="2" t="str">
        <f t="shared" si="2"/>
        <v>Tinggi</v>
      </c>
      <c r="Q46" s="2">
        <v>3</v>
      </c>
      <c r="R46" s="2" t="s">
        <v>14</v>
      </c>
      <c r="S46" s="2" t="s">
        <v>10</v>
      </c>
      <c r="AH46" s="4" t="str">
        <f t="shared" si="3"/>
        <v>Baik</v>
      </c>
      <c r="AI46" s="4">
        <f t="shared" si="4"/>
        <v>8.0794473661565461E-3</v>
      </c>
      <c r="AJ46" s="4">
        <f t="shared" si="5"/>
        <v>8.2334693827327554E-3</v>
      </c>
    </row>
    <row r="47" spans="2:36" x14ac:dyDescent="0.25">
      <c r="B47" s="2">
        <v>44</v>
      </c>
      <c r="C47" s="2">
        <v>9</v>
      </c>
      <c r="D47" s="2" t="s">
        <v>13</v>
      </c>
      <c r="E47" s="2">
        <v>15.4</v>
      </c>
      <c r="F47" s="2">
        <v>56.5</v>
      </c>
      <c r="G47" s="2">
        <v>3</v>
      </c>
      <c r="H47" s="2" t="s">
        <v>15</v>
      </c>
      <c r="I47" s="2" t="s">
        <v>12</v>
      </c>
      <c r="L47" s="2">
        <v>184</v>
      </c>
      <c r="M47" s="2" t="str">
        <f t="shared" si="0"/>
        <v>Bayi dan Balita</v>
      </c>
      <c r="N47" s="2" t="s">
        <v>8</v>
      </c>
      <c r="O47" s="2" t="str">
        <f t="shared" si="1"/>
        <v>Normal</v>
      </c>
      <c r="P47" s="2" t="str">
        <f t="shared" si="2"/>
        <v>Pendek</v>
      </c>
      <c r="Q47" s="2">
        <v>2</v>
      </c>
      <c r="R47" s="2" t="s">
        <v>9</v>
      </c>
      <c r="S47" s="2" t="s">
        <v>10</v>
      </c>
      <c r="AH47" s="4" t="str">
        <f t="shared" si="3"/>
        <v>Buruk</v>
      </c>
      <c r="AI47" s="4">
        <f t="shared" si="4"/>
        <v>6.0482307435996748E-3</v>
      </c>
      <c r="AJ47" s="4">
        <f t="shared" si="5"/>
        <v>4.2745212851320498E-3</v>
      </c>
    </row>
    <row r="48" spans="2:36" x14ac:dyDescent="0.25">
      <c r="B48" s="2">
        <v>45</v>
      </c>
      <c r="C48" s="2">
        <v>23</v>
      </c>
      <c r="D48" s="2" t="s">
        <v>13</v>
      </c>
      <c r="E48" s="2">
        <v>5.5</v>
      </c>
      <c r="F48" s="2">
        <v>72.5</v>
      </c>
      <c r="G48" s="2">
        <v>2</v>
      </c>
      <c r="H48" s="2" t="s">
        <v>11</v>
      </c>
      <c r="I48" s="2" t="s">
        <v>10</v>
      </c>
      <c r="L48" s="2">
        <v>185</v>
      </c>
      <c r="M48" s="2" t="str">
        <f t="shared" si="0"/>
        <v>Bayi dan Balita</v>
      </c>
      <c r="N48" s="2" t="s">
        <v>13</v>
      </c>
      <c r="O48" s="2" t="str">
        <f t="shared" si="1"/>
        <v>Ringan</v>
      </c>
      <c r="P48" s="2" t="str">
        <f t="shared" si="2"/>
        <v>Pendek</v>
      </c>
      <c r="Q48" s="2">
        <v>1</v>
      </c>
      <c r="R48" s="2" t="s">
        <v>11</v>
      </c>
      <c r="S48" s="2" t="s">
        <v>12</v>
      </c>
      <c r="AH48" s="4" t="str">
        <f t="shared" si="3"/>
        <v>Baik</v>
      </c>
      <c r="AI48" s="4">
        <f t="shared" si="4"/>
        <v>2.0247168635524437E-3</v>
      </c>
      <c r="AJ48" s="4">
        <f t="shared" si="5"/>
        <v>2.423078931375311E-3</v>
      </c>
    </row>
    <row r="49" spans="2:36" x14ac:dyDescent="0.25">
      <c r="B49" s="2">
        <v>46</v>
      </c>
      <c r="C49" s="2">
        <v>11</v>
      </c>
      <c r="D49" s="2" t="s">
        <v>8</v>
      </c>
      <c r="E49" s="2">
        <v>5.3</v>
      </c>
      <c r="F49" s="2">
        <v>90.2</v>
      </c>
      <c r="G49" s="2">
        <v>3</v>
      </c>
      <c r="H49" s="2" t="s">
        <v>15</v>
      </c>
      <c r="I49" s="2" t="s">
        <v>10</v>
      </c>
      <c r="L49" s="2">
        <v>186</v>
      </c>
      <c r="M49" s="2" t="str">
        <f t="shared" si="0"/>
        <v>Bayi dan Balita</v>
      </c>
      <c r="N49" s="2" t="s">
        <v>8</v>
      </c>
      <c r="O49" s="2" t="str">
        <f t="shared" si="1"/>
        <v>Ringan</v>
      </c>
      <c r="P49" s="2" t="str">
        <f t="shared" si="2"/>
        <v>Tinggi</v>
      </c>
      <c r="Q49" s="2">
        <v>1</v>
      </c>
      <c r="R49" s="2" t="s">
        <v>9</v>
      </c>
      <c r="S49" s="2" t="s">
        <v>12</v>
      </c>
      <c r="AH49" s="4" t="str">
        <f t="shared" si="3"/>
        <v>Buruk</v>
      </c>
      <c r="AI49" s="4">
        <f t="shared" si="4"/>
        <v>4.5871811091451609E-3</v>
      </c>
      <c r="AJ49" s="4">
        <f t="shared" si="5"/>
        <v>3.0816845638383769E-3</v>
      </c>
    </row>
    <row r="50" spans="2:36" x14ac:dyDescent="0.25">
      <c r="B50" s="2">
        <v>47</v>
      </c>
      <c r="C50" s="2">
        <v>41</v>
      </c>
      <c r="D50" s="2" t="s">
        <v>13</v>
      </c>
      <c r="E50" s="2">
        <v>9.5</v>
      </c>
      <c r="F50" s="2">
        <v>96.2</v>
      </c>
      <c r="G50" s="2">
        <v>3</v>
      </c>
      <c r="H50" s="2" t="s">
        <v>15</v>
      </c>
      <c r="I50" s="2" t="s">
        <v>10</v>
      </c>
      <c r="L50" s="2">
        <v>187</v>
      </c>
      <c r="M50" s="2" t="str">
        <f t="shared" si="0"/>
        <v>Anak Pra-Sekolah</v>
      </c>
      <c r="N50" s="2" t="s">
        <v>8</v>
      </c>
      <c r="O50" s="2" t="str">
        <f t="shared" si="1"/>
        <v>Ringan</v>
      </c>
      <c r="P50" s="2" t="str">
        <f t="shared" si="2"/>
        <v>Tinggi</v>
      </c>
      <c r="Q50" s="2">
        <v>3</v>
      </c>
      <c r="R50" s="2" t="s">
        <v>14</v>
      </c>
      <c r="S50" s="2" t="s">
        <v>10</v>
      </c>
      <c r="AH50" s="4" t="str">
        <f t="shared" si="3"/>
        <v>Baik</v>
      </c>
      <c r="AI50" s="4">
        <f t="shared" si="4"/>
        <v>6.0554265777920035E-3</v>
      </c>
      <c r="AJ50" s="4">
        <f t="shared" si="5"/>
        <v>6.4794393393524836E-3</v>
      </c>
    </row>
    <row r="51" spans="2:36" x14ac:dyDescent="0.25">
      <c r="B51" s="2">
        <v>48</v>
      </c>
      <c r="C51" s="2">
        <v>20</v>
      </c>
      <c r="D51" s="2" t="s">
        <v>8</v>
      </c>
      <c r="E51" s="2">
        <v>14.7</v>
      </c>
      <c r="F51" s="2">
        <v>71.8</v>
      </c>
      <c r="G51" s="2">
        <v>2</v>
      </c>
      <c r="H51" s="2" t="s">
        <v>11</v>
      </c>
      <c r="I51" s="2" t="s">
        <v>10</v>
      </c>
      <c r="L51" s="2">
        <v>188</v>
      </c>
      <c r="M51" s="2" t="str">
        <f t="shared" si="0"/>
        <v>Bayi dan Balita</v>
      </c>
      <c r="N51" s="2" t="s">
        <v>8</v>
      </c>
      <c r="O51" s="2" t="str">
        <f t="shared" si="1"/>
        <v>Normal</v>
      </c>
      <c r="P51" s="2" t="str">
        <f t="shared" si="2"/>
        <v>Pendek</v>
      </c>
      <c r="Q51" s="2">
        <v>1</v>
      </c>
      <c r="R51" s="2" t="s">
        <v>9</v>
      </c>
      <c r="S51" s="2" t="s">
        <v>10</v>
      </c>
      <c r="AH51" s="4" t="str">
        <f t="shared" si="3"/>
        <v>Buruk</v>
      </c>
      <c r="AI51" s="4">
        <f t="shared" si="4"/>
        <v>5.7852641895301225E-3</v>
      </c>
      <c r="AJ51" s="4">
        <f t="shared" si="5"/>
        <v>2.9005680149110338E-3</v>
      </c>
    </row>
    <row r="52" spans="2:36" x14ac:dyDescent="0.25">
      <c r="B52" s="2">
        <v>49</v>
      </c>
      <c r="C52" s="2">
        <v>6</v>
      </c>
      <c r="D52" s="2" t="s">
        <v>13</v>
      </c>
      <c r="E52" s="2">
        <v>16.8</v>
      </c>
      <c r="F52" s="2">
        <v>64.099999999999994</v>
      </c>
      <c r="G52" s="2">
        <v>1</v>
      </c>
      <c r="H52" s="2" t="s">
        <v>11</v>
      </c>
      <c r="I52" s="2" t="s">
        <v>10</v>
      </c>
      <c r="L52" s="2">
        <v>189</v>
      </c>
      <c r="M52" s="2" t="str">
        <f t="shared" si="0"/>
        <v>Bayi dan Balita</v>
      </c>
      <c r="N52" s="2" t="s">
        <v>13</v>
      </c>
      <c r="O52" s="2" t="str">
        <f t="shared" si="1"/>
        <v>Normal</v>
      </c>
      <c r="P52" s="2" t="str">
        <f t="shared" si="2"/>
        <v>Pendek</v>
      </c>
      <c r="Q52" s="2">
        <v>1</v>
      </c>
      <c r="R52" s="2" t="s">
        <v>11</v>
      </c>
      <c r="S52" s="2" t="s">
        <v>12</v>
      </c>
      <c r="AH52" s="4" t="str">
        <f t="shared" si="3"/>
        <v>Buruk</v>
      </c>
      <c r="AI52" s="4">
        <f t="shared" si="4"/>
        <v>3.660065099498649E-3</v>
      </c>
      <c r="AJ52" s="4">
        <f t="shared" si="5"/>
        <v>2.9884640153628843E-3</v>
      </c>
    </row>
    <row r="53" spans="2:36" x14ac:dyDescent="0.25">
      <c r="B53" s="2">
        <v>50</v>
      </c>
      <c r="C53" s="2">
        <v>27</v>
      </c>
      <c r="D53" s="2" t="s">
        <v>8</v>
      </c>
      <c r="E53" s="2">
        <v>6.8</v>
      </c>
      <c r="F53" s="2">
        <v>109.3</v>
      </c>
      <c r="G53" s="2">
        <v>1</v>
      </c>
      <c r="H53" s="2" t="s">
        <v>14</v>
      </c>
      <c r="I53" s="2" t="s">
        <v>10</v>
      </c>
      <c r="L53" s="2">
        <v>190</v>
      </c>
      <c r="M53" s="2" t="str">
        <f t="shared" si="0"/>
        <v>Anak Pra-Sekolah</v>
      </c>
      <c r="N53" s="2" t="s">
        <v>8</v>
      </c>
      <c r="O53" s="2" t="str">
        <f t="shared" si="1"/>
        <v>Ringan</v>
      </c>
      <c r="P53" s="2" t="str">
        <f t="shared" si="2"/>
        <v>Tinggi</v>
      </c>
      <c r="Q53" s="2">
        <v>1</v>
      </c>
      <c r="R53" s="2" t="s">
        <v>9</v>
      </c>
      <c r="S53" s="2" t="s">
        <v>12</v>
      </c>
      <c r="AH53" s="4" t="str">
        <f t="shared" si="3"/>
        <v>Buruk</v>
      </c>
      <c r="AI53" s="4">
        <f t="shared" si="4"/>
        <v>5.8773257960922391E-3</v>
      </c>
      <c r="AJ53" s="4">
        <f t="shared" si="5"/>
        <v>4.8595795045143627E-3</v>
      </c>
    </row>
    <row r="54" spans="2:36" x14ac:dyDescent="0.25">
      <c r="B54" s="2">
        <v>51</v>
      </c>
      <c r="C54" s="2">
        <v>16</v>
      </c>
      <c r="D54" s="2" t="s">
        <v>8</v>
      </c>
      <c r="E54" s="2">
        <v>12.1</v>
      </c>
      <c r="F54" s="2">
        <v>119</v>
      </c>
      <c r="G54" s="2">
        <v>3</v>
      </c>
      <c r="H54" s="2" t="s">
        <v>14</v>
      </c>
      <c r="I54" s="2" t="s">
        <v>12</v>
      </c>
      <c r="L54" s="2">
        <v>191</v>
      </c>
      <c r="M54" s="2" t="str">
        <f t="shared" si="0"/>
        <v>Bayi dan Balita</v>
      </c>
      <c r="N54" s="2" t="s">
        <v>8</v>
      </c>
      <c r="O54" s="2" t="str">
        <f t="shared" si="1"/>
        <v>Normal</v>
      </c>
      <c r="P54" s="2" t="str">
        <f t="shared" si="2"/>
        <v>Tinggi</v>
      </c>
      <c r="Q54" s="2">
        <v>3</v>
      </c>
      <c r="R54" s="2" t="s">
        <v>11</v>
      </c>
      <c r="S54" s="2" t="s">
        <v>10</v>
      </c>
      <c r="AH54" s="4" t="str">
        <f t="shared" si="3"/>
        <v>Buruk</v>
      </c>
      <c r="AI54" s="4">
        <f t="shared" si="4"/>
        <v>9.0460494599925566E-3</v>
      </c>
      <c r="AJ54" s="4">
        <f t="shared" si="5"/>
        <v>4.0007834688428048E-3</v>
      </c>
    </row>
    <row r="55" spans="2:36" x14ac:dyDescent="0.25">
      <c r="B55" s="2">
        <v>52</v>
      </c>
      <c r="C55" s="2">
        <v>52</v>
      </c>
      <c r="D55" s="2" t="s">
        <v>8</v>
      </c>
      <c r="E55" s="2">
        <v>9.6</v>
      </c>
      <c r="F55" s="2">
        <v>89.2</v>
      </c>
      <c r="G55" s="2">
        <v>1</v>
      </c>
      <c r="H55" s="2" t="s">
        <v>9</v>
      </c>
      <c r="I55" s="2" t="s">
        <v>10</v>
      </c>
      <c r="L55" s="2">
        <v>192</v>
      </c>
      <c r="M55" s="2" t="str">
        <f t="shared" si="0"/>
        <v>Anak Pra-Sekolah</v>
      </c>
      <c r="N55" s="2" t="s">
        <v>8</v>
      </c>
      <c r="O55" s="2" t="str">
        <f t="shared" si="1"/>
        <v>Ringan</v>
      </c>
      <c r="P55" s="2" t="str">
        <f t="shared" si="2"/>
        <v>Tinggi</v>
      </c>
      <c r="Q55" s="2">
        <v>2</v>
      </c>
      <c r="R55" s="2" t="s">
        <v>9</v>
      </c>
      <c r="S55" s="2" t="s">
        <v>10</v>
      </c>
      <c r="AH55" s="4" t="str">
        <f t="shared" si="3"/>
        <v>Baik</v>
      </c>
      <c r="AI55" s="4">
        <f t="shared" si="4"/>
        <v>6.1444769686418866E-3</v>
      </c>
      <c r="AJ55" s="4">
        <f t="shared" si="5"/>
        <v>7.1614855856001148E-3</v>
      </c>
    </row>
    <row r="56" spans="2:36" x14ac:dyDescent="0.25">
      <c r="B56" s="2">
        <v>53</v>
      </c>
      <c r="C56" s="2">
        <v>11</v>
      </c>
      <c r="D56" s="2" t="s">
        <v>8</v>
      </c>
      <c r="E56" s="2">
        <v>16.600000000000001</v>
      </c>
      <c r="F56" s="2">
        <v>66.2</v>
      </c>
      <c r="G56" s="2">
        <v>3</v>
      </c>
      <c r="H56" s="2" t="s">
        <v>11</v>
      </c>
      <c r="I56" s="2" t="s">
        <v>12</v>
      </c>
      <c r="L56" s="2">
        <v>193</v>
      </c>
      <c r="M56" s="2" t="str">
        <f t="shared" si="0"/>
        <v>Bayi dan Balita</v>
      </c>
      <c r="N56" s="2" t="s">
        <v>8</v>
      </c>
      <c r="O56" s="2" t="str">
        <f t="shared" si="1"/>
        <v>Normal</v>
      </c>
      <c r="P56" s="2" t="str">
        <f t="shared" si="2"/>
        <v>Pendek</v>
      </c>
      <c r="Q56" s="2">
        <v>2</v>
      </c>
      <c r="R56" s="2" t="s">
        <v>11</v>
      </c>
      <c r="S56" s="2" t="s">
        <v>10</v>
      </c>
      <c r="AH56" s="4" t="str">
        <f t="shared" si="3"/>
        <v>Buruk</v>
      </c>
      <c r="AI56" s="4">
        <f t="shared" si="4"/>
        <v>5.1841977802282923E-3</v>
      </c>
      <c r="AJ56" s="4">
        <f t="shared" si="5"/>
        <v>4.2745212851320498E-3</v>
      </c>
    </row>
    <row r="57" spans="2:36" x14ac:dyDescent="0.25">
      <c r="B57" s="2">
        <v>54</v>
      </c>
      <c r="C57" s="2">
        <v>28</v>
      </c>
      <c r="D57" s="2" t="s">
        <v>13</v>
      </c>
      <c r="E57" s="2">
        <v>15.1</v>
      </c>
      <c r="F57" s="2">
        <v>72.7</v>
      </c>
      <c r="G57" s="2">
        <v>3</v>
      </c>
      <c r="H57" s="2" t="s">
        <v>14</v>
      </c>
      <c r="I57" s="2" t="s">
        <v>10</v>
      </c>
      <c r="L57" s="2">
        <v>194</v>
      </c>
      <c r="M57" s="2" t="str">
        <f t="shared" si="0"/>
        <v>Anak Pra-Sekolah</v>
      </c>
      <c r="N57" s="2" t="s">
        <v>13</v>
      </c>
      <c r="O57" s="2" t="str">
        <f t="shared" si="1"/>
        <v>Normal</v>
      </c>
      <c r="P57" s="2" t="str">
        <f t="shared" si="2"/>
        <v>Pendek</v>
      </c>
      <c r="Q57" s="2">
        <v>1</v>
      </c>
      <c r="R57" s="2" t="s">
        <v>11</v>
      </c>
      <c r="S57" s="2" t="s">
        <v>12</v>
      </c>
      <c r="AH57" s="4" t="str">
        <f t="shared" si="3"/>
        <v>Baik</v>
      </c>
      <c r="AI57" s="4">
        <f t="shared" si="4"/>
        <v>4.6894584087326446E-3</v>
      </c>
      <c r="AJ57" s="4">
        <f t="shared" si="5"/>
        <v>4.7125778703799321E-3</v>
      </c>
    </row>
    <row r="58" spans="2:36" x14ac:dyDescent="0.25">
      <c r="B58" s="2">
        <v>55</v>
      </c>
      <c r="C58" s="2">
        <v>4</v>
      </c>
      <c r="D58" s="2" t="s">
        <v>8</v>
      </c>
      <c r="E58" s="2">
        <v>15.1</v>
      </c>
      <c r="F58" s="2">
        <v>56.2</v>
      </c>
      <c r="G58" s="2">
        <v>2</v>
      </c>
      <c r="H58" s="2" t="s">
        <v>9</v>
      </c>
      <c r="I58" s="2" t="s">
        <v>10</v>
      </c>
      <c r="L58" s="2">
        <v>195</v>
      </c>
      <c r="M58" s="2" t="str">
        <f t="shared" si="0"/>
        <v>Bayi dan Balita</v>
      </c>
      <c r="N58" s="2" t="s">
        <v>8</v>
      </c>
      <c r="O58" s="2" t="str">
        <f t="shared" si="1"/>
        <v>Normal</v>
      </c>
      <c r="P58" s="2" t="str">
        <f t="shared" si="2"/>
        <v>Pendek</v>
      </c>
      <c r="Q58" s="2">
        <v>2</v>
      </c>
      <c r="R58" s="2" t="s">
        <v>9</v>
      </c>
      <c r="S58" s="2" t="s">
        <v>10</v>
      </c>
      <c r="AH58" s="4" t="str">
        <f t="shared" si="3"/>
        <v>Buruk</v>
      </c>
      <c r="AI58" s="4">
        <f t="shared" si="4"/>
        <v>6.0482307435996748E-3</v>
      </c>
      <c r="AJ58" s="4">
        <f t="shared" si="5"/>
        <v>4.2745212851320498E-3</v>
      </c>
    </row>
    <row r="59" spans="2:36" x14ac:dyDescent="0.25">
      <c r="B59" s="2">
        <v>56</v>
      </c>
      <c r="C59" s="2">
        <v>22</v>
      </c>
      <c r="D59" s="2" t="s">
        <v>8</v>
      </c>
      <c r="E59" s="2">
        <v>10.6</v>
      </c>
      <c r="F59" s="2">
        <v>114.4</v>
      </c>
      <c r="G59" s="2">
        <v>2</v>
      </c>
      <c r="H59" s="2" t="s">
        <v>9</v>
      </c>
      <c r="I59" s="2" t="s">
        <v>12</v>
      </c>
      <c r="L59" s="2">
        <v>196</v>
      </c>
      <c r="M59" s="2" t="str">
        <f t="shared" si="0"/>
        <v>Bayi dan Balita</v>
      </c>
      <c r="N59" s="2" t="s">
        <v>13</v>
      </c>
      <c r="O59" s="2" t="str">
        <f t="shared" si="1"/>
        <v>Normal</v>
      </c>
      <c r="P59" s="2" t="str">
        <f t="shared" si="2"/>
        <v>Tinggi</v>
      </c>
      <c r="Q59" s="2">
        <v>3</v>
      </c>
      <c r="R59" s="2" t="s">
        <v>14</v>
      </c>
      <c r="S59" s="2" t="s">
        <v>12</v>
      </c>
      <c r="AH59" s="4" t="str">
        <f t="shared" si="3"/>
        <v>Buruk</v>
      </c>
      <c r="AI59" s="4">
        <f t="shared" si="4"/>
        <v>6.3059101394392549E-3</v>
      </c>
      <c r="AJ59" s="4">
        <f t="shared" si="5"/>
        <v>5.2212244866110154E-3</v>
      </c>
    </row>
    <row r="60" spans="2:36" x14ac:dyDescent="0.25">
      <c r="B60" s="2">
        <v>57</v>
      </c>
      <c r="C60" s="2">
        <v>30</v>
      </c>
      <c r="D60" s="2" t="s">
        <v>8</v>
      </c>
      <c r="E60" s="2">
        <v>10</v>
      </c>
      <c r="F60" s="2">
        <v>62.7</v>
      </c>
      <c r="G60" s="2">
        <v>2</v>
      </c>
      <c r="H60" s="2" t="s">
        <v>9</v>
      </c>
      <c r="I60" s="2" t="s">
        <v>10</v>
      </c>
      <c r="L60" s="2">
        <v>197</v>
      </c>
      <c r="M60" s="2" t="str">
        <f t="shared" si="0"/>
        <v>Anak Pra-Sekolah</v>
      </c>
      <c r="N60" s="2" t="s">
        <v>13</v>
      </c>
      <c r="O60" s="2" t="str">
        <f t="shared" si="1"/>
        <v>Ringan</v>
      </c>
      <c r="P60" s="2" t="str">
        <f t="shared" si="2"/>
        <v>Pendek</v>
      </c>
      <c r="Q60" s="2">
        <v>3</v>
      </c>
      <c r="R60" s="2" t="s">
        <v>15</v>
      </c>
      <c r="S60" s="2" t="s">
        <v>10</v>
      </c>
      <c r="AH60" s="4" t="str">
        <f t="shared" si="3"/>
        <v>Baik</v>
      </c>
      <c r="AI60" s="4">
        <f t="shared" si="4"/>
        <v>3.1182429221188047E-3</v>
      </c>
      <c r="AJ60" s="4">
        <f t="shared" si="5"/>
        <v>4.8265377904317935E-3</v>
      </c>
    </row>
    <row r="61" spans="2:36" x14ac:dyDescent="0.25">
      <c r="B61" s="2">
        <v>58</v>
      </c>
      <c r="C61" s="2">
        <v>49</v>
      </c>
      <c r="D61" s="2" t="s">
        <v>13</v>
      </c>
      <c r="E61" s="2">
        <v>8.3000000000000007</v>
      </c>
      <c r="F61" s="2">
        <v>92.5</v>
      </c>
      <c r="G61" s="2">
        <v>3</v>
      </c>
      <c r="H61" s="2" t="s">
        <v>14</v>
      </c>
      <c r="I61" s="2" t="s">
        <v>12</v>
      </c>
      <c r="L61" s="2">
        <v>198</v>
      </c>
      <c r="M61" s="2" t="str">
        <f t="shared" si="0"/>
        <v>Anak Pra-Sekolah</v>
      </c>
      <c r="N61" s="2" t="s">
        <v>13</v>
      </c>
      <c r="O61" s="2" t="str">
        <f t="shared" si="1"/>
        <v>Ringan</v>
      </c>
      <c r="P61" s="2" t="str">
        <f t="shared" si="2"/>
        <v>Tinggi</v>
      </c>
      <c r="Q61" s="2">
        <v>2</v>
      </c>
      <c r="R61" s="2" t="s">
        <v>14</v>
      </c>
      <c r="S61" s="2" t="s">
        <v>10</v>
      </c>
      <c r="AH61" s="4" t="str">
        <f t="shared" si="3"/>
        <v>Baik</v>
      </c>
      <c r="AI61" s="4">
        <f t="shared" si="4"/>
        <v>3.6713598213994028E-3</v>
      </c>
      <c r="AJ61" s="4">
        <f t="shared" si="5"/>
        <v>9.3461003803993418E-3</v>
      </c>
    </row>
    <row r="62" spans="2:36" x14ac:dyDescent="0.25">
      <c r="B62" s="2">
        <v>59</v>
      </c>
      <c r="C62" s="2">
        <v>9</v>
      </c>
      <c r="D62" s="2" t="s">
        <v>8</v>
      </c>
      <c r="E62" s="2">
        <v>5.7</v>
      </c>
      <c r="F62" s="2">
        <v>72.8</v>
      </c>
      <c r="G62" s="2">
        <v>2</v>
      </c>
      <c r="H62" s="2" t="s">
        <v>11</v>
      </c>
      <c r="I62" s="2" t="s">
        <v>12</v>
      </c>
      <c r="L62" s="2">
        <v>199</v>
      </c>
      <c r="M62" s="2" t="str">
        <f t="shared" si="0"/>
        <v>Bayi dan Balita</v>
      </c>
      <c r="N62" s="2" t="s">
        <v>13</v>
      </c>
      <c r="O62" s="2" t="str">
        <f t="shared" si="1"/>
        <v>Ringan</v>
      </c>
      <c r="P62" s="2" t="str">
        <f t="shared" si="2"/>
        <v>Pendek</v>
      </c>
      <c r="Q62" s="2">
        <v>2</v>
      </c>
      <c r="R62" s="2" t="s">
        <v>9</v>
      </c>
      <c r="S62" s="2" t="s">
        <v>10</v>
      </c>
      <c r="AH62" s="4" t="str">
        <f t="shared" si="3"/>
        <v>Baik</v>
      </c>
      <c r="AI62" s="4">
        <f t="shared" si="4"/>
        <v>2.4695410229692689E-3</v>
      </c>
      <c r="AJ62" s="4">
        <f t="shared" si="5"/>
        <v>3.5708531620267745E-3</v>
      </c>
    </row>
    <row r="63" spans="2:36" x14ac:dyDescent="0.25">
      <c r="B63" s="2">
        <v>60</v>
      </c>
      <c r="C63" s="2">
        <v>46</v>
      </c>
      <c r="D63" s="2" t="s">
        <v>13</v>
      </c>
      <c r="E63" s="2">
        <v>15.4</v>
      </c>
      <c r="F63" s="2">
        <v>91</v>
      </c>
      <c r="G63" s="2">
        <v>1</v>
      </c>
      <c r="H63" s="2" t="s">
        <v>15</v>
      </c>
      <c r="I63" s="2" t="s">
        <v>10</v>
      </c>
      <c r="L63" s="2">
        <v>200</v>
      </c>
      <c r="M63" s="2" t="str">
        <f t="shared" si="0"/>
        <v>Anak Pra-Sekolah</v>
      </c>
      <c r="N63" s="2" t="s">
        <v>13</v>
      </c>
      <c r="O63" s="2" t="str">
        <f t="shared" si="1"/>
        <v>Normal</v>
      </c>
      <c r="P63" s="2" t="str">
        <f t="shared" si="2"/>
        <v>Tinggi</v>
      </c>
      <c r="Q63" s="2">
        <v>1</v>
      </c>
      <c r="R63" s="2" t="s">
        <v>14</v>
      </c>
      <c r="S63" s="2" t="s">
        <v>10</v>
      </c>
      <c r="AH63" s="4" t="str">
        <f t="shared" si="3"/>
        <v>Baik</v>
      </c>
      <c r="AI63" s="4">
        <f>VLOOKUP(M63,$V$6:$Z$7,4,0)*VLOOKUP(N63,$V$12:$Z$13,4,0)*VLOOKUP(O63,$V$18:$Z$19,4,0)*VLOOKUP(P63,$V$24:$Z$25,4,0)*VLOOKUP(Q63,$V$30:$Z$32,4,0)*VLOOKUP(R63,$V$37:$Z$40,4,0)</f>
        <v>6.3481372162658587E-3</v>
      </c>
      <c r="AJ63" s="4">
        <f t="shared" si="5"/>
        <v>7.8217959135961166E-3</v>
      </c>
    </row>
    <row r="64" spans="2:36" x14ac:dyDescent="0.25">
      <c r="B64" s="2">
        <v>61</v>
      </c>
      <c r="C64" s="2">
        <v>10</v>
      </c>
      <c r="D64" s="2" t="s">
        <v>8</v>
      </c>
      <c r="E64" s="2">
        <v>14.8</v>
      </c>
      <c r="F64" s="2">
        <v>97.3</v>
      </c>
      <c r="G64" s="2">
        <v>1</v>
      </c>
      <c r="H64" s="2" t="s">
        <v>9</v>
      </c>
      <c r="I64" s="2" t="s">
        <v>12</v>
      </c>
    </row>
    <row r="65" spans="2:9" x14ac:dyDescent="0.25">
      <c r="B65" s="2">
        <v>62</v>
      </c>
      <c r="C65" s="2">
        <v>49</v>
      </c>
      <c r="D65" s="2" t="s">
        <v>13</v>
      </c>
      <c r="E65" s="2">
        <v>17</v>
      </c>
      <c r="F65" s="2">
        <v>108.9</v>
      </c>
      <c r="G65" s="2">
        <v>3</v>
      </c>
      <c r="H65" s="2" t="s">
        <v>14</v>
      </c>
      <c r="I65" s="2" t="s">
        <v>12</v>
      </c>
    </row>
    <row r="66" spans="2:9" x14ac:dyDescent="0.25">
      <c r="B66" s="2">
        <v>63</v>
      </c>
      <c r="C66" s="2">
        <v>37</v>
      </c>
      <c r="D66" s="2" t="s">
        <v>13</v>
      </c>
      <c r="E66" s="2">
        <v>17</v>
      </c>
      <c r="F66" s="2">
        <v>68.400000000000006</v>
      </c>
      <c r="G66" s="2">
        <v>3</v>
      </c>
      <c r="H66" s="2" t="s">
        <v>14</v>
      </c>
      <c r="I66" s="2" t="s">
        <v>10</v>
      </c>
    </row>
    <row r="67" spans="2:9" x14ac:dyDescent="0.25">
      <c r="B67" s="2">
        <v>64</v>
      </c>
      <c r="C67" s="2">
        <v>16</v>
      </c>
      <c r="D67" s="2" t="s">
        <v>8</v>
      </c>
      <c r="E67" s="2">
        <v>11.7</v>
      </c>
      <c r="F67" s="2">
        <v>55.7</v>
      </c>
      <c r="G67" s="2">
        <v>2</v>
      </c>
      <c r="H67" s="2" t="s">
        <v>15</v>
      </c>
      <c r="I67" s="2" t="s">
        <v>12</v>
      </c>
    </row>
    <row r="68" spans="2:9" x14ac:dyDescent="0.25">
      <c r="B68" s="2">
        <v>65</v>
      </c>
      <c r="C68" s="2">
        <v>19</v>
      </c>
      <c r="D68" s="2" t="s">
        <v>13</v>
      </c>
      <c r="E68" s="2">
        <v>14.2</v>
      </c>
      <c r="F68" s="2">
        <v>63.9</v>
      </c>
      <c r="G68" s="2">
        <v>3</v>
      </c>
      <c r="H68" s="2" t="s">
        <v>15</v>
      </c>
      <c r="I68" s="2" t="s">
        <v>10</v>
      </c>
    </row>
    <row r="69" spans="2:9" x14ac:dyDescent="0.25">
      <c r="B69" s="2">
        <v>66</v>
      </c>
      <c r="C69" s="2">
        <v>38</v>
      </c>
      <c r="D69" s="2" t="s">
        <v>8</v>
      </c>
      <c r="E69" s="2">
        <v>16.3</v>
      </c>
      <c r="F69" s="2">
        <v>113.5</v>
      </c>
      <c r="G69" s="2">
        <v>3</v>
      </c>
      <c r="H69" s="2" t="s">
        <v>14</v>
      </c>
      <c r="I69" s="2" t="s">
        <v>10</v>
      </c>
    </row>
    <row r="70" spans="2:9" x14ac:dyDescent="0.25">
      <c r="B70" s="2">
        <v>67</v>
      </c>
      <c r="C70" s="2">
        <v>52</v>
      </c>
      <c r="D70" s="2" t="s">
        <v>8</v>
      </c>
      <c r="E70" s="2">
        <v>15.2</v>
      </c>
      <c r="F70" s="2">
        <v>111.8</v>
      </c>
      <c r="G70" s="2">
        <v>1</v>
      </c>
      <c r="H70" s="2" t="s">
        <v>11</v>
      </c>
      <c r="I70" s="2" t="s">
        <v>10</v>
      </c>
    </row>
    <row r="71" spans="2:9" x14ac:dyDescent="0.25">
      <c r="B71" s="2">
        <v>68</v>
      </c>
      <c r="C71" s="2">
        <v>42</v>
      </c>
      <c r="D71" s="2" t="s">
        <v>8</v>
      </c>
      <c r="E71" s="2">
        <v>8</v>
      </c>
      <c r="F71" s="2">
        <v>93.8</v>
      </c>
      <c r="G71" s="2">
        <v>1</v>
      </c>
      <c r="H71" s="2" t="s">
        <v>15</v>
      </c>
      <c r="I71" s="2" t="s">
        <v>10</v>
      </c>
    </row>
    <row r="72" spans="2:9" x14ac:dyDescent="0.25">
      <c r="B72" s="2">
        <v>69</v>
      </c>
      <c r="C72" s="2">
        <v>6</v>
      </c>
      <c r="D72" s="2" t="s">
        <v>13</v>
      </c>
      <c r="E72" s="2">
        <v>10.4</v>
      </c>
      <c r="F72" s="2">
        <v>94</v>
      </c>
      <c r="G72" s="2">
        <v>2</v>
      </c>
      <c r="H72" s="2" t="s">
        <v>14</v>
      </c>
      <c r="I72" s="2" t="s">
        <v>12</v>
      </c>
    </row>
    <row r="73" spans="2:9" x14ac:dyDescent="0.25">
      <c r="B73" s="2">
        <v>70</v>
      </c>
      <c r="C73" s="2">
        <v>4</v>
      </c>
      <c r="D73" s="2" t="s">
        <v>13</v>
      </c>
      <c r="E73" s="2">
        <v>6.5</v>
      </c>
      <c r="F73" s="2">
        <v>98.2</v>
      </c>
      <c r="G73" s="2">
        <v>3</v>
      </c>
      <c r="H73" s="2" t="s">
        <v>15</v>
      </c>
      <c r="I73" s="2" t="s">
        <v>10</v>
      </c>
    </row>
    <row r="74" spans="2:9" x14ac:dyDescent="0.25">
      <c r="B74" s="2">
        <v>71</v>
      </c>
      <c r="C74" s="2">
        <v>8</v>
      </c>
      <c r="D74" s="2" t="s">
        <v>8</v>
      </c>
      <c r="E74" s="2">
        <v>16.399999999999999</v>
      </c>
      <c r="F74" s="2">
        <v>66.400000000000006</v>
      </c>
      <c r="G74" s="2">
        <v>3</v>
      </c>
      <c r="H74" s="2" t="s">
        <v>11</v>
      </c>
      <c r="I74" s="2" t="s">
        <v>10</v>
      </c>
    </row>
    <row r="75" spans="2:9" x14ac:dyDescent="0.25">
      <c r="B75" s="2">
        <v>72</v>
      </c>
      <c r="C75" s="2">
        <v>44</v>
      </c>
      <c r="D75" s="2" t="s">
        <v>8</v>
      </c>
      <c r="E75" s="2">
        <v>12.3</v>
      </c>
      <c r="F75" s="2">
        <v>114.4</v>
      </c>
      <c r="G75" s="2">
        <v>1</v>
      </c>
      <c r="H75" s="2" t="s">
        <v>9</v>
      </c>
      <c r="I75" s="2" t="s">
        <v>12</v>
      </c>
    </row>
    <row r="76" spans="2:9" x14ac:dyDescent="0.25">
      <c r="B76" s="2">
        <v>73</v>
      </c>
      <c r="C76" s="2">
        <v>6</v>
      </c>
      <c r="D76" s="2" t="s">
        <v>13</v>
      </c>
      <c r="E76" s="2">
        <v>7.7</v>
      </c>
      <c r="F76" s="2">
        <v>82.2</v>
      </c>
      <c r="G76" s="2">
        <v>3</v>
      </c>
      <c r="H76" s="2" t="s">
        <v>15</v>
      </c>
      <c r="I76" s="2" t="s">
        <v>10</v>
      </c>
    </row>
    <row r="77" spans="2:9" x14ac:dyDescent="0.25">
      <c r="B77" s="2">
        <v>74</v>
      </c>
      <c r="C77" s="2">
        <v>31</v>
      </c>
      <c r="D77" s="2" t="s">
        <v>8</v>
      </c>
      <c r="E77" s="2">
        <v>13.1</v>
      </c>
      <c r="F77" s="2">
        <v>79.900000000000006</v>
      </c>
      <c r="G77" s="2">
        <v>1</v>
      </c>
      <c r="H77" s="2" t="s">
        <v>11</v>
      </c>
      <c r="I77" s="2" t="s">
        <v>10</v>
      </c>
    </row>
    <row r="78" spans="2:9" x14ac:dyDescent="0.25">
      <c r="B78" s="2">
        <v>75</v>
      </c>
      <c r="C78" s="2">
        <v>20</v>
      </c>
      <c r="D78" s="2" t="s">
        <v>8</v>
      </c>
      <c r="E78" s="2">
        <v>12.4</v>
      </c>
      <c r="F78" s="2">
        <v>88.7</v>
      </c>
      <c r="G78" s="2">
        <v>2</v>
      </c>
      <c r="H78" s="2" t="s">
        <v>14</v>
      </c>
      <c r="I78" s="2" t="s">
        <v>12</v>
      </c>
    </row>
    <row r="79" spans="2:9" x14ac:dyDescent="0.25">
      <c r="B79" s="2">
        <v>76</v>
      </c>
      <c r="C79" s="2">
        <v>28</v>
      </c>
      <c r="D79" s="2" t="s">
        <v>8</v>
      </c>
      <c r="E79" s="2">
        <v>9.3000000000000007</v>
      </c>
      <c r="F79" s="2">
        <v>58.1</v>
      </c>
      <c r="G79" s="2">
        <v>1</v>
      </c>
      <c r="H79" s="2" t="s">
        <v>15</v>
      </c>
      <c r="I79" s="2" t="s">
        <v>12</v>
      </c>
    </row>
    <row r="80" spans="2:9" x14ac:dyDescent="0.25">
      <c r="B80" s="2">
        <v>77</v>
      </c>
      <c r="C80" s="2">
        <v>46</v>
      </c>
      <c r="D80" s="2" t="s">
        <v>13</v>
      </c>
      <c r="E80" s="2">
        <v>6.4</v>
      </c>
      <c r="F80" s="2">
        <v>65.8</v>
      </c>
      <c r="G80" s="2">
        <v>3</v>
      </c>
      <c r="H80" s="2" t="s">
        <v>15</v>
      </c>
      <c r="I80" s="2" t="s">
        <v>12</v>
      </c>
    </row>
    <row r="81" spans="2:9" x14ac:dyDescent="0.25">
      <c r="B81" s="2">
        <v>78</v>
      </c>
      <c r="C81" s="2">
        <v>36</v>
      </c>
      <c r="D81" s="2" t="s">
        <v>13</v>
      </c>
      <c r="E81" s="2">
        <v>13.1</v>
      </c>
      <c r="F81" s="2">
        <v>103</v>
      </c>
      <c r="G81" s="2">
        <v>2</v>
      </c>
      <c r="H81" s="2" t="s">
        <v>14</v>
      </c>
      <c r="I81" s="2" t="s">
        <v>12</v>
      </c>
    </row>
    <row r="82" spans="2:9" x14ac:dyDescent="0.25">
      <c r="B82" s="2">
        <v>79</v>
      </c>
      <c r="C82" s="2">
        <v>12</v>
      </c>
      <c r="D82" s="2" t="s">
        <v>13</v>
      </c>
      <c r="E82" s="2">
        <v>11.2</v>
      </c>
      <c r="F82" s="2">
        <v>60.4</v>
      </c>
      <c r="G82" s="2">
        <v>1</v>
      </c>
      <c r="H82" s="2" t="s">
        <v>9</v>
      </c>
      <c r="I82" s="2" t="s">
        <v>12</v>
      </c>
    </row>
    <row r="83" spans="2:9" x14ac:dyDescent="0.25">
      <c r="B83" s="2">
        <v>80</v>
      </c>
      <c r="C83" s="2">
        <v>38</v>
      </c>
      <c r="D83" s="2" t="s">
        <v>8</v>
      </c>
      <c r="E83" s="2">
        <v>14.3</v>
      </c>
      <c r="F83" s="2">
        <v>94.2</v>
      </c>
      <c r="G83" s="2">
        <v>1</v>
      </c>
      <c r="H83" s="2" t="s">
        <v>14</v>
      </c>
      <c r="I83" s="2" t="s">
        <v>12</v>
      </c>
    </row>
    <row r="84" spans="2:9" x14ac:dyDescent="0.25">
      <c r="B84" s="2">
        <v>81</v>
      </c>
      <c r="C84" s="2">
        <v>16</v>
      </c>
      <c r="D84" s="2" t="s">
        <v>8</v>
      </c>
      <c r="E84" s="2">
        <v>11.2</v>
      </c>
      <c r="F84" s="2">
        <v>70.900000000000006</v>
      </c>
      <c r="G84" s="2">
        <v>2</v>
      </c>
      <c r="H84" s="2" t="s">
        <v>15</v>
      </c>
      <c r="I84" s="2" t="s">
        <v>12</v>
      </c>
    </row>
    <row r="85" spans="2:9" x14ac:dyDescent="0.25">
      <c r="B85" s="2">
        <v>82</v>
      </c>
      <c r="C85" s="2">
        <v>33</v>
      </c>
      <c r="D85" s="2" t="s">
        <v>8</v>
      </c>
      <c r="E85" s="2">
        <v>15.2</v>
      </c>
      <c r="F85" s="2">
        <v>80.3</v>
      </c>
      <c r="G85" s="2">
        <v>2</v>
      </c>
      <c r="H85" s="2" t="s">
        <v>14</v>
      </c>
      <c r="I85" s="2" t="s">
        <v>10</v>
      </c>
    </row>
    <row r="86" spans="2:9" x14ac:dyDescent="0.25">
      <c r="B86" s="2">
        <v>83</v>
      </c>
      <c r="C86" s="2">
        <v>50</v>
      </c>
      <c r="D86" s="2" t="s">
        <v>13</v>
      </c>
      <c r="E86" s="2">
        <v>11.6</v>
      </c>
      <c r="F86" s="2">
        <v>73.8</v>
      </c>
      <c r="G86" s="2">
        <v>1</v>
      </c>
      <c r="H86" s="2" t="s">
        <v>11</v>
      </c>
      <c r="I86" s="2" t="s">
        <v>12</v>
      </c>
    </row>
    <row r="87" spans="2:9" x14ac:dyDescent="0.25">
      <c r="B87" s="2">
        <v>84</v>
      </c>
      <c r="C87" s="2">
        <v>17</v>
      </c>
      <c r="D87" s="2" t="s">
        <v>8</v>
      </c>
      <c r="E87" s="2">
        <v>11.7</v>
      </c>
      <c r="F87" s="2">
        <v>78.099999999999994</v>
      </c>
      <c r="G87" s="2">
        <v>3</v>
      </c>
      <c r="H87" s="2" t="s">
        <v>14</v>
      </c>
      <c r="I87" s="2" t="s">
        <v>12</v>
      </c>
    </row>
    <row r="88" spans="2:9" x14ac:dyDescent="0.25">
      <c r="B88" s="2">
        <v>85</v>
      </c>
      <c r="C88" s="2">
        <v>10</v>
      </c>
      <c r="D88" s="2" t="s">
        <v>8</v>
      </c>
      <c r="E88" s="2">
        <v>15.5</v>
      </c>
      <c r="F88" s="2">
        <v>101.7</v>
      </c>
      <c r="G88" s="2">
        <v>1</v>
      </c>
      <c r="H88" s="2" t="s">
        <v>15</v>
      </c>
      <c r="I88" s="2" t="s">
        <v>12</v>
      </c>
    </row>
    <row r="89" spans="2:9" x14ac:dyDescent="0.25">
      <c r="B89" s="2">
        <v>86</v>
      </c>
      <c r="C89" s="2">
        <v>16</v>
      </c>
      <c r="D89" s="2" t="s">
        <v>8</v>
      </c>
      <c r="E89" s="2">
        <v>9.8000000000000007</v>
      </c>
      <c r="F89" s="2">
        <v>74.3</v>
      </c>
      <c r="G89" s="2">
        <v>2</v>
      </c>
      <c r="H89" s="2" t="s">
        <v>14</v>
      </c>
      <c r="I89" s="2" t="s">
        <v>10</v>
      </c>
    </row>
    <row r="90" spans="2:9" x14ac:dyDescent="0.25">
      <c r="B90" s="2">
        <v>87</v>
      </c>
      <c r="C90" s="2">
        <v>25</v>
      </c>
      <c r="D90" s="2" t="s">
        <v>8</v>
      </c>
      <c r="E90" s="2">
        <v>6.6</v>
      </c>
      <c r="F90" s="2">
        <v>91.8</v>
      </c>
      <c r="G90" s="2">
        <v>1</v>
      </c>
      <c r="H90" s="2" t="s">
        <v>9</v>
      </c>
      <c r="I90" s="2" t="s">
        <v>10</v>
      </c>
    </row>
    <row r="91" spans="2:9" x14ac:dyDescent="0.25">
      <c r="B91" s="2">
        <v>88</v>
      </c>
      <c r="C91" s="2">
        <v>42</v>
      </c>
      <c r="D91" s="2" t="s">
        <v>13</v>
      </c>
      <c r="E91" s="2">
        <v>5.3</v>
      </c>
      <c r="F91" s="2">
        <v>85.9</v>
      </c>
      <c r="G91" s="2">
        <v>2</v>
      </c>
      <c r="H91" s="2" t="s">
        <v>14</v>
      </c>
      <c r="I91" s="2" t="s">
        <v>12</v>
      </c>
    </row>
    <row r="92" spans="2:9" x14ac:dyDescent="0.25">
      <c r="B92" s="2">
        <v>89</v>
      </c>
      <c r="C92" s="2">
        <v>23</v>
      </c>
      <c r="D92" s="2" t="s">
        <v>13</v>
      </c>
      <c r="E92" s="2">
        <v>14.1</v>
      </c>
      <c r="F92" s="2">
        <v>98.1</v>
      </c>
      <c r="G92" s="2">
        <v>2</v>
      </c>
      <c r="H92" s="2" t="s">
        <v>9</v>
      </c>
      <c r="I92" s="2" t="s">
        <v>12</v>
      </c>
    </row>
    <row r="93" spans="2:9" x14ac:dyDescent="0.25">
      <c r="B93" s="2">
        <v>90</v>
      </c>
      <c r="C93" s="2">
        <v>18</v>
      </c>
      <c r="D93" s="2" t="s">
        <v>8</v>
      </c>
      <c r="E93" s="2">
        <v>12.4</v>
      </c>
      <c r="F93" s="2">
        <v>115.9</v>
      </c>
      <c r="G93" s="2">
        <v>3</v>
      </c>
      <c r="H93" s="2" t="s">
        <v>11</v>
      </c>
      <c r="I93" s="2" t="s">
        <v>12</v>
      </c>
    </row>
    <row r="94" spans="2:9" x14ac:dyDescent="0.25">
      <c r="B94" s="2">
        <v>91</v>
      </c>
      <c r="C94" s="2">
        <v>47</v>
      </c>
      <c r="D94" s="2" t="s">
        <v>13</v>
      </c>
      <c r="E94" s="2">
        <v>13.4</v>
      </c>
      <c r="F94" s="2">
        <v>102.6</v>
      </c>
      <c r="G94" s="2">
        <v>2</v>
      </c>
      <c r="H94" s="2" t="s">
        <v>9</v>
      </c>
      <c r="I94" s="2" t="s">
        <v>10</v>
      </c>
    </row>
    <row r="95" spans="2:9" x14ac:dyDescent="0.25">
      <c r="B95" s="2">
        <v>92</v>
      </c>
      <c r="C95" s="2">
        <v>20</v>
      </c>
      <c r="D95" s="2" t="s">
        <v>13</v>
      </c>
      <c r="E95" s="2">
        <v>7.6</v>
      </c>
      <c r="F95" s="2">
        <v>69</v>
      </c>
      <c r="G95" s="2">
        <v>2</v>
      </c>
      <c r="H95" s="2" t="s">
        <v>14</v>
      </c>
      <c r="I95" s="2" t="s">
        <v>10</v>
      </c>
    </row>
    <row r="96" spans="2:9" x14ac:dyDescent="0.25">
      <c r="B96" s="2">
        <v>93</v>
      </c>
      <c r="C96" s="2">
        <v>49</v>
      </c>
      <c r="D96" s="2" t="s">
        <v>8</v>
      </c>
      <c r="E96" s="2">
        <v>6.6</v>
      </c>
      <c r="F96" s="2">
        <v>57</v>
      </c>
      <c r="G96" s="2">
        <v>3</v>
      </c>
      <c r="H96" s="2" t="s">
        <v>15</v>
      </c>
      <c r="I96" s="2" t="s">
        <v>12</v>
      </c>
    </row>
    <row r="97" spans="2:9" x14ac:dyDescent="0.25">
      <c r="B97" s="2">
        <v>94</v>
      </c>
      <c r="C97" s="2">
        <v>26</v>
      </c>
      <c r="D97" s="2" t="s">
        <v>8</v>
      </c>
      <c r="E97" s="2">
        <v>5.2</v>
      </c>
      <c r="F97" s="2">
        <v>72</v>
      </c>
      <c r="G97" s="2">
        <v>2</v>
      </c>
      <c r="H97" s="2" t="s">
        <v>9</v>
      </c>
      <c r="I97" s="2" t="s">
        <v>10</v>
      </c>
    </row>
    <row r="98" spans="2:9" x14ac:dyDescent="0.25">
      <c r="B98" s="2">
        <v>95</v>
      </c>
      <c r="C98" s="2">
        <v>28</v>
      </c>
      <c r="D98" s="2" t="s">
        <v>13</v>
      </c>
      <c r="E98" s="2">
        <v>9.1999999999999993</v>
      </c>
      <c r="F98" s="2">
        <v>93.7</v>
      </c>
      <c r="G98" s="2">
        <v>3</v>
      </c>
      <c r="H98" s="2" t="s">
        <v>11</v>
      </c>
      <c r="I98" s="2" t="s">
        <v>12</v>
      </c>
    </row>
    <row r="99" spans="2:9" x14ac:dyDescent="0.25">
      <c r="B99" s="2">
        <v>96</v>
      </c>
      <c r="C99" s="2">
        <v>27</v>
      </c>
      <c r="D99" s="2" t="s">
        <v>8</v>
      </c>
      <c r="E99" s="2">
        <v>12.1</v>
      </c>
      <c r="F99" s="2">
        <v>58.3</v>
      </c>
      <c r="G99" s="2">
        <v>3</v>
      </c>
      <c r="H99" s="2" t="s">
        <v>9</v>
      </c>
      <c r="I99" s="2" t="s">
        <v>10</v>
      </c>
    </row>
    <row r="100" spans="2:9" x14ac:dyDescent="0.25">
      <c r="B100" s="2">
        <v>97</v>
      </c>
      <c r="C100" s="2">
        <v>47</v>
      </c>
      <c r="D100" s="2" t="s">
        <v>13</v>
      </c>
      <c r="E100" s="2">
        <v>9.6999999999999993</v>
      </c>
      <c r="F100" s="2">
        <v>87.3</v>
      </c>
      <c r="G100" s="2">
        <v>2</v>
      </c>
      <c r="H100" s="2" t="s">
        <v>9</v>
      </c>
      <c r="I100" s="2" t="s">
        <v>10</v>
      </c>
    </row>
    <row r="101" spans="2:9" x14ac:dyDescent="0.25">
      <c r="B101" s="2">
        <v>98</v>
      </c>
      <c r="C101" s="2">
        <v>43</v>
      </c>
      <c r="D101" s="2" t="s">
        <v>8</v>
      </c>
      <c r="E101" s="2">
        <v>10.199999999999999</v>
      </c>
      <c r="F101" s="2">
        <v>93.8</v>
      </c>
      <c r="G101" s="2">
        <v>2</v>
      </c>
      <c r="H101" s="2" t="s">
        <v>9</v>
      </c>
      <c r="I101" s="2" t="s">
        <v>12</v>
      </c>
    </row>
    <row r="102" spans="2:9" x14ac:dyDescent="0.25">
      <c r="B102" s="2">
        <v>99</v>
      </c>
      <c r="C102" s="2">
        <v>31</v>
      </c>
      <c r="D102" s="2" t="s">
        <v>13</v>
      </c>
      <c r="E102" s="2">
        <v>15.8</v>
      </c>
      <c r="F102" s="2">
        <v>76.7</v>
      </c>
      <c r="G102" s="2">
        <v>1</v>
      </c>
      <c r="H102" s="2" t="s">
        <v>11</v>
      </c>
      <c r="I102" s="2" t="s">
        <v>12</v>
      </c>
    </row>
    <row r="103" spans="2:9" x14ac:dyDescent="0.25">
      <c r="B103" s="2">
        <v>100</v>
      </c>
      <c r="C103" s="2">
        <v>17</v>
      </c>
      <c r="D103" s="2" t="s">
        <v>8</v>
      </c>
      <c r="E103" s="2">
        <v>9.1999999999999993</v>
      </c>
      <c r="F103" s="2">
        <v>105.1</v>
      </c>
      <c r="G103" s="2">
        <v>3</v>
      </c>
      <c r="H103" s="2" t="s">
        <v>14</v>
      </c>
      <c r="I103" s="2" t="s">
        <v>12</v>
      </c>
    </row>
    <row r="104" spans="2:9" x14ac:dyDescent="0.25">
      <c r="B104" s="2">
        <v>101</v>
      </c>
      <c r="C104" s="2">
        <v>47</v>
      </c>
      <c r="D104" s="2" t="s">
        <v>13</v>
      </c>
      <c r="E104" s="2">
        <v>11.2</v>
      </c>
      <c r="F104" s="2">
        <v>61.9</v>
      </c>
      <c r="G104" s="2">
        <v>1</v>
      </c>
      <c r="H104" s="2" t="s">
        <v>9</v>
      </c>
      <c r="I104" s="2" t="s">
        <v>12</v>
      </c>
    </row>
    <row r="105" spans="2:9" x14ac:dyDescent="0.25">
      <c r="B105" s="2">
        <v>102</v>
      </c>
      <c r="C105" s="2">
        <v>3</v>
      </c>
      <c r="D105" s="2" t="s">
        <v>13</v>
      </c>
      <c r="E105" s="2">
        <v>14.4</v>
      </c>
      <c r="F105" s="2">
        <v>59.9</v>
      </c>
      <c r="G105" s="2">
        <v>2</v>
      </c>
      <c r="H105" s="2" t="s">
        <v>9</v>
      </c>
      <c r="I105" s="2" t="s">
        <v>10</v>
      </c>
    </row>
    <row r="106" spans="2:9" x14ac:dyDescent="0.25">
      <c r="B106" s="2">
        <v>103</v>
      </c>
      <c r="C106" s="2">
        <v>27</v>
      </c>
      <c r="D106" s="2" t="s">
        <v>13</v>
      </c>
      <c r="E106" s="2">
        <v>9.8000000000000007</v>
      </c>
      <c r="F106" s="2">
        <v>102.3</v>
      </c>
      <c r="G106" s="2">
        <v>1</v>
      </c>
      <c r="H106" s="2" t="s">
        <v>15</v>
      </c>
      <c r="I106" s="2" t="s">
        <v>10</v>
      </c>
    </row>
    <row r="107" spans="2:9" x14ac:dyDescent="0.25">
      <c r="B107" s="2">
        <v>104</v>
      </c>
      <c r="C107" s="2">
        <v>9</v>
      </c>
      <c r="D107" s="2" t="s">
        <v>8</v>
      </c>
      <c r="E107" s="2">
        <v>12.5</v>
      </c>
      <c r="F107" s="2">
        <v>87.2</v>
      </c>
      <c r="G107" s="2">
        <v>3</v>
      </c>
      <c r="H107" s="2" t="s">
        <v>11</v>
      </c>
      <c r="I107" s="2" t="s">
        <v>10</v>
      </c>
    </row>
    <row r="108" spans="2:9" x14ac:dyDescent="0.25">
      <c r="B108" s="2">
        <v>105</v>
      </c>
      <c r="C108" s="2">
        <v>11</v>
      </c>
      <c r="D108" s="2" t="s">
        <v>13</v>
      </c>
      <c r="E108" s="2">
        <v>15.3</v>
      </c>
      <c r="F108" s="2">
        <v>99.7</v>
      </c>
      <c r="G108" s="2">
        <v>1</v>
      </c>
      <c r="H108" s="2" t="s">
        <v>9</v>
      </c>
      <c r="I108" s="2" t="s">
        <v>12</v>
      </c>
    </row>
    <row r="109" spans="2:9" x14ac:dyDescent="0.25">
      <c r="B109" s="2">
        <v>106</v>
      </c>
      <c r="C109" s="2">
        <v>26</v>
      </c>
      <c r="D109" s="2" t="s">
        <v>13</v>
      </c>
      <c r="E109" s="2">
        <v>16.399999999999999</v>
      </c>
      <c r="F109" s="2">
        <v>83.3</v>
      </c>
      <c r="G109" s="2">
        <v>3</v>
      </c>
      <c r="H109" s="2" t="s">
        <v>11</v>
      </c>
      <c r="I109" s="2" t="s">
        <v>10</v>
      </c>
    </row>
    <row r="110" spans="2:9" x14ac:dyDescent="0.25">
      <c r="B110" s="2">
        <v>107</v>
      </c>
      <c r="C110" s="2">
        <v>3</v>
      </c>
      <c r="D110" s="2" t="s">
        <v>8</v>
      </c>
      <c r="E110" s="2">
        <v>6.8</v>
      </c>
      <c r="F110" s="2">
        <v>71</v>
      </c>
      <c r="G110" s="2">
        <v>2</v>
      </c>
      <c r="H110" s="2" t="s">
        <v>9</v>
      </c>
      <c r="I110" s="2" t="s">
        <v>12</v>
      </c>
    </row>
    <row r="111" spans="2:9" x14ac:dyDescent="0.25">
      <c r="B111" s="2">
        <v>108</v>
      </c>
      <c r="C111" s="2">
        <v>46</v>
      </c>
      <c r="D111" s="2" t="s">
        <v>8</v>
      </c>
      <c r="E111" s="2">
        <v>16.100000000000001</v>
      </c>
      <c r="F111" s="2">
        <v>108.2</v>
      </c>
      <c r="G111" s="2">
        <v>2</v>
      </c>
      <c r="H111" s="2" t="s">
        <v>14</v>
      </c>
      <c r="I111" s="2" t="s">
        <v>10</v>
      </c>
    </row>
    <row r="112" spans="2:9" x14ac:dyDescent="0.25">
      <c r="B112" s="2">
        <v>109</v>
      </c>
      <c r="C112" s="2">
        <v>10</v>
      </c>
      <c r="D112" s="2" t="s">
        <v>13</v>
      </c>
      <c r="E112" s="2">
        <v>10.9</v>
      </c>
      <c r="F112" s="2">
        <v>107</v>
      </c>
      <c r="G112" s="2">
        <v>3</v>
      </c>
      <c r="H112" s="2" t="s">
        <v>14</v>
      </c>
      <c r="I112" s="2" t="s">
        <v>12</v>
      </c>
    </row>
    <row r="113" spans="2:9" x14ac:dyDescent="0.25">
      <c r="B113" s="2">
        <v>110</v>
      </c>
      <c r="C113" s="2">
        <v>26</v>
      </c>
      <c r="D113" s="2" t="s">
        <v>13</v>
      </c>
      <c r="E113" s="2">
        <v>8.1</v>
      </c>
      <c r="F113" s="2">
        <v>100.2</v>
      </c>
      <c r="G113" s="2">
        <v>2</v>
      </c>
      <c r="H113" s="2" t="s">
        <v>9</v>
      </c>
      <c r="I113" s="2" t="s">
        <v>12</v>
      </c>
    </row>
    <row r="114" spans="2:9" x14ac:dyDescent="0.25">
      <c r="B114" s="2">
        <v>111</v>
      </c>
      <c r="C114" s="2">
        <v>13</v>
      </c>
      <c r="D114" s="2" t="s">
        <v>8</v>
      </c>
      <c r="E114" s="2">
        <v>10.5</v>
      </c>
      <c r="F114" s="2">
        <v>72.7</v>
      </c>
      <c r="G114" s="2">
        <v>2</v>
      </c>
      <c r="H114" s="2" t="s">
        <v>14</v>
      </c>
      <c r="I114" s="2" t="s">
        <v>10</v>
      </c>
    </row>
    <row r="115" spans="2:9" x14ac:dyDescent="0.25">
      <c r="B115" s="2">
        <v>112</v>
      </c>
      <c r="C115" s="2">
        <v>53</v>
      </c>
      <c r="D115" s="2" t="s">
        <v>8</v>
      </c>
      <c r="E115" s="2">
        <v>16.8</v>
      </c>
      <c r="F115" s="2">
        <v>93.4</v>
      </c>
      <c r="G115" s="2">
        <v>2</v>
      </c>
      <c r="H115" s="2" t="s">
        <v>9</v>
      </c>
      <c r="I115" s="2" t="s">
        <v>12</v>
      </c>
    </row>
    <row r="116" spans="2:9" x14ac:dyDescent="0.25">
      <c r="B116" s="2">
        <v>113</v>
      </c>
      <c r="C116" s="2">
        <v>19</v>
      </c>
      <c r="D116" s="2" t="s">
        <v>8</v>
      </c>
      <c r="E116" s="2">
        <v>10.9</v>
      </c>
      <c r="F116" s="2">
        <v>78.5</v>
      </c>
      <c r="G116" s="2">
        <v>2</v>
      </c>
      <c r="H116" s="2" t="s">
        <v>14</v>
      </c>
      <c r="I116" s="2" t="s">
        <v>12</v>
      </c>
    </row>
    <row r="117" spans="2:9" x14ac:dyDescent="0.25">
      <c r="B117" s="2">
        <v>114</v>
      </c>
      <c r="C117" s="2">
        <v>10</v>
      </c>
      <c r="D117" s="2" t="s">
        <v>8</v>
      </c>
      <c r="E117" s="2">
        <v>8.9</v>
      </c>
      <c r="F117" s="2">
        <v>61</v>
      </c>
      <c r="G117" s="2">
        <v>3</v>
      </c>
      <c r="H117" s="2" t="s">
        <v>15</v>
      </c>
      <c r="I117" s="2" t="s">
        <v>10</v>
      </c>
    </row>
    <row r="118" spans="2:9" x14ac:dyDescent="0.25">
      <c r="B118" s="2">
        <v>115</v>
      </c>
      <c r="C118" s="2">
        <v>37</v>
      </c>
      <c r="D118" s="2" t="s">
        <v>8</v>
      </c>
      <c r="E118" s="2">
        <v>12.6</v>
      </c>
      <c r="F118" s="2">
        <v>114.6</v>
      </c>
      <c r="G118" s="2">
        <v>1</v>
      </c>
      <c r="H118" s="2" t="s">
        <v>15</v>
      </c>
      <c r="I118" s="2" t="s">
        <v>12</v>
      </c>
    </row>
    <row r="119" spans="2:9" x14ac:dyDescent="0.25">
      <c r="B119" s="2">
        <v>116</v>
      </c>
      <c r="C119" s="2">
        <v>37</v>
      </c>
      <c r="D119" s="2" t="s">
        <v>13</v>
      </c>
      <c r="E119" s="2">
        <v>7.9</v>
      </c>
      <c r="F119" s="2">
        <v>63.9</v>
      </c>
      <c r="G119" s="2">
        <v>1</v>
      </c>
      <c r="H119" s="2" t="s">
        <v>15</v>
      </c>
      <c r="I119" s="2" t="s">
        <v>12</v>
      </c>
    </row>
    <row r="120" spans="2:9" x14ac:dyDescent="0.25">
      <c r="B120" s="2">
        <v>117</v>
      </c>
      <c r="C120" s="2">
        <v>35</v>
      </c>
      <c r="D120" s="2" t="s">
        <v>8</v>
      </c>
      <c r="E120" s="2">
        <v>5.9</v>
      </c>
      <c r="F120" s="2">
        <v>116.8</v>
      </c>
      <c r="G120" s="2">
        <v>2</v>
      </c>
      <c r="H120" s="2" t="s">
        <v>11</v>
      </c>
      <c r="I120" s="2" t="s">
        <v>12</v>
      </c>
    </row>
    <row r="121" spans="2:9" x14ac:dyDescent="0.25">
      <c r="B121" s="2">
        <v>118</v>
      </c>
      <c r="C121" s="2">
        <v>7</v>
      </c>
      <c r="D121" s="2" t="s">
        <v>13</v>
      </c>
      <c r="E121" s="2">
        <v>6.5</v>
      </c>
      <c r="F121" s="2">
        <v>84</v>
      </c>
      <c r="G121" s="2">
        <v>1</v>
      </c>
      <c r="H121" s="2" t="s">
        <v>11</v>
      </c>
      <c r="I121" s="2" t="s">
        <v>10</v>
      </c>
    </row>
    <row r="122" spans="2:9" x14ac:dyDescent="0.25">
      <c r="B122" s="2">
        <v>119</v>
      </c>
      <c r="C122" s="2">
        <v>44</v>
      </c>
      <c r="D122" s="2" t="s">
        <v>13</v>
      </c>
      <c r="E122" s="2">
        <v>6.5</v>
      </c>
      <c r="F122" s="2">
        <v>67</v>
      </c>
      <c r="G122" s="2">
        <v>1</v>
      </c>
      <c r="H122" s="2" t="s">
        <v>15</v>
      </c>
      <c r="I122" s="2" t="s">
        <v>10</v>
      </c>
    </row>
    <row r="123" spans="2:9" x14ac:dyDescent="0.25">
      <c r="B123" s="2">
        <v>120</v>
      </c>
      <c r="C123" s="2">
        <v>41</v>
      </c>
      <c r="D123" s="2" t="s">
        <v>13</v>
      </c>
      <c r="E123" s="2">
        <v>6.8</v>
      </c>
      <c r="F123" s="2">
        <v>90.2</v>
      </c>
      <c r="G123" s="2">
        <v>2</v>
      </c>
      <c r="H123" s="2" t="s">
        <v>11</v>
      </c>
      <c r="I123" s="2" t="s">
        <v>12</v>
      </c>
    </row>
    <row r="124" spans="2:9" x14ac:dyDescent="0.25">
      <c r="B124" s="2">
        <v>121</v>
      </c>
      <c r="C124" s="2">
        <v>43</v>
      </c>
      <c r="D124" s="2" t="s">
        <v>8</v>
      </c>
      <c r="E124" s="2">
        <v>6.7</v>
      </c>
      <c r="F124" s="2">
        <v>111.7</v>
      </c>
      <c r="G124" s="2">
        <v>2</v>
      </c>
      <c r="H124" s="2" t="s">
        <v>14</v>
      </c>
      <c r="I124" s="2" t="s">
        <v>10</v>
      </c>
    </row>
    <row r="125" spans="2:9" x14ac:dyDescent="0.25">
      <c r="B125" s="2">
        <v>122</v>
      </c>
      <c r="C125" s="2">
        <v>30</v>
      </c>
      <c r="D125" s="2" t="s">
        <v>13</v>
      </c>
      <c r="E125" s="2">
        <v>12.7</v>
      </c>
      <c r="F125" s="2">
        <v>102.6</v>
      </c>
      <c r="G125" s="2">
        <v>1</v>
      </c>
      <c r="H125" s="2" t="s">
        <v>9</v>
      </c>
      <c r="I125" s="2" t="s">
        <v>12</v>
      </c>
    </row>
    <row r="126" spans="2:9" x14ac:dyDescent="0.25">
      <c r="B126" s="2">
        <v>123</v>
      </c>
      <c r="C126" s="2">
        <v>9</v>
      </c>
      <c r="D126" s="2" t="s">
        <v>13</v>
      </c>
      <c r="E126" s="2">
        <v>7.2</v>
      </c>
      <c r="F126" s="2">
        <v>107.4</v>
      </c>
      <c r="G126" s="2">
        <v>3</v>
      </c>
      <c r="H126" s="2" t="s">
        <v>9</v>
      </c>
      <c r="I126" s="2" t="s">
        <v>12</v>
      </c>
    </row>
    <row r="127" spans="2:9" x14ac:dyDescent="0.25">
      <c r="B127" s="2">
        <v>124</v>
      </c>
      <c r="C127" s="2">
        <v>11</v>
      </c>
      <c r="D127" s="2" t="s">
        <v>8</v>
      </c>
      <c r="E127" s="2">
        <v>9.1</v>
      </c>
      <c r="F127" s="2">
        <v>97.8</v>
      </c>
      <c r="G127" s="2">
        <v>2</v>
      </c>
      <c r="H127" s="2" t="s">
        <v>9</v>
      </c>
      <c r="I127" s="2" t="s">
        <v>12</v>
      </c>
    </row>
    <row r="128" spans="2:9" x14ac:dyDescent="0.25">
      <c r="B128" s="2">
        <v>125</v>
      </c>
      <c r="C128" s="2">
        <v>10</v>
      </c>
      <c r="D128" s="2" t="s">
        <v>13</v>
      </c>
      <c r="E128" s="2">
        <v>15.8</v>
      </c>
      <c r="F128" s="2">
        <v>100</v>
      </c>
      <c r="G128" s="2">
        <v>3</v>
      </c>
      <c r="H128" s="2" t="s">
        <v>15</v>
      </c>
      <c r="I128" s="2" t="s">
        <v>12</v>
      </c>
    </row>
    <row r="129" spans="2:9" x14ac:dyDescent="0.25">
      <c r="B129" s="2">
        <v>126</v>
      </c>
      <c r="C129" s="2">
        <v>14</v>
      </c>
      <c r="D129" s="2" t="s">
        <v>13</v>
      </c>
      <c r="E129" s="2">
        <v>10.7</v>
      </c>
      <c r="F129" s="2">
        <v>110.2</v>
      </c>
      <c r="G129" s="2">
        <v>1</v>
      </c>
      <c r="H129" s="2" t="s">
        <v>11</v>
      </c>
      <c r="I129" s="2" t="s">
        <v>12</v>
      </c>
    </row>
    <row r="130" spans="2:9" x14ac:dyDescent="0.25">
      <c r="B130" s="2">
        <v>127</v>
      </c>
      <c r="C130" s="2">
        <v>36</v>
      </c>
      <c r="D130" s="2" t="s">
        <v>8</v>
      </c>
      <c r="E130" s="2">
        <v>13</v>
      </c>
      <c r="F130" s="2">
        <v>71.2</v>
      </c>
      <c r="G130" s="2">
        <v>2</v>
      </c>
      <c r="H130" s="2" t="s">
        <v>14</v>
      </c>
      <c r="I130" s="2" t="s">
        <v>10</v>
      </c>
    </row>
    <row r="131" spans="2:9" x14ac:dyDescent="0.25">
      <c r="B131" s="2">
        <v>128</v>
      </c>
      <c r="C131" s="2">
        <v>35</v>
      </c>
      <c r="D131" s="2" t="s">
        <v>13</v>
      </c>
      <c r="E131" s="2">
        <v>7.1</v>
      </c>
      <c r="F131" s="2">
        <v>86.8</v>
      </c>
      <c r="G131" s="2">
        <v>3</v>
      </c>
      <c r="H131" s="2" t="s">
        <v>14</v>
      </c>
      <c r="I131" s="2" t="s">
        <v>12</v>
      </c>
    </row>
    <row r="132" spans="2:9" x14ac:dyDescent="0.25">
      <c r="B132" s="2">
        <v>129</v>
      </c>
      <c r="C132" s="2">
        <v>50</v>
      </c>
      <c r="D132" s="2" t="s">
        <v>13</v>
      </c>
      <c r="E132" s="2">
        <v>7.3</v>
      </c>
      <c r="F132" s="2">
        <v>69.400000000000006</v>
      </c>
      <c r="G132" s="2">
        <v>2</v>
      </c>
      <c r="H132" s="2" t="s">
        <v>15</v>
      </c>
      <c r="I132" s="2" t="s">
        <v>10</v>
      </c>
    </row>
    <row r="133" spans="2:9" x14ac:dyDescent="0.25">
      <c r="B133" s="2">
        <v>130</v>
      </c>
      <c r="C133" s="2">
        <v>25</v>
      </c>
      <c r="D133" s="2" t="s">
        <v>13</v>
      </c>
      <c r="E133" s="2">
        <v>5.5</v>
      </c>
      <c r="F133" s="2">
        <v>119.2</v>
      </c>
      <c r="G133" s="2">
        <v>1</v>
      </c>
      <c r="H133" s="2" t="s">
        <v>14</v>
      </c>
      <c r="I133" s="2" t="s">
        <v>10</v>
      </c>
    </row>
    <row r="134" spans="2:9" x14ac:dyDescent="0.25">
      <c r="B134" s="2">
        <v>131</v>
      </c>
      <c r="C134" s="2">
        <v>26</v>
      </c>
      <c r="D134" s="2" t="s">
        <v>8</v>
      </c>
      <c r="E134" s="2">
        <v>7</v>
      </c>
      <c r="F134" s="2">
        <v>116.4</v>
      </c>
      <c r="G134" s="2">
        <v>3</v>
      </c>
      <c r="H134" s="2" t="s">
        <v>14</v>
      </c>
      <c r="I134" s="2" t="s">
        <v>12</v>
      </c>
    </row>
    <row r="135" spans="2:9" x14ac:dyDescent="0.25">
      <c r="B135" s="2">
        <v>132</v>
      </c>
      <c r="C135" s="2">
        <v>39</v>
      </c>
      <c r="D135" s="2" t="s">
        <v>8</v>
      </c>
      <c r="E135" s="2">
        <v>8.3000000000000007</v>
      </c>
      <c r="F135" s="2">
        <v>57.6</v>
      </c>
      <c r="G135" s="2">
        <v>1</v>
      </c>
      <c r="H135" s="2" t="s">
        <v>14</v>
      </c>
      <c r="I135" s="2" t="s">
        <v>12</v>
      </c>
    </row>
    <row r="136" spans="2:9" x14ac:dyDescent="0.25">
      <c r="B136" s="2">
        <v>133</v>
      </c>
      <c r="C136" s="2">
        <v>37</v>
      </c>
      <c r="D136" s="2" t="s">
        <v>8</v>
      </c>
      <c r="E136" s="2">
        <v>7.1</v>
      </c>
      <c r="F136" s="2">
        <v>100.9</v>
      </c>
      <c r="G136" s="2">
        <v>1</v>
      </c>
      <c r="H136" s="2" t="s">
        <v>14</v>
      </c>
      <c r="I136" s="2" t="s">
        <v>10</v>
      </c>
    </row>
    <row r="137" spans="2:9" x14ac:dyDescent="0.25">
      <c r="B137" s="2">
        <v>134</v>
      </c>
      <c r="C137" s="2">
        <v>46</v>
      </c>
      <c r="D137" s="2" t="s">
        <v>13</v>
      </c>
      <c r="E137" s="2">
        <v>6.1</v>
      </c>
      <c r="F137" s="2">
        <v>115.1</v>
      </c>
      <c r="G137" s="2">
        <v>2</v>
      </c>
      <c r="H137" s="2" t="s">
        <v>11</v>
      </c>
      <c r="I137" s="2" t="s">
        <v>10</v>
      </c>
    </row>
    <row r="138" spans="2:9" x14ac:dyDescent="0.25">
      <c r="B138" s="2">
        <v>135</v>
      </c>
      <c r="C138" s="2">
        <v>42</v>
      </c>
      <c r="D138" s="2" t="s">
        <v>13</v>
      </c>
      <c r="E138" s="2">
        <v>6.4</v>
      </c>
      <c r="F138" s="2">
        <v>66.7</v>
      </c>
      <c r="G138" s="2">
        <v>3</v>
      </c>
      <c r="H138" s="2" t="s">
        <v>14</v>
      </c>
      <c r="I138" s="2" t="s">
        <v>10</v>
      </c>
    </row>
    <row r="139" spans="2:9" x14ac:dyDescent="0.25">
      <c r="B139" s="2">
        <v>136</v>
      </c>
      <c r="C139" s="2">
        <v>24</v>
      </c>
      <c r="D139" s="2" t="s">
        <v>8</v>
      </c>
      <c r="E139" s="2">
        <v>10.5</v>
      </c>
      <c r="F139" s="2">
        <v>91.9</v>
      </c>
      <c r="G139" s="2">
        <v>1</v>
      </c>
      <c r="H139" s="2" t="s">
        <v>9</v>
      </c>
      <c r="I139" s="2" t="s">
        <v>12</v>
      </c>
    </row>
    <row r="140" spans="2:9" x14ac:dyDescent="0.25">
      <c r="B140" s="2">
        <v>137</v>
      </c>
      <c r="C140" s="2">
        <v>29</v>
      </c>
      <c r="D140" s="2" t="s">
        <v>13</v>
      </c>
      <c r="E140" s="2">
        <v>7.5</v>
      </c>
      <c r="F140" s="2">
        <v>114.5</v>
      </c>
      <c r="G140" s="2">
        <v>1</v>
      </c>
      <c r="H140" s="2" t="s">
        <v>15</v>
      </c>
      <c r="I140" s="2" t="s">
        <v>10</v>
      </c>
    </row>
    <row r="141" spans="2:9" x14ac:dyDescent="0.25">
      <c r="B141" s="2">
        <v>138</v>
      </c>
      <c r="C141" s="2">
        <v>37</v>
      </c>
      <c r="D141" s="2" t="s">
        <v>13</v>
      </c>
      <c r="E141" s="2">
        <v>9.4</v>
      </c>
      <c r="F141" s="2">
        <v>57.2</v>
      </c>
      <c r="G141" s="2">
        <v>3</v>
      </c>
      <c r="H141" s="2" t="s">
        <v>11</v>
      </c>
      <c r="I141" s="2" t="s">
        <v>12</v>
      </c>
    </row>
    <row r="142" spans="2:9" x14ac:dyDescent="0.25">
      <c r="B142" s="2">
        <v>139</v>
      </c>
      <c r="C142" s="2">
        <v>3</v>
      </c>
      <c r="D142" s="2" t="s">
        <v>8</v>
      </c>
      <c r="E142" s="2">
        <v>11</v>
      </c>
      <c r="F142" s="2">
        <v>100.3</v>
      </c>
      <c r="G142" s="2">
        <v>1</v>
      </c>
      <c r="H142" s="2" t="s">
        <v>14</v>
      </c>
      <c r="I142" s="2" t="s">
        <v>12</v>
      </c>
    </row>
    <row r="143" spans="2:9" x14ac:dyDescent="0.25">
      <c r="B143" s="2">
        <v>140</v>
      </c>
      <c r="C143" s="2">
        <v>37</v>
      </c>
      <c r="D143" s="2" t="s">
        <v>8</v>
      </c>
      <c r="E143" s="2">
        <v>13.3</v>
      </c>
      <c r="F143" s="2">
        <v>74.3</v>
      </c>
      <c r="G143" s="2">
        <v>1</v>
      </c>
      <c r="H143" s="2" t="s">
        <v>11</v>
      </c>
      <c r="I143" s="2" t="s">
        <v>12</v>
      </c>
    </row>
    <row r="144" spans="2:9" x14ac:dyDescent="0.25">
      <c r="B144" s="2">
        <v>141</v>
      </c>
      <c r="C144" s="2">
        <v>39</v>
      </c>
      <c r="D144" s="2" t="s">
        <v>13</v>
      </c>
      <c r="E144" s="2">
        <v>5.5</v>
      </c>
      <c r="F144" s="2">
        <v>115.1</v>
      </c>
      <c r="G144" s="2">
        <v>3</v>
      </c>
      <c r="H144" s="2" t="s">
        <v>14</v>
      </c>
      <c r="I144" s="2" t="s">
        <v>10</v>
      </c>
    </row>
    <row r="145" spans="2:9" x14ac:dyDescent="0.25">
      <c r="B145" s="2">
        <v>142</v>
      </c>
      <c r="C145" s="2">
        <v>49</v>
      </c>
      <c r="D145" s="2" t="s">
        <v>13</v>
      </c>
      <c r="E145" s="2">
        <v>14.6</v>
      </c>
      <c r="F145" s="2">
        <v>118.1</v>
      </c>
      <c r="G145" s="2">
        <v>3</v>
      </c>
      <c r="H145" s="2" t="s">
        <v>9</v>
      </c>
      <c r="I145" s="2" t="s">
        <v>12</v>
      </c>
    </row>
    <row r="146" spans="2:9" x14ac:dyDescent="0.25">
      <c r="B146" s="2">
        <v>143</v>
      </c>
      <c r="C146" s="2">
        <v>16</v>
      </c>
      <c r="D146" s="2" t="s">
        <v>13</v>
      </c>
      <c r="E146" s="2">
        <v>12.5</v>
      </c>
      <c r="F146" s="2">
        <v>116.4</v>
      </c>
      <c r="G146" s="2">
        <v>3</v>
      </c>
      <c r="H146" s="2" t="s">
        <v>15</v>
      </c>
      <c r="I146" s="2" t="s">
        <v>12</v>
      </c>
    </row>
    <row r="147" spans="2:9" x14ac:dyDescent="0.25">
      <c r="B147" s="2">
        <v>144</v>
      </c>
      <c r="C147" s="2">
        <v>5</v>
      </c>
      <c r="D147" s="2" t="s">
        <v>8</v>
      </c>
      <c r="E147" s="2">
        <v>6</v>
      </c>
      <c r="F147" s="2">
        <v>85.8</v>
      </c>
      <c r="G147" s="2">
        <v>3</v>
      </c>
      <c r="H147" s="2" t="s">
        <v>14</v>
      </c>
      <c r="I147" s="2" t="s">
        <v>12</v>
      </c>
    </row>
    <row r="148" spans="2:9" x14ac:dyDescent="0.25">
      <c r="B148" s="2">
        <v>145</v>
      </c>
      <c r="C148" s="2">
        <v>3</v>
      </c>
      <c r="D148" s="2" t="s">
        <v>8</v>
      </c>
      <c r="E148" s="2">
        <v>15.5</v>
      </c>
      <c r="F148" s="2">
        <v>111</v>
      </c>
      <c r="G148" s="2">
        <v>2</v>
      </c>
      <c r="H148" s="2" t="s">
        <v>14</v>
      </c>
      <c r="I148" s="2" t="s">
        <v>12</v>
      </c>
    </row>
    <row r="149" spans="2:9" x14ac:dyDescent="0.25">
      <c r="B149" s="2">
        <v>146</v>
      </c>
      <c r="C149" s="2">
        <v>7</v>
      </c>
      <c r="D149" s="2" t="s">
        <v>8</v>
      </c>
      <c r="E149" s="2">
        <v>16.100000000000001</v>
      </c>
      <c r="F149" s="2">
        <v>109.9</v>
      </c>
      <c r="G149" s="2">
        <v>3</v>
      </c>
      <c r="H149" s="2" t="s">
        <v>14</v>
      </c>
      <c r="I149" s="2" t="s">
        <v>12</v>
      </c>
    </row>
    <row r="150" spans="2:9" x14ac:dyDescent="0.25">
      <c r="B150" s="2">
        <v>147</v>
      </c>
      <c r="C150" s="2">
        <v>28</v>
      </c>
      <c r="D150" s="2" t="s">
        <v>8</v>
      </c>
      <c r="E150" s="2">
        <v>5.7</v>
      </c>
      <c r="F150" s="2">
        <v>75.7</v>
      </c>
      <c r="G150" s="2">
        <v>2</v>
      </c>
      <c r="H150" s="2" t="s">
        <v>14</v>
      </c>
      <c r="I150" s="2" t="s">
        <v>10</v>
      </c>
    </row>
    <row r="151" spans="2:9" x14ac:dyDescent="0.25">
      <c r="B151" s="2">
        <v>148</v>
      </c>
      <c r="C151" s="2">
        <v>16</v>
      </c>
      <c r="D151" s="2" t="s">
        <v>13</v>
      </c>
      <c r="E151" s="2">
        <v>8.3000000000000007</v>
      </c>
      <c r="F151" s="2">
        <v>108.9</v>
      </c>
      <c r="G151" s="2">
        <v>2</v>
      </c>
      <c r="H151" s="2" t="s">
        <v>15</v>
      </c>
      <c r="I151" s="2" t="s">
        <v>12</v>
      </c>
    </row>
    <row r="152" spans="2:9" x14ac:dyDescent="0.25">
      <c r="B152" s="2">
        <v>149</v>
      </c>
      <c r="C152" s="2">
        <v>41</v>
      </c>
      <c r="D152" s="2" t="s">
        <v>8</v>
      </c>
      <c r="E152" s="2">
        <v>14.7</v>
      </c>
      <c r="F152" s="2">
        <v>57.4</v>
      </c>
      <c r="G152" s="2">
        <v>2</v>
      </c>
      <c r="H152" s="2" t="s">
        <v>15</v>
      </c>
      <c r="I152" s="2" t="s">
        <v>12</v>
      </c>
    </row>
    <row r="153" spans="2:9" x14ac:dyDescent="0.25">
      <c r="B153" s="2">
        <v>150</v>
      </c>
      <c r="C153" s="2">
        <v>29</v>
      </c>
      <c r="D153" s="2" t="s">
        <v>8</v>
      </c>
      <c r="E153" s="2">
        <v>14</v>
      </c>
      <c r="F153" s="2">
        <v>93.8</v>
      </c>
      <c r="G153" s="2">
        <v>1</v>
      </c>
      <c r="H153" s="2" t="s">
        <v>9</v>
      </c>
      <c r="I153" s="2" t="s">
        <v>10</v>
      </c>
    </row>
    <row r="154" spans="2:9" x14ac:dyDescent="0.25">
      <c r="B154" s="2">
        <v>151</v>
      </c>
      <c r="C154" s="2">
        <v>11</v>
      </c>
      <c r="D154" s="2" t="s">
        <v>8</v>
      </c>
      <c r="E154" s="2">
        <v>7.2</v>
      </c>
      <c r="F154" s="2">
        <v>70</v>
      </c>
      <c r="G154" s="2">
        <v>2</v>
      </c>
      <c r="H154" s="2" t="s">
        <v>15</v>
      </c>
      <c r="I154" s="2" t="s">
        <v>12</v>
      </c>
    </row>
    <row r="155" spans="2:9" x14ac:dyDescent="0.25">
      <c r="B155" s="2">
        <v>152</v>
      </c>
      <c r="C155" s="2">
        <v>17</v>
      </c>
      <c r="D155" s="2" t="s">
        <v>8</v>
      </c>
      <c r="E155" s="2">
        <v>7.5</v>
      </c>
      <c r="F155" s="2">
        <v>62.8</v>
      </c>
      <c r="G155" s="2">
        <v>2</v>
      </c>
      <c r="H155" s="2" t="s">
        <v>14</v>
      </c>
      <c r="I155" s="2" t="s">
        <v>10</v>
      </c>
    </row>
    <row r="156" spans="2:9" x14ac:dyDescent="0.25">
      <c r="B156" s="2">
        <v>153</v>
      </c>
      <c r="C156" s="2">
        <v>17</v>
      </c>
      <c r="D156" s="2" t="s">
        <v>8</v>
      </c>
      <c r="E156" s="2">
        <v>9.4</v>
      </c>
      <c r="F156" s="2">
        <v>60</v>
      </c>
      <c r="G156" s="2">
        <v>1</v>
      </c>
      <c r="H156" s="2" t="s">
        <v>9</v>
      </c>
      <c r="I156" s="2" t="s">
        <v>12</v>
      </c>
    </row>
    <row r="157" spans="2:9" x14ac:dyDescent="0.25">
      <c r="B157" s="2">
        <v>154</v>
      </c>
      <c r="C157" s="2">
        <v>28</v>
      </c>
      <c r="D157" s="2" t="s">
        <v>13</v>
      </c>
      <c r="E157" s="2">
        <v>10.8</v>
      </c>
      <c r="F157" s="2">
        <v>100.3</v>
      </c>
      <c r="G157" s="2">
        <v>1</v>
      </c>
      <c r="H157" s="2" t="s">
        <v>9</v>
      </c>
      <c r="I157" s="2" t="s">
        <v>10</v>
      </c>
    </row>
    <row r="158" spans="2:9" x14ac:dyDescent="0.25">
      <c r="B158" s="2">
        <v>155</v>
      </c>
      <c r="C158" s="2">
        <v>44</v>
      </c>
      <c r="D158" s="2" t="s">
        <v>13</v>
      </c>
      <c r="E158" s="2">
        <v>12.4</v>
      </c>
      <c r="F158" s="2">
        <v>77.099999999999994</v>
      </c>
      <c r="G158" s="2">
        <v>1</v>
      </c>
      <c r="H158" s="2" t="s">
        <v>9</v>
      </c>
      <c r="I158" s="2" t="s">
        <v>10</v>
      </c>
    </row>
    <row r="159" spans="2:9" x14ac:dyDescent="0.25">
      <c r="B159" s="2">
        <v>156</v>
      </c>
      <c r="C159" s="2">
        <v>15</v>
      </c>
      <c r="D159" s="2" t="s">
        <v>8</v>
      </c>
      <c r="E159" s="2">
        <v>9.4</v>
      </c>
      <c r="F159" s="2">
        <v>102.1</v>
      </c>
      <c r="G159" s="2">
        <v>3</v>
      </c>
      <c r="H159" s="2" t="s">
        <v>14</v>
      </c>
      <c r="I159" s="2" t="s">
        <v>12</v>
      </c>
    </row>
    <row r="160" spans="2:9" x14ac:dyDescent="0.25">
      <c r="B160" s="2">
        <v>157</v>
      </c>
      <c r="C160" s="2">
        <v>53</v>
      </c>
      <c r="D160" s="2" t="s">
        <v>13</v>
      </c>
      <c r="E160" s="2">
        <v>10.6</v>
      </c>
      <c r="F160" s="2">
        <v>59.2</v>
      </c>
      <c r="G160" s="2">
        <v>1</v>
      </c>
      <c r="H160" s="2" t="s">
        <v>11</v>
      </c>
      <c r="I160" s="2" t="s">
        <v>12</v>
      </c>
    </row>
    <row r="161" spans="2:9" x14ac:dyDescent="0.25">
      <c r="B161" s="2">
        <v>158</v>
      </c>
      <c r="C161" s="2">
        <v>34</v>
      </c>
      <c r="D161" s="2" t="s">
        <v>8</v>
      </c>
      <c r="E161" s="2">
        <v>14</v>
      </c>
      <c r="F161" s="2">
        <v>75.5</v>
      </c>
      <c r="G161" s="2">
        <v>1</v>
      </c>
      <c r="H161" s="2" t="s">
        <v>14</v>
      </c>
      <c r="I161" s="2" t="s">
        <v>12</v>
      </c>
    </row>
    <row r="162" spans="2:9" x14ac:dyDescent="0.25">
      <c r="B162" s="2">
        <v>159</v>
      </c>
      <c r="C162" s="2">
        <v>41</v>
      </c>
      <c r="D162" s="2" t="s">
        <v>8</v>
      </c>
      <c r="E162" s="2">
        <v>5.4</v>
      </c>
      <c r="F162" s="2">
        <v>90.1</v>
      </c>
      <c r="G162" s="2">
        <v>2</v>
      </c>
      <c r="H162" s="2" t="s">
        <v>15</v>
      </c>
      <c r="I162" s="2" t="s">
        <v>10</v>
      </c>
    </row>
    <row r="163" spans="2:9" x14ac:dyDescent="0.25">
      <c r="B163" s="2">
        <v>160</v>
      </c>
      <c r="C163" s="2">
        <v>51</v>
      </c>
      <c r="D163" s="2" t="s">
        <v>13</v>
      </c>
      <c r="E163" s="2">
        <v>8</v>
      </c>
      <c r="F163" s="2">
        <v>106.4</v>
      </c>
      <c r="G163" s="2">
        <v>1</v>
      </c>
      <c r="H163" s="2" t="s">
        <v>15</v>
      </c>
      <c r="I163" s="2" t="s">
        <v>10</v>
      </c>
    </row>
    <row r="164" spans="2:9" x14ac:dyDescent="0.25">
      <c r="B164" s="2">
        <v>161</v>
      </c>
      <c r="C164" s="2">
        <v>54</v>
      </c>
      <c r="D164" s="2" t="s">
        <v>13</v>
      </c>
      <c r="E164" s="2">
        <v>13.6</v>
      </c>
      <c r="F164" s="2">
        <v>75.7</v>
      </c>
      <c r="G164" s="2">
        <v>3</v>
      </c>
      <c r="H164" s="2" t="s">
        <v>14</v>
      </c>
      <c r="I164" s="2" t="s">
        <v>10</v>
      </c>
    </row>
    <row r="165" spans="2:9" x14ac:dyDescent="0.25">
      <c r="B165" s="2">
        <v>162</v>
      </c>
      <c r="C165" s="2">
        <v>34</v>
      </c>
      <c r="D165" s="2" t="s">
        <v>8</v>
      </c>
      <c r="E165" s="2">
        <v>15.7</v>
      </c>
      <c r="F165" s="2">
        <v>95.7</v>
      </c>
      <c r="G165" s="2">
        <v>1</v>
      </c>
      <c r="H165" s="2" t="s">
        <v>14</v>
      </c>
      <c r="I165" s="2" t="s">
        <v>12</v>
      </c>
    </row>
    <row r="166" spans="2:9" x14ac:dyDescent="0.25">
      <c r="B166" s="2">
        <v>163</v>
      </c>
      <c r="C166" s="2">
        <v>6</v>
      </c>
      <c r="D166" s="2" t="s">
        <v>8</v>
      </c>
      <c r="E166" s="2">
        <v>11.1</v>
      </c>
      <c r="F166" s="2">
        <v>112.6</v>
      </c>
      <c r="G166" s="2">
        <v>3</v>
      </c>
      <c r="H166" s="2" t="s">
        <v>9</v>
      </c>
      <c r="I166" s="2" t="s">
        <v>10</v>
      </c>
    </row>
    <row r="167" spans="2:9" x14ac:dyDescent="0.25">
      <c r="B167" s="2">
        <v>164</v>
      </c>
      <c r="C167" s="2">
        <v>32</v>
      </c>
      <c r="D167" s="2" t="s">
        <v>8</v>
      </c>
      <c r="E167" s="2">
        <v>11.4</v>
      </c>
      <c r="F167" s="2">
        <v>95</v>
      </c>
      <c r="G167" s="2">
        <v>1</v>
      </c>
      <c r="H167" s="2" t="s">
        <v>14</v>
      </c>
      <c r="I167" s="2" t="s">
        <v>10</v>
      </c>
    </row>
    <row r="168" spans="2:9" x14ac:dyDescent="0.25">
      <c r="B168" s="2">
        <v>165</v>
      </c>
      <c r="C168" s="2">
        <v>39</v>
      </c>
      <c r="D168" s="2" t="s">
        <v>13</v>
      </c>
      <c r="E168" s="2">
        <v>6.3</v>
      </c>
      <c r="F168" s="2">
        <v>70.099999999999994</v>
      </c>
      <c r="G168" s="2">
        <v>1</v>
      </c>
      <c r="H168" s="2" t="s">
        <v>9</v>
      </c>
      <c r="I168" s="2" t="s">
        <v>12</v>
      </c>
    </row>
    <row r="169" spans="2:9" x14ac:dyDescent="0.25">
      <c r="B169" s="2">
        <v>166</v>
      </c>
      <c r="C169" s="2">
        <v>25</v>
      </c>
      <c r="D169" s="2" t="s">
        <v>8</v>
      </c>
      <c r="E169" s="2">
        <v>10.4</v>
      </c>
      <c r="F169" s="2">
        <v>56.6</v>
      </c>
      <c r="G169" s="2">
        <v>1</v>
      </c>
      <c r="H169" s="2" t="s">
        <v>15</v>
      </c>
      <c r="I169" s="2" t="s">
        <v>10</v>
      </c>
    </row>
    <row r="170" spans="2:9" x14ac:dyDescent="0.25">
      <c r="B170" s="2">
        <v>167</v>
      </c>
      <c r="C170" s="2">
        <v>41</v>
      </c>
      <c r="D170" s="2" t="s">
        <v>8</v>
      </c>
      <c r="E170" s="2">
        <v>11.4</v>
      </c>
      <c r="F170" s="2">
        <v>111.6</v>
      </c>
      <c r="G170" s="2">
        <v>1</v>
      </c>
      <c r="H170" s="2" t="s">
        <v>9</v>
      </c>
      <c r="I170" s="2" t="s">
        <v>10</v>
      </c>
    </row>
    <row r="171" spans="2:9" x14ac:dyDescent="0.25">
      <c r="B171" s="2">
        <v>168</v>
      </c>
      <c r="C171" s="2">
        <v>47</v>
      </c>
      <c r="D171" s="2" t="s">
        <v>8</v>
      </c>
      <c r="E171" s="2">
        <v>7.9</v>
      </c>
      <c r="F171" s="2">
        <v>56.4</v>
      </c>
      <c r="G171" s="2">
        <v>3</v>
      </c>
      <c r="H171" s="2" t="s">
        <v>14</v>
      </c>
      <c r="I171" s="2" t="s">
        <v>12</v>
      </c>
    </row>
    <row r="172" spans="2:9" x14ac:dyDescent="0.25">
      <c r="B172" s="2">
        <v>169</v>
      </c>
      <c r="C172" s="2">
        <v>17</v>
      </c>
      <c r="D172" s="2" t="s">
        <v>13</v>
      </c>
      <c r="E172" s="2">
        <v>8.1999999999999993</v>
      </c>
      <c r="F172" s="2">
        <v>111.9</v>
      </c>
      <c r="G172" s="2">
        <v>3</v>
      </c>
      <c r="H172" s="2" t="s">
        <v>15</v>
      </c>
      <c r="I172" s="2" t="s">
        <v>10</v>
      </c>
    </row>
    <row r="173" spans="2:9" x14ac:dyDescent="0.25">
      <c r="B173" s="2">
        <v>170</v>
      </c>
      <c r="C173" s="2">
        <v>45</v>
      </c>
      <c r="D173" s="2" t="s">
        <v>8</v>
      </c>
      <c r="E173" s="2">
        <v>9.5</v>
      </c>
      <c r="F173" s="2">
        <v>89.4</v>
      </c>
      <c r="G173" s="2">
        <v>2</v>
      </c>
      <c r="H173" s="2" t="s">
        <v>11</v>
      </c>
      <c r="I173" s="2" t="s">
        <v>12</v>
      </c>
    </row>
    <row r="174" spans="2:9" x14ac:dyDescent="0.25">
      <c r="B174" s="2">
        <v>171</v>
      </c>
      <c r="C174" s="2">
        <v>31</v>
      </c>
      <c r="D174" s="2" t="s">
        <v>8</v>
      </c>
      <c r="E174" s="2">
        <v>5.2</v>
      </c>
      <c r="F174" s="2">
        <v>116</v>
      </c>
      <c r="G174" s="2">
        <v>3</v>
      </c>
      <c r="H174" s="2" t="s">
        <v>9</v>
      </c>
      <c r="I174" s="2" t="s">
        <v>12</v>
      </c>
    </row>
    <row r="175" spans="2:9" x14ac:dyDescent="0.25">
      <c r="B175" s="2">
        <v>172</v>
      </c>
      <c r="C175" s="2">
        <v>38</v>
      </c>
      <c r="D175" s="2" t="s">
        <v>13</v>
      </c>
      <c r="E175" s="2">
        <v>8.9</v>
      </c>
      <c r="F175" s="2">
        <v>106.9</v>
      </c>
      <c r="G175" s="2">
        <v>1</v>
      </c>
      <c r="H175" s="2" t="s">
        <v>15</v>
      </c>
      <c r="I175" s="2" t="s">
        <v>12</v>
      </c>
    </row>
    <row r="176" spans="2:9" x14ac:dyDescent="0.25">
      <c r="B176" s="2">
        <v>173</v>
      </c>
      <c r="C176" s="2">
        <v>15</v>
      </c>
      <c r="D176" s="2" t="s">
        <v>8</v>
      </c>
      <c r="E176" s="2">
        <v>7.5</v>
      </c>
      <c r="F176" s="2">
        <v>119.9</v>
      </c>
      <c r="G176" s="2">
        <v>2</v>
      </c>
      <c r="H176" s="2" t="s">
        <v>9</v>
      </c>
      <c r="I176" s="2" t="s">
        <v>12</v>
      </c>
    </row>
    <row r="177" spans="2:9" x14ac:dyDescent="0.25">
      <c r="B177" s="2">
        <v>174</v>
      </c>
      <c r="C177" s="2">
        <v>34</v>
      </c>
      <c r="D177" s="2" t="s">
        <v>8</v>
      </c>
      <c r="E177" s="2">
        <v>8.9</v>
      </c>
      <c r="F177" s="2">
        <v>77.8</v>
      </c>
      <c r="G177" s="2">
        <v>2</v>
      </c>
      <c r="H177" s="2" t="s">
        <v>15</v>
      </c>
      <c r="I177" s="2" t="s">
        <v>12</v>
      </c>
    </row>
    <row r="178" spans="2:9" x14ac:dyDescent="0.25">
      <c r="B178" s="2">
        <v>175</v>
      </c>
      <c r="C178" s="2">
        <v>9</v>
      </c>
      <c r="D178" s="2" t="s">
        <v>13</v>
      </c>
      <c r="E178" s="2">
        <v>6.4</v>
      </c>
      <c r="F178" s="2">
        <v>104.9</v>
      </c>
      <c r="G178" s="2">
        <v>2</v>
      </c>
      <c r="H178" s="2" t="s">
        <v>15</v>
      </c>
      <c r="I178" s="2" t="s">
        <v>10</v>
      </c>
    </row>
    <row r="179" spans="2:9" x14ac:dyDescent="0.25">
      <c r="B179" s="2">
        <v>176</v>
      </c>
      <c r="C179" s="2">
        <v>53</v>
      </c>
      <c r="D179" s="2" t="s">
        <v>8</v>
      </c>
      <c r="E179" s="2">
        <v>15.7</v>
      </c>
      <c r="F179" s="2">
        <v>81.099999999999994</v>
      </c>
      <c r="G179" s="2">
        <v>1</v>
      </c>
      <c r="H179" s="2" t="s">
        <v>9</v>
      </c>
      <c r="I179" s="2" t="s">
        <v>10</v>
      </c>
    </row>
    <row r="180" spans="2:9" x14ac:dyDescent="0.25">
      <c r="B180" s="2">
        <v>177</v>
      </c>
      <c r="C180" s="2">
        <v>24</v>
      </c>
      <c r="D180" s="2" t="s">
        <v>13</v>
      </c>
      <c r="E180" s="2">
        <v>12.1</v>
      </c>
      <c r="F180" s="2">
        <v>86.2</v>
      </c>
      <c r="G180" s="2">
        <v>3</v>
      </c>
      <c r="H180" s="2" t="s">
        <v>11</v>
      </c>
      <c r="I180" s="2" t="s">
        <v>12</v>
      </c>
    </row>
    <row r="181" spans="2:9" x14ac:dyDescent="0.25">
      <c r="B181" s="2">
        <v>178</v>
      </c>
      <c r="C181" s="2">
        <v>30</v>
      </c>
      <c r="D181" s="2" t="s">
        <v>13</v>
      </c>
      <c r="E181" s="2">
        <v>13.1</v>
      </c>
      <c r="F181" s="2">
        <v>95.8</v>
      </c>
      <c r="G181" s="2">
        <v>1</v>
      </c>
      <c r="H181" s="2" t="s">
        <v>15</v>
      </c>
      <c r="I181" s="2" t="s">
        <v>12</v>
      </c>
    </row>
    <row r="182" spans="2:9" x14ac:dyDescent="0.25">
      <c r="B182" s="2">
        <v>179</v>
      </c>
      <c r="C182" s="2">
        <v>4</v>
      </c>
      <c r="D182" s="2" t="s">
        <v>8</v>
      </c>
      <c r="E182" s="2">
        <v>14.5</v>
      </c>
      <c r="F182" s="2">
        <v>111.8</v>
      </c>
      <c r="G182" s="2">
        <v>2</v>
      </c>
      <c r="H182" s="2" t="s">
        <v>15</v>
      </c>
      <c r="I182" s="2" t="s">
        <v>10</v>
      </c>
    </row>
    <row r="183" spans="2:9" x14ac:dyDescent="0.25">
      <c r="B183" s="2">
        <v>180</v>
      </c>
      <c r="C183" s="2">
        <v>44</v>
      </c>
      <c r="D183" s="2" t="s">
        <v>8</v>
      </c>
      <c r="E183" s="2">
        <v>11</v>
      </c>
      <c r="F183" s="2">
        <v>119</v>
      </c>
      <c r="G183" s="2">
        <v>1</v>
      </c>
      <c r="H183" s="2" t="s">
        <v>15</v>
      </c>
      <c r="I183" s="2" t="s">
        <v>12</v>
      </c>
    </row>
    <row r="184" spans="2:9" x14ac:dyDescent="0.25">
      <c r="B184" s="2">
        <v>181</v>
      </c>
      <c r="C184" s="2">
        <v>47</v>
      </c>
      <c r="D184" s="2" t="s">
        <v>8</v>
      </c>
      <c r="E184" s="2">
        <v>6</v>
      </c>
      <c r="F184" s="2">
        <v>104.9</v>
      </c>
      <c r="G184" s="2">
        <v>1</v>
      </c>
      <c r="H184" s="2" t="s">
        <v>11</v>
      </c>
      <c r="I184" s="2" t="s">
        <v>12</v>
      </c>
    </row>
    <row r="185" spans="2:9" x14ac:dyDescent="0.25">
      <c r="B185" s="2">
        <v>182</v>
      </c>
      <c r="C185" s="2">
        <v>8</v>
      </c>
      <c r="D185" s="2" t="s">
        <v>8</v>
      </c>
      <c r="E185" s="2">
        <v>11.4</v>
      </c>
      <c r="F185" s="2">
        <v>82.2</v>
      </c>
      <c r="G185" s="2">
        <v>3</v>
      </c>
      <c r="H185" s="2" t="s">
        <v>11</v>
      </c>
      <c r="I185" s="2" t="s">
        <v>12</v>
      </c>
    </row>
    <row r="186" spans="2:9" x14ac:dyDescent="0.25">
      <c r="B186" s="2">
        <v>183</v>
      </c>
      <c r="C186" s="2">
        <v>30</v>
      </c>
      <c r="D186" s="2" t="s">
        <v>13</v>
      </c>
      <c r="E186" s="2">
        <v>12</v>
      </c>
      <c r="F186" s="2">
        <v>82.4</v>
      </c>
      <c r="G186" s="2">
        <v>3</v>
      </c>
      <c r="H186" s="2" t="s">
        <v>14</v>
      </c>
      <c r="I186" s="2" t="s">
        <v>10</v>
      </c>
    </row>
    <row r="187" spans="2:9" x14ac:dyDescent="0.25">
      <c r="B187" s="2">
        <v>184</v>
      </c>
      <c r="C187" s="2">
        <v>30</v>
      </c>
      <c r="D187" s="2" t="s">
        <v>8</v>
      </c>
      <c r="E187" s="2">
        <v>13.9</v>
      </c>
      <c r="F187" s="2">
        <v>102.9</v>
      </c>
      <c r="G187" s="2">
        <v>2</v>
      </c>
      <c r="H187" s="2" t="s">
        <v>9</v>
      </c>
      <c r="I187" s="2" t="s">
        <v>10</v>
      </c>
    </row>
    <row r="188" spans="2:9" x14ac:dyDescent="0.25">
      <c r="B188" s="2">
        <v>185</v>
      </c>
      <c r="C188" s="2">
        <v>46</v>
      </c>
      <c r="D188" s="2" t="s">
        <v>13</v>
      </c>
      <c r="E188" s="2">
        <v>10.199999999999999</v>
      </c>
      <c r="F188" s="2">
        <v>70.5</v>
      </c>
      <c r="G188" s="2">
        <v>1</v>
      </c>
      <c r="H188" s="2" t="s">
        <v>11</v>
      </c>
      <c r="I188" s="2" t="s">
        <v>12</v>
      </c>
    </row>
    <row r="189" spans="2:9" x14ac:dyDescent="0.25">
      <c r="B189" s="2">
        <v>186</v>
      </c>
      <c r="C189" s="2">
        <v>46</v>
      </c>
      <c r="D189" s="2" t="s">
        <v>8</v>
      </c>
      <c r="E189" s="2">
        <v>6.5</v>
      </c>
      <c r="F189" s="2">
        <v>62.2</v>
      </c>
      <c r="G189" s="2">
        <v>1</v>
      </c>
      <c r="H189" s="2" t="s">
        <v>9</v>
      </c>
      <c r="I189" s="2" t="s">
        <v>12</v>
      </c>
    </row>
    <row r="190" spans="2:9" x14ac:dyDescent="0.25">
      <c r="B190" s="2">
        <v>187</v>
      </c>
      <c r="C190" s="2">
        <v>22</v>
      </c>
      <c r="D190" s="2" t="s">
        <v>8</v>
      </c>
      <c r="E190" s="2">
        <v>8.4</v>
      </c>
      <c r="F190" s="2">
        <v>78.099999999999994</v>
      </c>
      <c r="G190" s="2">
        <v>3</v>
      </c>
      <c r="H190" s="2" t="s">
        <v>14</v>
      </c>
      <c r="I190" s="2" t="s">
        <v>10</v>
      </c>
    </row>
    <row r="191" spans="2:9" x14ac:dyDescent="0.25">
      <c r="B191" s="2">
        <v>188</v>
      </c>
      <c r="C191" s="2">
        <v>32</v>
      </c>
      <c r="D191" s="2" t="s">
        <v>8</v>
      </c>
      <c r="E191" s="2">
        <v>9.4</v>
      </c>
      <c r="F191" s="2">
        <v>73.7</v>
      </c>
      <c r="G191" s="2">
        <v>1</v>
      </c>
      <c r="H191" s="2" t="s">
        <v>9</v>
      </c>
      <c r="I191" s="2" t="s">
        <v>10</v>
      </c>
    </row>
    <row r="192" spans="2:9" x14ac:dyDescent="0.25">
      <c r="B192" s="2">
        <v>189</v>
      </c>
      <c r="C192" s="2">
        <v>13</v>
      </c>
      <c r="D192" s="2" t="s">
        <v>13</v>
      </c>
      <c r="E192" s="2">
        <v>12.8</v>
      </c>
      <c r="F192" s="2">
        <v>74.3</v>
      </c>
      <c r="G192" s="2">
        <v>1</v>
      </c>
      <c r="H192" s="2" t="s">
        <v>11</v>
      </c>
      <c r="I192" s="2" t="s">
        <v>12</v>
      </c>
    </row>
    <row r="193" spans="2:9" x14ac:dyDescent="0.25">
      <c r="B193" s="2">
        <v>190</v>
      </c>
      <c r="C193" s="2">
        <v>30</v>
      </c>
      <c r="D193" s="2" t="s">
        <v>8</v>
      </c>
      <c r="E193" s="2">
        <v>11.8</v>
      </c>
      <c r="F193" s="2">
        <v>70.2</v>
      </c>
      <c r="G193" s="2">
        <v>1</v>
      </c>
      <c r="H193" s="2" t="s">
        <v>9</v>
      </c>
      <c r="I193" s="2" t="s">
        <v>12</v>
      </c>
    </row>
    <row r="194" spans="2:9" x14ac:dyDescent="0.25">
      <c r="B194" s="2">
        <v>191</v>
      </c>
      <c r="C194" s="2">
        <v>27</v>
      </c>
      <c r="D194" s="2" t="s">
        <v>8</v>
      </c>
      <c r="E194" s="2">
        <v>9.3000000000000007</v>
      </c>
      <c r="F194" s="2">
        <v>57.7</v>
      </c>
      <c r="G194" s="2">
        <v>3</v>
      </c>
      <c r="H194" s="2" t="s">
        <v>11</v>
      </c>
      <c r="I194" s="2" t="s">
        <v>10</v>
      </c>
    </row>
    <row r="195" spans="2:9" x14ac:dyDescent="0.25">
      <c r="B195" s="2">
        <v>192</v>
      </c>
      <c r="C195" s="2">
        <v>41</v>
      </c>
      <c r="D195" s="2" t="s">
        <v>8</v>
      </c>
      <c r="E195" s="2">
        <v>16.8</v>
      </c>
      <c r="F195" s="2">
        <v>56.2</v>
      </c>
      <c r="G195" s="2">
        <v>2</v>
      </c>
      <c r="H195" s="2" t="s">
        <v>9</v>
      </c>
      <c r="I195" s="2" t="s">
        <v>10</v>
      </c>
    </row>
    <row r="196" spans="2:9" x14ac:dyDescent="0.25">
      <c r="B196" s="2">
        <v>193</v>
      </c>
      <c r="C196" s="2">
        <v>35</v>
      </c>
      <c r="D196" s="2" t="s">
        <v>8</v>
      </c>
      <c r="E196" s="2">
        <v>12.3</v>
      </c>
      <c r="F196" s="2">
        <v>119.2</v>
      </c>
      <c r="G196" s="2">
        <v>2</v>
      </c>
      <c r="H196" s="2" t="s">
        <v>11</v>
      </c>
      <c r="I196" s="2" t="s">
        <v>10</v>
      </c>
    </row>
    <row r="197" spans="2:9" x14ac:dyDescent="0.25">
      <c r="B197" s="2">
        <v>194</v>
      </c>
      <c r="C197" s="2">
        <v>3</v>
      </c>
      <c r="D197" s="2" t="s">
        <v>13</v>
      </c>
      <c r="E197" s="2">
        <v>7.8</v>
      </c>
      <c r="F197" s="2">
        <v>82.8</v>
      </c>
      <c r="G197" s="2">
        <v>1</v>
      </c>
      <c r="H197" s="2" t="s">
        <v>11</v>
      </c>
      <c r="I197" s="2" t="s">
        <v>12</v>
      </c>
    </row>
    <row r="198" spans="2:9" x14ac:dyDescent="0.25">
      <c r="B198" s="2">
        <v>195</v>
      </c>
      <c r="C198" s="2">
        <v>29</v>
      </c>
      <c r="D198" s="2" t="s">
        <v>8</v>
      </c>
      <c r="E198" s="2">
        <v>6.2</v>
      </c>
      <c r="F198" s="2">
        <v>80</v>
      </c>
      <c r="G198" s="2">
        <v>2</v>
      </c>
      <c r="H198" s="2" t="s">
        <v>9</v>
      </c>
      <c r="I198" s="2" t="s">
        <v>10</v>
      </c>
    </row>
    <row r="199" spans="2:9" x14ac:dyDescent="0.25">
      <c r="B199" s="2">
        <v>196</v>
      </c>
      <c r="C199" s="2">
        <v>54</v>
      </c>
      <c r="D199" s="2" t="s">
        <v>13</v>
      </c>
      <c r="E199" s="2">
        <v>6.8</v>
      </c>
      <c r="F199" s="2">
        <v>99.2</v>
      </c>
      <c r="G199" s="2">
        <v>3</v>
      </c>
      <c r="H199" s="2" t="s">
        <v>14</v>
      </c>
      <c r="I199" s="2" t="s">
        <v>12</v>
      </c>
    </row>
    <row r="200" spans="2:9" x14ac:dyDescent="0.25">
      <c r="B200" s="2">
        <v>197</v>
      </c>
      <c r="C200" s="2">
        <v>15</v>
      </c>
      <c r="D200" s="2" t="s">
        <v>13</v>
      </c>
      <c r="E200" s="2">
        <v>8</v>
      </c>
      <c r="F200" s="2">
        <v>69.2</v>
      </c>
      <c r="G200" s="2">
        <v>3</v>
      </c>
      <c r="H200" s="2" t="s">
        <v>15</v>
      </c>
      <c r="I200" s="2" t="s">
        <v>10</v>
      </c>
    </row>
    <row r="201" spans="2:9" x14ac:dyDescent="0.25">
      <c r="B201" s="2">
        <v>198</v>
      </c>
      <c r="C201" s="2">
        <v>43</v>
      </c>
      <c r="D201" s="2" t="s">
        <v>13</v>
      </c>
      <c r="E201" s="2">
        <v>6.9</v>
      </c>
      <c r="F201" s="2">
        <v>116.7</v>
      </c>
      <c r="G201" s="2">
        <v>2</v>
      </c>
      <c r="H201" s="2" t="s">
        <v>14</v>
      </c>
      <c r="I201" s="2" t="s">
        <v>10</v>
      </c>
    </row>
    <row r="202" spans="2:9" x14ac:dyDescent="0.25">
      <c r="B202" s="2">
        <v>199</v>
      </c>
      <c r="C202" s="2">
        <v>5</v>
      </c>
      <c r="D202" s="2" t="s">
        <v>13</v>
      </c>
      <c r="E202" s="2">
        <v>7.2</v>
      </c>
      <c r="F202" s="2">
        <v>106.1</v>
      </c>
      <c r="G202" s="2">
        <v>2</v>
      </c>
      <c r="H202" s="2" t="s">
        <v>9</v>
      </c>
      <c r="I202" s="2" t="s">
        <v>10</v>
      </c>
    </row>
    <row r="203" spans="2:9" x14ac:dyDescent="0.25">
      <c r="B203" s="2">
        <v>200</v>
      </c>
      <c r="C203" s="2">
        <v>41</v>
      </c>
      <c r="D203" s="2" t="s">
        <v>13</v>
      </c>
      <c r="E203" s="2">
        <v>8.4</v>
      </c>
      <c r="F203" s="2">
        <v>60.8</v>
      </c>
      <c r="G203" s="2">
        <v>1</v>
      </c>
      <c r="H203" s="2" t="s">
        <v>14</v>
      </c>
      <c r="I203" s="2" t="s">
        <v>10</v>
      </c>
    </row>
  </sheetData>
  <mergeCells count="30">
    <mergeCell ref="AB21:AD21"/>
    <mergeCell ref="AB26:AB27"/>
    <mergeCell ref="AC26:AC27"/>
    <mergeCell ref="AB4:AC4"/>
    <mergeCell ref="AB8:AC8"/>
    <mergeCell ref="AB12:AC12"/>
    <mergeCell ref="AB16:AF16"/>
    <mergeCell ref="AB17:AB18"/>
    <mergeCell ref="AC17:AD17"/>
    <mergeCell ref="AE17:AF17"/>
    <mergeCell ref="V28:V29"/>
    <mergeCell ref="W28:X28"/>
    <mergeCell ref="Y28:Z28"/>
    <mergeCell ref="V35:V36"/>
    <mergeCell ref="W35:X35"/>
    <mergeCell ref="Y35:Z35"/>
    <mergeCell ref="V16:V17"/>
    <mergeCell ref="W16:X16"/>
    <mergeCell ref="Y16:Z16"/>
    <mergeCell ref="V22:V23"/>
    <mergeCell ref="W22:X22"/>
    <mergeCell ref="Y22:Z22"/>
    <mergeCell ref="V10:V11"/>
    <mergeCell ref="W10:X10"/>
    <mergeCell ref="Y10:Z10"/>
    <mergeCell ref="B2:I2"/>
    <mergeCell ref="L2:S2"/>
    <mergeCell ref="V4:V5"/>
    <mergeCell ref="W4:X4"/>
    <mergeCell ref="Y4:Z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Training &amp; Testing</vt:lpstr>
      <vt:lpstr>Training</vt:lpstr>
      <vt:lpstr>Testing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Windows User</cp:lastModifiedBy>
  <dcterms:created xsi:type="dcterms:W3CDTF">2023-11-28T12:59:37Z</dcterms:created>
  <dcterms:modified xsi:type="dcterms:W3CDTF">2023-12-11T13:11:48Z</dcterms:modified>
  <cp:category/>
</cp:coreProperties>
</file>