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Details.csv" sheetId="1" r:id="rId4"/>
    <sheet state="visible" name="CookingSessions.csv" sheetId="2" r:id="rId5"/>
    <sheet state="visible" name="OrderDetails.csv" sheetId="3" r:id="rId6"/>
    <sheet state="visible" name="Exploratory Data Analysis" sheetId="4" r:id="rId7"/>
    <sheet state="visible" name="Meal and dish wise analysis" sheetId="5" r:id="rId8"/>
    <sheet state="visible" name="User analysis" sheetId="6" r:id="rId9"/>
    <sheet state="visible" name="Dashboard" sheetId="7" r:id="rId10"/>
    <sheet state="visible" name="Report" sheetId="8" r:id="rId11"/>
  </sheets>
  <definedNames/>
  <calcPr/>
</workbook>
</file>

<file path=xl/sharedStrings.xml><?xml version="1.0" encoding="utf-8"?>
<sst xmlns="http://schemas.openxmlformats.org/spreadsheetml/2006/main" count="320" uniqueCount="134">
  <si>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</si>
  <si>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</si>
  <si>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</si>
  <si>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</si>
  <si>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</si>
  <si>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</si>
  <si>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</si>
  <si>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</si>
  <si>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</si>
  <si>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</si>
  <si>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</si>
  <si>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</si>
  <si>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</si>
  <si>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</si>
  <si>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</si>
  <si>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</si>
  <si>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</si>
  <si>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</si>
  <si>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</si>
  <si>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</si>
  <si>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</si>
  <si>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</si>
  <si>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</si>
  <si>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</si>
  <si>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</si>
  <si>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</si>
  <si>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</si>
  <si>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</si>
  <si>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</si>
  <si>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</si>
  <si>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</si>
  <si>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</si>
  <si>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</si>
  <si>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</si>
  <si>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</si>
  <si>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</si>
  <si>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</si>
  <si>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</si>
  <si>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</si>
  <si>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</si>
  <si>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</si>
  <si>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</si>
  <si>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</si>
  <si>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</si>
  <si>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</si>
  <si>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</si>
  <si>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</si>
  <si>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</si>
  <si>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</si>
  <si>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</si>
  <si>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</si>
  <si>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</si>
  <si>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</si>
  <si>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</si>
  <si>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</si>
  <si>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</si>
  <si>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</si>
  <si>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</si>
  <si>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</si>
  <si>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</si>
  <si>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</si>
  <si>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</si>
  <si>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</si>
  <si>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</si>
  <si>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</si>
  <si>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</si>
  <si>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</si>
  <si>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</si>
  <si>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</si>
  <si>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</si>
  <si>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</si>
  <si>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</si>
  <si>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</si>
  <si>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</si>
  <si>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</si>
  <si>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</si>
  <si>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</si>
  <si>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</si>
  <si>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</si>
  <si>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</si>
  <si>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</si>
  <si>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</si>
  <si>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</si>
  <si>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</si>
  <si>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</si>
  <si>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</si>
  <si>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</si>
  <si>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</si>
  <si>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</si>
  <si>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</si>
  <si>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</si>
  <si>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</si>
  <si>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</si>
  <si>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</si>
  <si>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</si>
  <si>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</si>
  <si>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</si>
  <si>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</si>
  <si>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</si>
  <si>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</si>
  <si>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</si>
  <si>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</si>
  <si>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</si>
  <si>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Exploratory Data Analysis</t>
  </si>
  <si>
    <t>Total customers</t>
  </si>
  <si>
    <t>Total Duration(min)</t>
  </si>
  <si>
    <t>Total Amount(USD)</t>
  </si>
  <si>
    <t>Meal type</t>
  </si>
  <si>
    <t>Orders</t>
  </si>
  <si>
    <t xml:space="preserve"> Avg Duration(min)</t>
  </si>
  <si>
    <t>Avg Duration(min)</t>
  </si>
  <si>
    <t>Meal wise Analysis</t>
  </si>
  <si>
    <t xml:space="preserve">Duration </t>
  </si>
  <si>
    <t>Amount(USD)</t>
  </si>
  <si>
    <t>Completed orders</t>
  </si>
  <si>
    <t>Cancelled orders</t>
  </si>
  <si>
    <t>Dish wise Aanalysis</t>
  </si>
  <si>
    <t>Dish</t>
  </si>
  <si>
    <t>Duration</t>
  </si>
  <si>
    <t>Completed Orders</t>
  </si>
  <si>
    <t>Cancelled Orders</t>
  </si>
  <si>
    <t>Average Ratings</t>
  </si>
  <si>
    <t>User Analysis</t>
  </si>
  <si>
    <t>User</t>
  </si>
  <si>
    <t>Name</t>
  </si>
  <si>
    <t>sessions</t>
  </si>
  <si>
    <t>Registered date</t>
  </si>
  <si>
    <t>Dashboard</t>
  </si>
  <si>
    <t>Column 1</t>
  </si>
  <si>
    <t>Report for management</t>
  </si>
  <si>
    <r>
      <rPr>
        <rFont val="Arial"/>
        <b/>
        <color rgb="FF000000"/>
        <sz val="10.0"/>
      </rPr>
      <t>Spaghetti</t>
    </r>
    <r>
      <rPr>
        <rFont val="Arial"/>
        <color rgb="FF000000"/>
        <sz val="10.0"/>
      </rPr>
      <t xml:space="preserve"> and </t>
    </r>
    <r>
      <rPr>
        <rFont val="Arial"/>
        <b/>
        <color rgb="FF000000"/>
        <sz val="10.0"/>
      </rPr>
      <t>grilled chicken</t>
    </r>
    <r>
      <rPr>
        <rFont val="Arial"/>
        <color rgb="FF000000"/>
        <sz val="10.0"/>
      </rPr>
      <t xml:space="preserve"> have been the popular dishes, oatmeal being the least ordered dish.</t>
    </r>
  </si>
  <si>
    <r>
      <rPr>
        <rFont val="Arial"/>
        <color rgb="FF000000"/>
        <sz val="10.0"/>
      </rPr>
      <t xml:space="preserve">As observed, people take sessions more for </t>
    </r>
    <r>
      <rPr>
        <rFont val="Arial"/>
        <b/>
        <color rgb="FF000000"/>
        <sz val="10.0"/>
      </rPr>
      <t>dinner</t>
    </r>
    <r>
      <rPr>
        <rFont val="Arial"/>
        <color rgb="FF000000"/>
        <sz val="10.0"/>
      </rPr>
      <t xml:space="preserve"> than other meals.</t>
    </r>
  </si>
  <si>
    <t>Charliee lee is being the only person to cancel orders with userID U003</t>
  </si>
  <si>
    <t>Grilled Chicken is highly rated with average of 4.78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</si>
</sst>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\-mm\-dd\ hh:mm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6.0"/>
      <color rgb="FF000000"/>
      <name val="Times New Roman"/>
    </font>
    <font/>
    <font>
      <sz val="10.0"/>
      <color rgb="FF000000"/>
      <name val="Times New Roman"/>
    </font>
    <font>
      <b/>
      <sz val="10.0"/>
      <color rgb="FF000000"/>
      <name val="Times New Roman"/>
    </font>
    <font>
      <sz val="10.0"/>
      <color theme="1"/>
      <name val="Times New Roman"/>
    </font>
    <font>
      <sz val="10.0"/>
      <color rgb="FF000000"/>
      <name val="Arial"/>
    </font>
    <font>
      <sz val="20.0"/>
      <color rgb="FF000000"/>
      <name val="Times New Roman"/>
    </font>
    <font>
      <color theme="1"/>
      <name val="Arial"/>
      <scheme val="minor"/>
    </font>
    <font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3CEFA"/>
        <bgColor rgb="FFB3CEFA"/>
      </patternFill>
    </fill>
  </fills>
  <borders count="20">
    <border/>
    <border>
      <left/>
      <right/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5" fillId="2" fontId="5" numFmtId="0" xfId="0" applyBorder="1" applyFont="1"/>
    <xf borderId="5" fillId="0" fontId="5" numFmtId="0" xfId="0" applyBorder="1" applyFont="1"/>
    <xf borderId="5" fillId="2" fontId="6" numFmtId="0" xfId="0" applyBorder="1" applyFont="1"/>
    <xf borderId="5" fillId="2" fontId="6" numFmtId="0" xfId="0" applyAlignment="1" applyBorder="1" applyFont="1">
      <alignment readingOrder="0"/>
    </xf>
    <xf borderId="5" fillId="0" fontId="7" numFmtId="0" xfId="0" applyBorder="1" applyFont="1"/>
    <xf borderId="6" fillId="2" fontId="3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0" fillId="0" fontId="8" numFmtId="0" xfId="0" applyFont="1"/>
    <xf borderId="5" fillId="0" fontId="8" numFmtId="2" xfId="0" applyBorder="1" applyFont="1" applyNumberFormat="1"/>
    <xf borderId="5" fillId="0" fontId="5" numFmtId="14" xfId="0" applyBorder="1" applyFont="1" applyNumberFormat="1"/>
    <xf borderId="12" fillId="2" fontId="9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10" numFmtId="0" xfId="0" applyAlignment="1" applyBorder="1" applyFont="1">
      <alignment horizontal="left" readingOrder="0" shrinkToFit="0" vertical="center" wrapText="0"/>
    </xf>
    <xf borderId="19" fillId="2" fontId="11" numFmtId="0" xfId="0" applyAlignment="1" applyBorder="1" applyFont="1">
      <alignment horizontal="center"/>
    </xf>
    <xf borderId="0" fillId="0" fontId="10" numFmtId="0" xfId="0" applyFont="1"/>
  </cellXfs>
  <cellStyles count="1">
    <cellStyle xfId="0" name="Normal" builtinId="0"/>
  </cellStyles>
  <dxfs count="5"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shboard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Meal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Orders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'Meal and dish wise analysis'!$A$4:$A$6</c:f>
            </c:strRef>
          </c:cat>
          <c:val>
            <c:numRef>
              <c:f>'Meal and dish wise analysis'!$B$4:$B$6</c:f>
              <c:numCache/>
            </c:numRef>
          </c:val>
        </c:ser>
        <c:axId val="1443379259"/>
        <c:axId val="782732069"/>
      </c:barChart>
      <c:catAx>
        <c:axId val="1443379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Meal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2732069"/>
      </c:catAx>
      <c:valAx>
        <c:axId val="782732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337925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duration for each type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Duration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'Meal and dish wise analysis'!$A$4:$A$6</c:f>
            </c:strRef>
          </c:cat>
          <c:val>
            <c:numRef>
              <c:f>'Meal and dish wise analysis'!$C$4:$C$6</c:f>
              <c:numCache/>
            </c:numRef>
          </c:val>
        </c:ser>
        <c:axId val="21204701"/>
        <c:axId val="1149306878"/>
      </c:barChart>
      <c:catAx>
        <c:axId val="21204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Meal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9306878"/>
      </c:catAx>
      <c:valAx>
        <c:axId val="1149306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Duration in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0470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Dishes ordered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Orders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'Meal and dish wise analysis'!$A$12:$A$17</c:f>
            </c:strRef>
          </c:cat>
          <c:val>
            <c:numRef>
              <c:f>'Meal and dish wise analysis'!$B$12:$B$17</c:f>
              <c:numCache/>
            </c:numRef>
          </c:val>
        </c:ser>
        <c:axId val="377467392"/>
        <c:axId val="1675751560"/>
      </c:barChart>
      <c:catAx>
        <c:axId val="37746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5751560"/>
      </c:catAx>
      <c:valAx>
        <c:axId val="1675751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746739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Amount(USD)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'Meal and dish wise analysis'!$A$12:$A$17</c:f>
            </c:strRef>
          </c:cat>
          <c:val>
            <c:numRef>
              <c:f>'Meal and dish wise analysis'!$D$12:$D$17</c:f>
              <c:numCache/>
            </c:numRef>
          </c:val>
        </c:ser>
        <c:axId val="701456957"/>
        <c:axId val="1144991051"/>
      </c:barChart>
      <c:catAx>
        <c:axId val="701456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4991051"/>
      </c:catAx>
      <c:valAx>
        <c:axId val="1144991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1456957"/>
      </c:valAx>
    </c:plotArea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</xdr:rowOff>
    </xdr:from>
    <xdr:ext cx="4905375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304800</xdr:colOff>
      <xdr:row>2</xdr:row>
      <xdr:rowOff>9525</xdr:rowOff>
    </xdr:from>
    <xdr:ext cx="495300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0</xdr:rowOff>
    </xdr:from>
    <xdr:ext cx="4905375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304800</xdr:colOff>
      <xdr:row>19</xdr:row>
      <xdr:rowOff>0</xdr:rowOff>
    </xdr:from>
    <xdr:ext cx="495300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R18" displayName="Table1" name="Table1" id="1">
  <tableColumns count="1">
    <tableColumn name="Column1" id="1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5.38"/>
    <col customWidth="1" min="3" max="3" width="9.13"/>
    <col customWidth="1" min="4" max="4" width="13.38"/>
    <col customWidth="1" min="5" max="5" width="21.25"/>
    <col customWidth="1" min="6" max="6" width="12.13"/>
    <col customWidth="1" min="7" max="7" width="17.0"/>
    <col customWidth="1" min="8" max="8" width="18.13"/>
    <col customWidth="1" min="9" max="9" width="16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 t="s">
        <v>10</v>
      </c>
      <c r="C2" s="2">
        <v>28.0</v>
      </c>
      <c r="D2" s="2" t="s">
        <v>11</v>
      </c>
      <c r="E2" s="3">
        <v>44941.0</v>
      </c>
      <c r="F2" s="2" t="s">
        <v>12</v>
      </c>
      <c r="G2" s="2" t="s">
        <v>13</v>
      </c>
      <c r="H2" s="2" t="s">
        <v>14</v>
      </c>
      <c r="I2" s="2">
        <v>12.0</v>
      </c>
    </row>
    <row r="3" ht="15.75" customHeight="1">
      <c r="A3" s="2" t="s">
        <v>15</v>
      </c>
      <c r="B3" s="2" t="s">
        <v>16</v>
      </c>
      <c r="C3" s="2">
        <v>35.0</v>
      </c>
      <c r="D3" s="2" t="s">
        <v>17</v>
      </c>
      <c r="E3" s="3">
        <v>44977.0</v>
      </c>
      <c r="F3" s="2" t="s">
        <v>18</v>
      </c>
      <c r="G3" s="2" t="s">
        <v>19</v>
      </c>
      <c r="H3" s="2" t="s">
        <v>20</v>
      </c>
      <c r="I3" s="2">
        <v>8.0</v>
      </c>
    </row>
    <row r="4" ht="15.75" customHeight="1">
      <c r="A4" s="2" t="s">
        <v>21</v>
      </c>
      <c r="B4" s="2" t="s">
        <v>22</v>
      </c>
      <c r="C4" s="2">
        <v>42.0</v>
      </c>
      <c r="D4" s="2" t="s">
        <v>23</v>
      </c>
      <c r="E4" s="3">
        <v>44995.0</v>
      </c>
      <c r="F4" s="2" t="s">
        <v>24</v>
      </c>
      <c r="G4" s="2" t="s">
        <v>25</v>
      </c>
      <c r="H4" s="2" t="s">
        <v>26</v>
      </c>
      <c r="I4" s="2">
        <v>15.0</v>
      </c>
    </row>
    <row r="5" ht="15.75" customHeight="1">
      <c r="A5" s="2" t="s">
        <v>27</v>
      </c>
      <c r="B5" s="2" t="s">
        <v>28</v>
      </c>
      <c r="C5" s="2">
        <v>27.0</v>
      </c>
      <c r="D5" s="2" t="s">
        <v>29</v>
      </c>
      <c r="E5" s="3">
        <v>45021.0</v>
      </c>
      <c r="F5" s="2" t="s">
        <v>30</v>
      </c>
      <c r="G5" s="2" t="s">
        <v>31</v>
      </c>
      <c r="H5" s="2" t="s">
        <v>14</v>
      </c>
      <c r="I5" s="2">
        <v>10.0</v>
      </c>
    </row>
    <row r="6" ht="15.75" customHeight="1">
      <c r="A6" s="2" t="s">
        <v>32</v>
      </c>
      <c r="B6" s="2" t="s">
        <v>33</v>
      </c>
      <c r="C6" s="2">
        <v>30.0</v>
      </c>
      <c r="D6" s="2" t="s">
        <v>34</v>
      </c>
      <c r="E6" s="3">
        <v>45068.0</v>
      </c>
      <c r="F6" s="2" t="s">
        <v>35</v>
      </c>
      <c r="G6" s="2" t="s">
        <v>36</v>
      </c>
      <c r="H6" s="2" t="s">
        <v>20</v>
      </c>
      <c r="I6" s="2">
        <v>9.0</v>
      </c>
    </row>
    <row r="7" ht="15.75" customHeight="1">
      <c r="A7" s="2" t="s">
        <v>37</v>
      </c>
      <c r="B7" s="2" t="s">
        <v>38</v>
      </c>
      <c r="C7" s="2">
        <v>25.0</v>
      </c>
      <c r="D7" s="2" t="s">
        <v>39</v>
      </c>
      <c r="E7" s="3">
        <v>45092.0</v>
      </c>
      <c r="F7" s="2" t="s">
        <v>40</v>
      </c>
      <c r="G7" s="2" t="s">
        <v>41</v>
      </c>
      <c r="H7" s="2" t="s">
        <v>14</v>
      </c>
      <c r="I7" s="2">
        <v>7.0</v>
      </c>
    </row>
    <row r="8" ht="15.75" customHeight="1">
      <c r="A8" s="2" t="s">
        <v>42</v>
      </c>
      <c r="B8" s="2" t="s">
        <v>43</v>
      </c>
      <c r="C8" s="2">
        <v>38.0</v>
      </c>
      <c r="D8" s="2" t="s">
        <v>44</v>
      </c>
      <c r="E8" s="3">
        <v>45109.0</v>
      </c>
      <c r="F8" s="2" t="s">
        <v>45</v>
      </c>
      <c r="G8" s="2" t="s">
        <v>46</v>
      </c>
      <c r="H8" s="2" t="s">
        <v>26</v>
      </c>
      <c r="I8" s="2">
        <v>14.0</v>
      </c>
    </row>
    <row r="9" ht="15.75" customHeight="1">
      <c r="A9" s="2" t="s">
        <v>47</v>
      </c>
      <c r="B9" s="2" t="s">
        <v>48</v>
      </c>
      <c r="C9" s="2">
        <v>31.0</v>
      </c>
      <c r="D9" s="2" t="s">
        <v>49</v>
      </c>
      <c r="E9" s="3">
        <v>45149.0</v>
      </c>
      <c r="F9" s="2" t="s">
        <v>50</v>
      </c>
      <c r="G9" s="2" t="s">
        <v>51</v>
      </c>
      <c r="H9" s="2" t="s">
        <v>14</v>
      </c>
      <c r="I9" s="2">
        <v>5.0</v>
      </c>
    </row>
    <row r="10" ht="15.75" customHeight="1">
      <c r="A10" s="2" t="s">
        <v>52</v>
      </c>
      <c r="B10" s="2" t="s">
        <v>53</v>
      </c>
      <c r="C10" s="2">
        <v>33.0</v>
      </c>
      <c r="D10" s="2" t="s">
        <v>54</v>
      </c>
      <c r="E10" s="3">
        <v>45170.0</v>
      </c>
      <c r="F10" s="2" t="s">
        <v>55</v>
      </c>
      <c r="G10" s="2" t="s">
        <v>56</v>
      </c>
      <c r="H10" s="2" t="s">
        <v>20</v>
      </c>
      <c r="I10" s="2">
        <v>6.0</v>
      </c>
    </row>
    <row r="11" ht="15.75" customHeight="1">
      <c r="A11" s="2" t="s">
        <v>57</v>
      </c>
      <c r="B11" s="2" t="s">
        <v>58</v>
      </c>
      <c r="C11" s="2">
        <v>29.0</v>
      </c>
      <c r="D11" s="2" t="s">
        <v>59</v>
      </c>
      <c r="E11" s="3">
        <v>45209.0</v>
      </c>
      <c r="F11" s="2" t="s">
        <v>60</v>
      </c>
      <c r="G11" s="2" t="s">
        <v>61</v>
      </c>
      <c r="H11" s="2" t="s">
        <v>14</v>
      </c>
      <c r="I11" s="2">
        <v>8.0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63"/>
    <col customWidth="1" min="3" max="3" width="13.75"/>
    <col customWidth="1" min="4" max="4" width="12.63"/>
    <col customWidth="1" min="5" max="6" width="15.38"/>
    <col customWidth="1" min="7" max="7" width="19.0"/>
    <col customWidth="1" min="8" max="8" width="20.0"/>
  </cols>
  <sheetData>
    <row r="1" ht="15.75" customHeight="1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ht="15.75" customHeight="1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30.0</v>
      </c>
      <c r="H2" s="2">
        <v>4.5</v>
      </c>
    </row>
    <row r="3" ht="15.75" customHeight="1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</v>
      </c>
      <c r="G3" s="2">
        <v>20.0</v>
      </c>
      <c r="H3" s="2">
        <v>4.0</v>
      </c>
    </row>
    <row r="4" ht="15.75" customHeight="1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</v>
      </c>
      <c r="G4" s="2">
        <v>40.0</v>
      </c>
      <c r="H4" s="2">
        <v>4.8</v>
      </c>
    </row>
    <row r="5" ht="15.75" customHeight="1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30.0</v>
      </c>
      <c r="H5" s="2">
        <v>4.2</v>
      </c>
    </row>
    <row r="6" ht="15.75" customHeight="1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15.0</v>
      </c>
      <c r="H6" s="2">
        <v>4.7</v>
      </c>
    </row>
    <row r="7" ht="15.75" customHeight="1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30.0</v>
      </c>
      <c r="H7" s="2">
        <v>4.3</v>
      </c>
    </row>
    <row r="8" ht="15.75" customHeight="1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45.0</v>
      </c>
      <c r="H8" s="2">
        <v>4.6</v>
      </c>
    </row>
    <row r="9" ht="15.75" customHeight="1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</v>
      </c>
      <c r="G9" s="2">
        <v>20.0</v>
      </c>
      <c r="H9" s="2">
        <v>4.4</v>
      </c>
    </row>
    <row r="10" ht="15.75" customHeight="1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40.0</v>
      </c>
      <c r="H10" s="2">
        <v>4.9</v>
      </c>
    </row>
    <row r="11" ht="15.75" customHeight="1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45631.29861111111</v>
      </c>
      <c r="G11" s="2">
        <v>10.0</v>
      </c>
      <c r="H11" s="2">
        <v>4.1</v>
      </c>
    </row>
    <row r="12" ht="15.75" customHeight="1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30.0</v>
      </c>
      <c r="H12" s="2">
        <v>4.6</v>
      </c>
    </row>
    <row r="13" ht="15.75" customHeight="1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40.0</v>
      </c>
      <c r="H13" s="2">
        <v>4.7</v>
      </c>
    </row>
    <row r="14" ht="15.75" customHeight="1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30.0</v>
      </c>
      <c r="H14" s="2">
        <v>4.4</v>
      </c>
    </row>
    <row r="15" ht="15.75" customHeight="1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45.0</v>
      </c>
      <c r="H15" s="2">
        <v>4.8</v>
      </c>
    </row>
    <row r="16" ht="15.75" customHeight="1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</v>
      </c>
      <c r="G16" s="2">
        <v>40.0</v>
      </c>
      <c r="H16" s="2">
        <v>5.0</v>
      </c>
    </row>
    <row r="17" ht="15.75" customHeight="1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</v>
      </c>
      <c r="G17" s="2">
        <v>20.0</v>
      </c>
      <c r="H17" s="2">
        <v>4.3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3.0"/>
    <col customWidth="1" min="4" max="4" width="12.63"/>
    <col customWidth="1" min="5" max="5" width="12.88"/>
    <col customWidth="1" min="6" max="6" width="14.38"/>
    <col customWidth="1" min="7" max="7" width="15.75"/>
    <col customWidth="1" min="8" max="8" width="20.63"/>
  </cols>
  <sheetData>
    <row r="1" ht="15.75" customHeight="1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</row>
    <row r="2" ht="15.75" customHeight="1">
      <c r="A2" s="2">
        <v>1001.0</v>
      </c>
      <c r="B2" s="2" t="s">
        <v>9</v>
      </c>
      <c r="C2" s="3">
        <v>45627.0</v>
      </c>
      <c r="D2" s="2" t="s">
        <v>14</v>
      </c>
      <c r="E2" s="2" t="s">
        <v>70</v>
      </c>
      <c r="F2" s="2" t="s">
        <v>97</v>
      </c>
      <c r="G2" s="2">
        <v>15.0</v>
      </c>
      <c r="H2" s="2" t="s">
        <v>98</v>
      </c>
      <c r="I2" s="2">
        <v>5.0</v>
      </c>
      <c r="J2" s="2" t="s">
        <v>69</v>
      </c>
    </row>
    <row r="3" ht="15.75" customHeight="1">
      <c r="A3" s="2">
        <v>1002.0</v>
      </c>
      <c r="B3" s="2" t="s">
        <v>15</v>
      </c>
      <c r="C3" s="3">
        <v>45627.0</v>
      </c>
      <c r="D3" s="2" t="s">
        <v>20</v>
      </c>
      <c r="E3" s="2" t="s">
        <v>72</v>
      </c>
      <c r="F3" s="2" t="s">
        <v>97</v>
      </c>
      <c r="G3" s="2">
        <v>10.0</v>
      </c>
      <c r="H3" s="2" t="s">
        <v>99</v>
      </c>
      <c r="I3" s="2">
        <v>4.0</v>
      </c>
      <c r="J3" s="2" t="s">
        <v>71</v>
      </c>
    </row>
    <row r="4" ht="15.75" customHeight="1">
      <c r="A4" s="2">
        <v>1003.0</v>
      </c>
      <c r="B4" s="2" t="s">
        <v>21</v>
      </c>
      <c r="C4" s="3">
        <v>45628.0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</row>
    <row r="5" ht="15.75" customHeight="1">
      <c r="A5" s="2">
        <v>1004.0</v>
      </c>
      <c r="B5" s="2" t="s">
        <v>9</v>
      </c>
      <c r="C5" s="3">
        <v>45628.0</v>
      </c>
      <c r="D5" s="2" t="s">
        <v>26</v>
      </c>
      <c r="E5" s="2" t="s">
        <v>76</v>
      </c>
      <c r="F5" s="2" t="s">
        <v>97</v>
      </c>
      <c r="G5" s="2">
        <v>8.0</v>
      </c>
      <c r="H5" s="2" t="s">
        <v>102</v>
      </c>
      <c r="I5" s="2">
        <v>4.0</v>
      </c>
      <c r="J5" s="2" t="s">
        <v>75</v>
      </c>
    </row>
    <row r="6" ht="15.75" customHeight="1">
      <c r="A6" s="2">
        <v>1005.0</v>
      </c>
      <c r="B6" s="2" t="s">
        <v>27</v>
      </c>
      <c r="C6" s="3">
        <v>45629.0</v>
      </c>
      <c r="D6" s="2" t="s">
        <v>20</v>
      </c>
      <c r="E6" s="2" t="s">
        <v>72</v>
      </c>
      <c r="F6" s="2" t="s">
        <v>97</v>
      </c>
      <c r="G6" s="2">
        <v>9.0</v>
      </c>
      <c r="H6" s="2" t="s">
        <v>99</v>
      </c>
      <c r="I6" s="2">
        <v>4.0</v>
      </c>
      <c r="J6" s="2" t="s">
        <v>77</v>
      </c>
    </row>
    <row r="7" ht="15.75" customHeight="1">
      <c r="A7" s="2">
        <v>1006.0</v>
      </c>
      <c r="B7" s="2" t="s">
        <v>15</v>
      </c>
      <c r="C7" s="3">
        <v>45629.0</v>
      </c>
      <c r="D7" s="2" t="s">
        <v>14</v>
      </c>
      <c r="E7" s="2" t="s">
        <v>70</v>
      </c>
      <c r="F7" s="2" t="s">
        <v>97</v>
      </c>
      <c r="G7" s="2">
        <v>14.0</v>
      </c>
      <c r="H7" s="2" t="s">
        <v>98</v>
      </c>
      <c r="I7" s="2">
        <v>4.0</v>
      </c>
      <c r="J7" s="2" t="s">
        <v>78</v>
      </c>
    </row>
    <row r="8" ht="15.75" customHeight="1">
      <c r="A8" s="2">
        <v>1007.0</v>
      </c>
      <c r="B8" s="2" t="s">
        <v>32</v>
      </c>
      <c r="C8" s="3">
        <v>45630.0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4.0</v>
      </c>
      <c r="J8" s="2" t="s">
        <v>79</v>
      </c>
    </row>
    <row r="9" ht="15.75" customHeight="1">
      <c r="A9" s="2">
        <v>1008.0</v>
      </c>
      <c r="B9" s="2" t="s">
        <v>21</v>
      </c>
      <c r="C9" s="3">
        <v>45630.0</v>
      </c>
      <c r="D9" s="2" t="s">
        <v>20</v>
      </c>
      <c r="E9" s="2" t="s">
        <v>81</v>
      </c>
      <c r="F9" s="2" t="s">
        <v>100</v>
      </c>
      <c r="G9" s="2">
        <v>11.0</v>
      </c>
      <c r="H9" s="2" t="s">
        <v>99</v>
      </c>
      <c r="I9" s="2" t="s">
        <v>101</v>
      </c>
      <c r="J9" s="2" t="s">
        <v>80</v>
      </c>
    </row>
    <row r="10" ht="15.75" customHeight="1">
      <c r="A10" s="2">
        <v>1009.0</v>
      </c>
      <c r="B10" s="2" t="s">
        <v>9</v>
      </c>
      <c r="C10" s="3">
        <v>45631.0</v>
      </c>
      <c r="D10" s="2" t="s">
        <v>14</v>
      </c>
      <c r="E10" s="2" t="s">
        <v>74</v>
      </c>
      <c r="F10" s="2" t="s">
        <v>97</v>
      </c>
      <c r="G10" s="2">
        <v>12.0</v>
      </c>
      <c r="H10" s="2" t="s">
        <v>98</v>
      </c>
      <c r="I10" s="2">
        <v>5.0</v>
      </c>
      <c r="J10" s="2" t="s">
        <v>82</v>
      </c>
    </row>
    <row r="11" ht="15.75" customHeight="1">
      <c r="A11" s="2">
        <v>1010.0</v>
      </c>
      <c r="B11" s="2" t="s">
        <v>15</v>
      </c>
      <c r="C11" s="3">
        <v>45631.0</v>
      </c>
      <c r="D11" s="2" t="s">
        <v>26</v>
      </c>
      <c r="E11" s="2" t="s">
        <v>84</v>
      </c>
      <c r="F11" s="2" t="s">
        <v>97</v>
      </c>
      <c r="G11" s="2">
        <v>7.0</v>
      </c>
      <c r="H11" s="2" t="s">
        <v>102</v>
      </c>
      <c r="I11" s="2">
        <v>4.0</v>
      </c>
      <c r="J11" s="2" t="s">
        <v>83</v>
      </c>
    </row>
    <row r="12" ht="15.75" customHeight="1">
      <c r="A12" s="2">
        <v>1011.0</v>
      </c>
      <c r="B12" s="2" t="s">
        <v>21</v>
      </c>
      <c r="C12" s="3">
        <v>45632.0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4.0</v>
      </c>
      <c r="J12" s="2" t="s">
        <v>85</v>
      </c>
    </row>
    <row r="13" ht="15.75" customHeight="1">
      <c r="A13" s="2">
        <v>1012.0</v>
      </c>
      <c r="B13" s="2" t="s">
        <v>27</v>
      </c>
      <c r="C13" s="3">
        <v>45632.0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4.0</v>
      </c>
      <c r="J13" s="2" t="s">
        <v>86</v>
      </c>
    </row>
    <row r="14" ht="15.75" customHeight="1">
      <c r="A14" s="2">
        <v>1013.0</v>
      </c>
      <c r="B14" s="2" t="s">
        <v>32</v>
      </c>
      <c r="C14" s="3">
        <v>45633.0</v>
      </c>
      <c r="D14" s="2" t="s">
        <v>20</v>
      </c>
      <c r="E14" s="2" t="s">
        <v>72</v>
      </c>
      <c r="F14" s="2" t="s">
        <v>97</v>
      </c>
      <c r="G14" s="2">
        <v>9.0</v>
      </c>
      <c r="H14" s="2" t="s">
        <v>99</v>
      </c>
      <c r="I14" s="2">
        <v>4.0</v>
      </c>
      <c r="J14" s="2" t="s">
        <v>87</v>
      </c>
    </row>
    <row r="15" ht="15.75" customHeight="1">
      <c r="A15" s="2">
        <v>1014.0</v>
      </c>
      <c r="B15" s="2" t="s">
        <v>37</v>
      </c>
      <c r="C15" s="3">
        <v>45633.0</v>
      </c>
      <c r="D15" s="2" t="s">
        <v>14</v>
      </c>
      <c r="E15" s="2" t="s">
        <v>74</v>
      </c>
      <c r="F15" s="2" t="s">
        <v>97</v>
      </c>
      <c r="G15" s="2">
        <v>13.0</v>
      </c>
      <c r="H15" s="2" t="s">
        <v>98</v>
      </c>
      <c r="I15" s="2">
        <v>5.0</v>
      </c>
      <c r="J15" s="2" t="s">
        <v>88</v>
      </c>
    </row>
    <row r="16" ht="15.75" customHeight="1">
      <c r="A16" s="2">
        <v>1015.0</v>
      </c>
      <c r="B16" s="2" t="s">
        <v>42</v>
      </c>
      <c r="C16" s="3">
        <v>45634.0</v>
      </c>
      <c r="D16" s="2" t="s">
        <v>14</v>
      </c>
      <c r="E16" s="2" t="s">
        <v>70</v>
      </c>
      <c r="F16" s="2" t="s">
        <v>97</v>
      </c>
      <c r="G16" s="2">
        <v>14.0</v>
      </c>
      <c r="H16" s="2" t="s">
        <v>98</v>
      </c>
      <c r="I16" s="2">
        <v>5.0</v>
      </c>
      <c r="J16" s="2" t="s">
        <v>89</v>
      </c>
    </row>
    <row r="17" ht="15.75" customHeight="1">
      <c r="A17" s="2">
        <v>1016.0</v>
      </c>
      <c r="B17" s="2" t="s">
        <v>47</v>
      </c>
      <c r="C17" s="3">
        <v>45634.0</v>
      </c>
      <c r="D17" s="2" t="s">
        <v>20</v>
      </c>
      <c r="E17" s="2" t="s">
        <v>81</v>
      </c>
      <c r="F17" s="2" t="s">
        <v>97</v>
      </c>
      <c r="G17" s="2">
        <v>11.0</v>
      </c>
      <c r="H17" s="2" t="s">
        <v>99</v>
      </c>
      <c r="I17" s="2">
        <v>4.0</v>
      </c>
      <c r="J17" s="2" t="s">
        <v>90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6.25"/>
    <col customWidth="1" min="3" max="3" width="15.25"/>
    <col customWidth="1" min="4" max="4" width="15.5"/>
    <col customWidth="1" min="5" max="26" width="8.63"/>
  </cols>
  <sheetData>
    <row r="1" ht="12.75" customHeight="1">
      <c r="A1" s="5" t="s">
        <v>103</v>
      </c>
      <c r="B1" s="6"/>
      <c r="C1" s="7"/>
      <c r="D1" s="8"/>
      <c r="E1" s="8"/>
    </row>
    <row r="2" ht="12.75" customHeight="1">
      <c r="A2" s="8"/>
      <c r="B2" s="8"/>
      <c r="C2" s="8"/>
      <c r="D2" s="8"/>
      <c r="E2" s="8"/>
    </row>
    <row r="3" ht="12.75" customHeight="1">
      <c r="A3" s="8"/>
      <c r="B3" s="8"/>
      <c r="C3" s="8"/>
      <c r="D3" s="8"/>
      <c r="E3" s="8"/>
    </row>
    <row r="4" ht="12.75" customHeight="1">
      <c r="A4" s="9" t="s">
        <v>8</v>
      </c>
      <c r="B4" s="10">
        <f>COUNTA(CookingSessions.csv!$A$2:$A$17)</f>
        <v>16</v>
      </c>
      <c r="C4" s="8"/>
      <c r="D4" s="8"/>
      <c r="E4" s="8"/>
    </row>
    <row r="5" ht="12.75" customHeight="1">
      <c r="A5" s="9" t="s">
        <v>104</v>
      </c>
      <c r="B5" s="10">
        <f>COUNTA(UserDetails.csv!$A$2:$A$11)</f>
        <v>10</v>
      </c>
      <c r="C5" s="8"/>
      <c r="D5" s="8"/>
      <c r="E5" s="8"/>
    </row>
    <row r="6" ht="12.75" customHeight="1">
      <c r="A6" s="9" t="s">
        <v>105</v>
      </c>
      <c r="B6" s="10">
        <f>SUM(CookingSessions.csv!$G$2:$G$17)</f>
        <v>485</v>
      </c>
      <c r="C6" s="8"/>
      <c r="D6" s="8"/>
      <c r="E6" s="8"/>
    </row>
    <row r="7" ht="12.75" customHeight="1">
      <c r="A7" s="9" t="s">
        <v>106</v>
      </c>
      <c r="B7" s="10">
        <f>SUM(OrderDetails.csv!$G$2:$G$17)</f>
        <v>180</v>
      </c>
      <c r="C7" s="8"/>
      <c r="D7" s="8"/>
      <c r="E7" s="8"/>
    </row>
    <row r="8" ht="12.75" customHeight="1">
      <c r="A8" s="8"/>
      <c r="B8" s="8"/>
      <c r="C8" s="8"/>
      <c r="D8" s="8"/>
      <c r="E8" s="8"/>
    </row>
    <row r="9" ht="12.75" customHeight="1">
      <c r="A9" s="11" t="s">
        <v>107</v>
      </c>
      <c r="B9" s="11" t="s">
        <v>108</v>
      </c>
      <c r="C9" s="12" t="s">
        <v>109</v>
      </c>
      <c r="D9" s="12" t="s">
        <v>106</v>
      </c>
      <c r="E9" s="8"/>
    </row>
    <row r="10" ht="12.75" customHeight="1">
      <c r="A10" s="13" t="s">
        <v>26</v>
      </c>
      <c r="B10" s="10">
        <f>COUNTIF(OrderDetails.csv!$D$2:$D$17,'Exploratory Data Analysis'!A10)</f>
        <v>3</v>
      </c>
      <c r="C10" s="10">
        <f>AVERAGEIF(CookingSessions.csv!$D$2:$D$17,$A$10,CookingSessions.csv!G2:G17)</f>
        <v>23.33333333</v>
      </c>
      <c r="D10" s="10">
        <f>SUMIF(CookingSessions.csv!$D$2:$D$17,$A$10,OrderDetails.csv!G2:G17)</f>
        <v>23.5</v>
      </c>
      <c r="E10" s="8"/>
    </row>
    <row r="11" ht="12.75" customHeight="1">
      <c r="A11" s="13" t="s">
        <v>20</v>
      </c>
      <c r="B11" s="10">
        <f>COUNTIF(OrderDetails.csv!$D$2:$D$17,'Exploratory Data Analysis'!A11)</f>
        <v>5</v>
      </c>
      <c r="C11" s="10">
        <f>AVERAGEIF(OrderDetails.csv!$D$2:$D$17,$A$11,CookingSessions.csv!G2:G17)</f>
        <v>21</v>
      </c>
      <c r="D11" s="10">
        <f>SUMIFS(OrderDetails.csv!$G$2:$G$17,OrderDetails.csv!$D$2:$D$17,'Exploratory Data Analysis'!A11)</f>
        <v>50</v>
      </c>
      <c r="E11" s="8"/>
    </row>
    <row r="12" ht="12.75" customHeight="1">
      <c r="A12" s="10" t="s">
        <v>14</v>
      </c>
      <c r="B12" s="10">
        <f>COUNTIF(OrderDetails.csv!$D$2:$D$17,'Exploratory Data Analysis'!A12)</f>
        <v>8</v>
      </c>
      <c r="C12" s="10">
        <f>AVERAGEIF(CookingSessions.csv!D2:D17,A12,CookingSessions.csv!G2:G17)</f>
        <v>38.75</v>
      </c>
      <c r="D12" s="10">
        <f>SUMIFS(OrderDetails.csv!$G$2:$G$17,OrderDetails.csv!$D$2:$D$17,'Exploratory Data Analysis'!A12)</f>
        <v>106.5</v>
      </c>
      <c r="E12" s="8"/>
    </row>
    <row r="13" ht="12.75" customHeight="1">
      <c r="A13" s="8"/>
      <c r="B13" s="8"/>
      <c r="C13" s="8"/>
      <c r="D13" s="8"/>
      <c r="E13" s="8"/>
    </row>
    <row r="14" ht="12.75" customHeight="1">
      <c r="A14" s="11" t="s">
        <v>63</v>
      </c>
      <c r="B14" s="11" t="s">
        <v>108</v>
      </c>
      <c r="C14" s="12" t="s">
        <v>110</v>
      </c>
      <c r="D14" s="12" t="s">
        <v>106</v>
      </c>
      <c r="E14" s="8"/>
    </row>
    <row r="15" ht="12.75" customHeight="1">
      <c r="A15" s="13" t="s">
        <v>72</v>
      </c>
      <c r="B15" s="10">
        <f>COUNTIF(OrderDetails.csv!$E$2:$E$17,'Exploratory Data Analysis'!A15)</f>
        <v>3</v>
      </c>
      <c r="C15" s="10">
        <f>AVERAGEIF(CookingSessions.csv!C2:C17,CookingSessions.csv!C3,CookingSessions.csv!G2:G17)</f>
        <v>21.66666667</v>
      </c>
      <c r="D15" s="10">
        <f>SUMIFS(OrderDetails.csv!$G$2:$G$17,OrderDetails.csv!$E$2:$E$17,'Exploratory Data Analysis'!A15)</f>
        <v>28</v>
      </c>
      <c r="E15" s="8"/>
    </row>
    <row r="16" ht="12.75" customHeight="1">
      <c r="A16" s="13" t="s">
        <v>74</v>
      </c>
      <c r="B16" s="10">
        <f>COUNTIF(OrderDetails.csv!$E$2:$E$17,'Exploratory Data Analysis'!A16)</f>
        <v>4</v>
      </c>
      <c r="C16" s="10">
        <f>AVERAGEIF(CookingSessions.csv!C2:C17,CookingSessions.csv!C4,CookingSessions.csv!G2:G17)</f>
        <v>42.5</v>
      </c>
      <c r="D16" s="10">
        <f>SUMIFS(OrderDetails.csv!$G$2:$G$17,OrderDetails.csv!$E$2:$E$17,'Exploratory Data Analysis'!A16)</f>
        <v>51</v>
      </c>
      <c r="E16" s="8"/>
    </row>
    <row r="17" ht="12.75" customHeight="1">
      <c r="A17" s="13" t="s">
        <v>84</v>
      </c>
      <c r="B17" s="10">
        <f>COUNTIF(OrderDetails.csv!$E$2:$E$17,'Exploratory Data Analysis'!A17)</f>
        <v>1</v>
      </c>
      <c r="C17" s="10">
        <f>AVERAGEIF(CookingSessions.csv!C2:C17,CookingSessions.csv!C11,CookingSessions.csv!G2:G17)</f>
        <v>10</v>
      </c>
      <c r="D17" s="10">
        <f>SUMIFS(OrderDetails.csv!$G$2:$G$17,OrderDetails.csv!$E$2:$E$17,'Exploratory Data Analysis'!A17)</f>
        <v>7</v>
      </c>
      <c r="E17" s="8"/>
    </row>
    <row r="18" ht="12.75" customHeight="1">
      <c r="A18" s="13" t="s">
        <v>76</v>
      </c>
      <c r="B18" s="10">
        <f>COUNTIF(OrderDetails.csv!$E$2:$E$17,'Exploratory Data Analysis'!A18)</f>
        <v>2</v>
      </c>
      <c r="C18" s="10">
        <f>AVERAGEIF(CookingSessions.csv!C2:C17,CookingSessions.csv!C5,CookingSessions.csv!G2:G17)</f>
        <v>30</v>
      </c>
      <c r="D18" s="10">
        <f>SUMIFS(OrderDetails.csv!$G$2:$G$17,OrderDetails.csv!$E$2:$E$17,'Exploratory Data Analysis'!A18)</f>
        <v>16.5</v>
      </c>
      <c r="E18" s="8"/>
    </row>
    <row r="19" ht="12.75" customHeight="1">
      <c r="A19" s="13" t="s">
        <v>70</v>
      </c>
      <c r="B19" s="10">
        <f>COUNTIF(OrderDetails.csv!$E$2:$E$17,'Exploratory Data Analysis'!A19)</f>
        <v>4</v>
      </c>
      <c r="C19" s="10">
        <f>AVERAGEIF(CookingSessions.csv!C2:C17,CookingSessions.csv!C2,CookingSessions.csv!G2:G17)</f>
        <v>35</v>
      </c>
      <c r="D19" s="10">
        <f>SUMIFS(OrderDetails.csv!$G$2:$G$17,OrderDetails.csv!$E$2:$E$17,'Exploratory Data Analysis'!A19)</f>
        <v>55.5</v>
      </c>
      <c r="E19" s="8"/>
    </row>
    <row r="20" ht="12.75" customHeight="1">
      <c r="A20" s="13" t="s">
        <v>81</v>
      </c>
      <c r="B20" s="10">
        <f>COUNTIF(OrderDetails.csv!$E$2:$E$17,'Exploratory Data Analysis'!A20)</f>
        <v>2</v>
      </c>
      <c r="C20" s="10">
        <f>AVERAGEIF(CookingSessions.csv!C2:C17,CookingSessions.csv!C9,CookingSessions.csv!G2:G17)</f>
        <v>20</v>
      </c>
      <c r="D20" s="10">
        <f>SUMIFS(OrderDetails.csv!$G$2:$G$17,OrderDetails.csv!$E$2:$E$17,'Exploratory Data Analysis'!A20)</f>
        <v>22</v>
      </c>
      <c r="E20" s="8"/>
    </row>
    <row r="21" ht="12.75" customHeight="1">
      <c r="A21" s="8"/>
      <c r="B21" s="8"/>
      <c r="C21" s="8"/>
      <c r="D21" s="8"/>
      <c r="E21" s="8"/>
    </row>
    <row r="22" ht="12.75" customHeight="1">
      <c r="A22" s="8"/>
      <c r="B22" s="8"/>
      <c r="C22" s="8"/>
      <c r="D22" s="8"/>
      <c r="E22" s="8"/>
    </row>
    <row r="23" ht="12.75" customHeight="1">
      <c r="A23" s="8"/>
      <c r="B23" s="8"/>
      <c r="C23" s="8"/>
      <c r="D23" s="8"/>
      <c r="E23" s="8"/>
    </row>
    <row r="24" ht="12.75" customHeight="1">
      <c r="A24" s="8"/>
      <c r="B24" s="8"/>
      <c r="C24" s="8"/>
      <c r="D24" s="8"/>
      <c r="E24" s="8"/>
    </row>
    <row r="25" ht="12.75" customHeight="1">
      <c r="A25" s="8"/>
      <c r="B25" s="8"/>
      <c r="C25" s="8"/>
      <c r="D25" s="8"/>
      <c r="E25" s="8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8.63"/>
    <col customWidth="1" min="4" max="4" width="13.75"/>
    <col customWidth="1" min="5" max="5" width="18.75"/>
    <col customWidth="1" min="6" max="6" width="16.63"/>
    <col customWidth="1" min="7" max="7" width="16.75"/>
    <col customWidth="1" min="8" max="26" width="8.63"/>
  </cols>
  <sheetData>
    <row r="1" ht="12.75" customHeight="1">
      <c r="A1" s="14" t="s">
        <v>111</v>
      </c>
      <c r="B1" s="15"/>
      <c r="C1" s="15"/>
      <c r="D1" s="15"/>
      <c r="E1" s="15"/>
      <c r="F1" s="16"/>
    </row>
    <row r="2" ht="12.75" customHeight="1">
      <c r="A2" s="17"/>
      <c r="B2" s="18"/>
      <c r="C2" s="18"/>
      <c r="D2" s="18"/>
      <c r="E2" s="18"/>
      <c r="F2" s="19"/>
    </row>
    <row r="3" ht="12.75" customHeight="1">
      <c r="A3" s="11" t="s">
        <v>64</v>
      </c>
      <c r="B3" s="11" t="s">
        <v>108</v>
      </c>
      <c r="C3" s="11" t="s">
        <v>112</v>
      </c>
      <c r="D3" s="11" t="s">
        <v>113</v>
      </c>
      <c r="E3" s="11" t="s">
        <v>114</v>
      </c>
      <c r="F3" s="11" t="s">
        <v>115</v>
      </c>
    </row>
    <row r="4" ht="12.75" customHeight="1">
      <c r="A4" s="13" t="s">
        <v>26</v>
      </c>
      <c r="B4" s="10">
        <f>COUNTIF(CookingSessions.csv!$D$2:$D$17,'Meal and dish wise analysis'!A4)</f>
        <v>3</v>
      </c>
      <c r="C4" s="10">
        <f>SUMIFS(CookingSessions.csv!$G$2:$G$17,CookingSessions.csv!$D$2:$D$17,'Meal and dish wise analysis'!A4)</f>
        <v>70</v>
      </c>
      <c r="D4" s="10">
        <f>SUMIFS(OrderDetails.csv!$G$2:$G$17,OrderDetails.csv!$D$2:$D$17,'Meal and dish wise analysis'!A4)</f>
        <v>23.5</v>
      </c>
      <c r="E4" s="10">
        <f>COUNTIFS(OrderDetails.csv!$F$2:$F$17,OrderDetails.csv!$F$2,OrderDetails.csv!$D$2:$D$17,'Meal and dish wise analysis'!A4)</f>
        <v>3</v>
      </c>
      <c r="F4" s="10">
        <f>COUNTIFS(OrderDetails.csv!$F$2:$F$17,OrderDetails.csv!$F$4,OrderDetails.csv!$D$2:$D$17,'Meal and dish wise analysis'!A4)</f>
        <v>0</v>
      </c>
    </row>
    <row r="5" ht="12.75" customHeight="1">
      <c r="A5" s="13" t="s">
        <v>20</v>
      </c>
      <c r="B5" s="10">
        <f>COUNTIF(CookingSessions.csv!$D$2:$D$17,'Meal and dish wise analysis'!A5)</f>
        <v>5</v>
      </c>
      <c r="C5" s="10">
        <f>SUMIFS(CookingSessions.csv!$G$2:$G$17,CookingSessions.csv!$D$2:$D$17,'Meal and dish wise analysis'!A5)</f>
        <v>105</v>
      </c>
      <c r="D5" s="10">
        <f>SUMIFS(OrderDetails.csv!$G$2:$G$17,OrderDetails.csv!$D$2:$D$17,'Meal and dish wise analysis'!A5)</f>
        <v>50</v>
      </c>
      <c r="E5" s="10">
        <f>COUNTIFS(OrderDetails.csv!$F$2:$F$17,OrderDetails.csv!$F$2,OrderDetails.csv!$D$2:$D$17,'Meal and dish wise analysis'!A5)</f>
        <v>4</v>
      </c>
      <c r="F5" s="10">
        <f>COUNTIFS(OrderDetails.csv!$F$2:$F$17,OrderDetails.csv!$F$4,OrderDetails.csv!$D$2:$D$17,'Meal and dish wise analysis'!A5)</f>
        <v>1</v>
      </c>
    </row>
    <row r="6" ht="12.75" customHeight="1">
      <c r="A6" s="10" t="s">
        <v>14</v>
      </c>
      <c r="B6" s="10">
        <f>COUNTIF(CookingSessions.csv!$D$2:$D$17,'Meal and dish wise analysis'!A6)</f>
        <v>8</v>
      </c>
      <c r="C6" s="10">
        <f>SUMIFS(CookingSessions.csv!$G$2:$G$17,CookingSessions.csv!$D$2:$D$17,'Meal and dish wise analysis'!A6)</f>
        <v>310</v>
      </c>
      <c r="D6" s="10">
        <f>SUMIFS(OrderDetails.csv!$G$2:$G$17,OrderDetails.csv!$D$2:$D$17,'Meal and dish wise analysis'!A6)</f>
        <v>106.5</v>
      </c>
      <c r="E6" s="10">
        <f>COUNTIFS(OrderDetails.csv!$F$2:$F$17,OrderDetails.csv!$F$2,OrderDetails.csv!$D$2:$D$17,'Meal and dish wise analysis'!A6)</f>
        <v>7</v>
      </c>
      <c r="F6" s="10">
        <f>COUNTIFS(OrderDetails.csv!$F$2:$F$17,OrderDetails.csv!$F$4,OrderDetails.csv!$D$2:$D$17,'Meal and dish wise analysis'!A6)</f>
        <v>1</v>
      </c>
      <c r="G6" s="20"/>
    </row>
    <row r="7" ht="12.75" customHeight="1">
      <c r="A7" s="8"/>
      <c r="B7" s="8"/>
      <c r="C7" s="8"/>
      <c r="D7" s="8"/>
      <c r="E7" s="8"/>
      <c r="F7" s="8"/>
    </row>
    <row r="8" ht="12.75" customHeight="1">
      <c r="A8" s="8"/>
      <c r="B8" s="8"/>
      <c r="C8" s="8"/>
      <c r="D8" s="8"/>
      <c r="E8" s="8"/>
      <c r="F8" s="8"/>
    </row>
    <row r="9" ht="12.75" customHeight="1">
      <c r="A9" s="14" t="s">
        <v>116</v>
      </c>
      <c r="B9" s="15"/>
      <c r="C9" s="15"/>
      <c r="D9" s="15"/>
      <c r="E9" s="15"/>
      <c r="F9" s="15"/>
      <c r="G9" s="16"/>
    </row>
    <row r="10" ht="12.75" customHeight="1">
      <c r="A10" s="17"/>
      <c r="B10" s="18"/>
      <c r="C10" s="18"/>
      <c r="D10" s="18"/>
      <c r="E10" s="18"/>
      <c r="F10" s="18"/>
      <c r="G10" s="19"/>
    </row>
    <row r="11" ht="12.75" customHeight="1">
      <c r="A11" s="11" t="s">
        <v>117</v>
      </c>
      <c r="B11" s="11" t="s">
        <v>108</v>
      </c>
      <c r="C11" s="11" t="s">
        <v>118</v>
      </c>
      <c r="D11" s="11" t="s">
        <v>113</v>
      </c>
      <c r="E11" s="11" t="s">
        <v>119</v>
      </c>
      <c r="F11" s="11" t="s">
        <v>120</v>
      </c>
      <c r="G11" s="11" t="s">
        <v>121</v>
      </c>
    </row>
    <row r="12" ht="12.75" customHeight="1">
      <c r="A12" s="13" t="s">
        <v>72</v>
      </c>
      <c r="B12" s="10">
        <f>COUNTIF(OrderDetails.csv!$E$2:$E$17,'Meal and dish wise analysis'!A12)</f>
        <v>3</v>
      </c>
      <c r="C12" s="10">
        <f>SUMIFS(CookingSessions.csv!$G$2:$G$17,CookingSessions.csv!$C$2:$C$17,'Meal and dish wise analysis'!A12)</f>
        <v>65</v>
      </c>
      <c r="D12" s="10">
        <f>SUMIFS(OrderDetails.csv!$G$2:$G$17,OrderDetails.csv!$E$2:$E$17,'Meal and dish wise analysis'!A12)</f>
        <v>28</v>
      </c>
      <c r="E12" s="10">
        <f>COUNTIFS(OrderDetails.csv!$F$2:$F$17,OrderDetails.csv!$F$2,OrderDetails.csv!$E$2:$E$17,'Meal and dish wise analysis'!A12)</f>
        <v>3</v>
      </c>
      <c r="F12" s="10">
        <f>COUNTIFS(OrderDetails.csv!$F$2:$F$17,OrderDetails.csv!$F$4,OrderDetails.csv!$E$2:$E$17,'Meal and dish wise analysis'!A12)</f>
        <v>0</v>
      </c>
      <c r="G12" s="21">
        <f>AVERAGEIF(CookingSessions.csv!$C$2:$C$17,'Meal and dish wise analysis'!A12,CookingSessions.csv!$H$2:$H$17)</f>
        <v>4.366666667</v>
      </c>
    </row>
    <row r="13" ht="12.75" customHeight="1">
      <c r="A13" s="13" t="s">
        <v>74</v>
      </c>
      <c r="B13" s="10">
        <f>COUNTIF(OrderDetails.csv!$E$2:$E$17,'Meal and dish wise analysis'!A13)</f>
        <v>4</v>
      </c>
      <c r="C13" s="10">
        <f>SUMIFS(CookingSessions.csv!$G$2:$G$17,CookingSessions.csv!$C$2:$C$17,'Meal and dish wise analysis'!A13)</f>
        <v>170</v>
      </c>
      <c r="D13" s="10">
        <f>SUMIFS(OrderDetails.csv!$G$2:$G$17,OrderDetails.csv!$E$2:$E$17,'Meal and dish wise analysis'!A13)</f>
        <v>51</v>
      </c>
      <c r="E13" s="10">
        <f>COUNTIFS(OrderDetails.csv!$F$2:$F$17,OrderDetails.csv!$F$2,OrderDetails.csv!$E$2:$E$17,'Meal and dish wise analysis'!A13)</f>
        <v>3</v>
      </c>
      <c r="F13" s="10">
        <f>COUNTIFS(OrderDetails.csv!$F$2:$F$17,OrderDetails.csv!$F$4,OrderDetails.csv!$E$2:$E$17,'Meal and dish wise analysis'!A13)</f>
        <v>1</v>
      </c>
      <c r="G13" s="21">
        <f>AVERAGEIF(CookingSessions.csv!$C$2:$C$17,'Meal and dish wise analysis'!A13,CookingSessions.csv!$H$2:$H$17)</f>
        <v>4.775</v>
      </c>
    </row>
    <row r="14" ht="12.75" customHeight="1">
      <c r="A14" s="13" t="s">
        <v>84</v>
      </c>
      <c r="B14" s="10">
        <f>COUNTIF(OrderDetails.csv!$E$2:$E$17,'Meal and dish wise analysis'!A14)</f>
        <v>1</v>
      </c>
      <c r="C14" s="10">
        <f>SUMIFS(CookingSessions.csv!$G$2:$G$17,CookingSessions.csv!$C$2:$C$17,'Meal and dish wise analysis'!A14)</f>
        <v>10</v>
      </c>
      <c r="D14" s="10">
        <f>SUMIFS(OrderDetails.csv!$G$2:$G$17,OrderDetails.csv!$E$2:$E$17,'Meal and dish wise analysis'!A14)</f>
        <v>7</v>
      </c>
      <c r="E14" s="10">
        <f>COUNTIFS(OrderDetails.csv!$F$2:$F$17,OrderDetails.csv!$F$2,OrderDetails.csv!$E$2:$E$17,'Meal and dish wise analysis'!A14)</f>
        <v>1</v>
      </c>
      <c r="F14" s="10">
        <f>COUNTIFS(OrderDetails.csv!$F$2:$F$17,OrderDetails.csv!$F$4,OrderDetails.csv!$E$2:$E$17,'Meal and dish wise analysis'!A14)</f>
        <v>0</v>
      </c>
      <c r="G14" s="21">
        <f>AVERAGEIF(CookingSessions.csv!$C$2:$C$17,'Meal and dish wise analysis'!A14,CookingSessions.csv!$H$2:$H$17)</f>
        <v>4.1</v>
      </c>
    </row>
    <row r="15" ht="12.75" customHeight="1">
      <c r="A15" s="13" t="s">
        <v>76</v>
      </c>
      <c r="B15" s="10">
        <f>COUNTIF(OrderDetails.csv!$E$2:$E$17,'Meal and dish wise analysis'!A15)</f>
        <v>2</v>
      </c>
      <c r="C15" s="10">
        <f>SUMIFS(CookingSessions.csv!$G$2:$G$17,CookingSessions.csv!$C$2:$C$17,'Meal and dish wise analysis'!A15)</f>
        <v>60</v>
      </c>
      <c r="D15" s="10">
        <f>SUMIFS(OrderDetails.csv!$G$2:$G$17,OrderDetails.csv!$E$2:$E$17,'Meal and dish wise analysis'!A15)</f>
        <v>16.5</v>
      </c>
      <c r="E15" s="10">
        <f>COUNTIFS(OrderDetails.csv!$F$2:$F$17,OrderDetails.csv!$F$2,OrderDetails.csv!$E$2:$E$17,'Meal and dish wise analysis'!A15)</f>
        <v>2</v>
      </c>
      <c r="F15" s="10">
        <f>COUNTIFS(OrderDetails.csv!$F$2:$F$17,OrderDetails.csv!$F$4,OrderDetails.csv!$E$2:$E$17,'Meal and dish wise analysis'!A15)</f>
        <v>0</v>
      </c>
      <c r="G15" s="21">
        <f>AVERAGEIF(CookingSessions.csv!$C$2:$C$17,'Meal and dish wise analysis'!A15,CookingSessions.csv!$H$2:$H$17)</f>
        <v>4.4</v>
      </c>
    </row>
    <row r="16" ht="12.75" customHeight="1">
      <c r="A16" s="13" t="s">
        <v>70</v>
      </c>
      <c r="B16" s="10">
        <f>COUNTIF(OrderDetails.csv!$E$2:$E$17,'Meal and dish wise analysis'!A16)</f>
        <v>4</v>
      </c>
      <c r="C16" s="10">
        <f>SUMIFS(CookingSessions.csv!$G$2:$G$17,CookingSessions.csv!$C$2:$C$17,'Meal and dish wise analysis'!A16)</f>
        <v>140</v>
      </c>
      <c r="D16" s="10">
        <f>SUMIFS(OrderDetails.csv!$G$2:$G$17,OrderDetails.csv!$E$2:$E$17,'Meal and dish wise analysis'!A16)</f>
        <v>55.5</v>
      </c>
      <c r="E16" s="10">
        <f>COUNTIFS(OrderDetails.csv!$F$2:$F$17,OrderDetails.csv!$F$2,OrderDetails.csv!$E$2:$E$17,'Meal and dish wise analysis'!A16)</f>
        <v>4</v>
      </c>
      <c r="F16" s="10">
        <f>COUNTIFS(OrderDetails.csv!$F$2:$F$17,OrderDetails.csv!$F$4,OrderDetails.csv!$E$2:$E$17,'Meal and dish wise analysis'!A16)</f>
        <v>0</v>
      </c>
      <c r="G16" s="21">
        <f>AVERAGEIF(CookingSessions.csv!$C$2:$C$17,'Meal and dish wise analysis'!A16,CookingSessions.csv!$H$2:$H$17)</f>
        <v>4.625</v>
      </c>
    </row>
    <row r="17" ht="12.75" customHeight="1">
      <c r="A17" s="13" t="s">
        <v>81</v>
      </c>
      <c r="B17" s="10">
        <f>COUNTIF(OrderDetails.csv!$E$2:$E$17,'Meal and dish wise analysis'!A17)</f>
        <v>2</v>
      </c>
      <c r="C17" s="10">
        <f>SUMIFS(CookingSessions.csv!$G$2:$G$17,CookingSessions.csv!$C$2:$C$17,'Meal and dish wise analysis'!A17)</f>
        <v>40</v>
      </c>
      <c r="D17" s="10">
        <f>SUMIFS(OrderDetails.csv!$G$2:$G$17,OrderDetails.csv!$E$2:$E$17,'Meal and dish wise analysis'!A17)</f>
        <v>22</v>
      </c>
      <c r="E17" s="10">
        <f>COUNTIFS(OrderDetails.csv!$F$2:$F$17,OrderDetails.csv!$F$2,OrderDetails.csv!$E$2:$E$17,'Meal and dish wise analysis'!A17)</f>
        <v>1</v>
      </c>
      <c r="F17" s="10">
        <f>COUNTIFS(OrderDetails.csv!$F$2:$F$17,OrderDetails.csv!$F$4,OrderDetails.csv!$E$2:$E$17,'Meal and dish wise analysis'!A17)</f>
        <v>1</v>
      </c>
      <c r="G17" s="21">
        <f>AVERAGEIF(CookingSessions.csv!$C$2:$C$17,'Meal and dish wise analysis'!A17,CookingSessions.csv!$H$2:$H$17)</f>
        <v>4.35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F2"/>
    <mergeCell ref="A9:G10"/>
  </mergeCells>
  <conditionalFormatting sqref="F4:F6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13.13"/>
    <col customWidth="1" min="6" max="6" width="16.88"/>
    <col customWidth="1" min="7" max="7" width="17.38"/>
    <col customWidth="1" min="8" max="26" width="8.63"/>
  </cols>
  <sheetData>
    <row r="1" ht="12.75" customHeight="1">
      <c r="A1" s="14" t="s">
        <v>122</v>
      </c>
      <c r="B1" s="15"/>
      <c r="C1" s="15"/>
      <c r="D1" s="15"/>
      <c r="E1" s="15"/>
      <c r="F1" s="15"/>
      <c r="G1" s="16"/>
    </row>
    <row r="2" ht="12.75" customHeight="1">
      <c r="A2" s="17"/>
      <c r="B2" s="18"/>
      <c r="C2" s="18"/>
      <c r="D2" s="18"/>
      <c r="E2" s="18"/>
      <c r="F2" s="18"/>
      <c r="G2" s="19"/>
    </row>
    <row r="3" ht="12.75" customHeight="1">
      <c r="A3" s="11" t="s">
        <v>123</v>
      </c>
      <c r="B3" s="11" t="s">
        <v>124</v>
      </c>
      <c r="C3" s="11" t="s">
        <v>125</v>
      </c>
      <c r="D3" s="11" t="s">
        <v>2</v>
      </c>
      <c r="E3" s="11" t="s">
        <v>126</v>
      </c>
      <c r="F3" s="11" t="s">
        <v>119</v>
      </c>
      <c r="G3" s="11" t="s">
        <v>120</v>
      </c>
    </row>
    <row r="4" ht="12.75" customHeight="1">
      <c r="A4" s="13" t="s">
        <v>9</v>
      </c>
      <c r="B4" s="13" t="str">
        <f>VLOOKUP(A4,UserDetails.csv!$A$1:$I$11,2,0)</f>
        <v>Alice Johnson</v>
      </c>
      <c r="C4" s="10">
        <f>COUNTIF(OrderDetails.csv!$B$2:$B$17,'User analysis'!A4)</f>
        <v>3</v>
      </c>
      <c r="D4" s="10">
        <f>VLOOKUP(A4,UserDetails.csv!$A$1:$I$11,3,0)</f>
        <v>28</v>
      </c>
      <c r="E4" s="22">
        <f>VLOOKUP(A4,UserDetails.csv!$A$1:$I$11,5,0)</f>
        <v>44941</v>
      </c>
      <c r="F4" s="10">
        <f>COUNTIFS(OrderDetails.csv!$F$2:$F$17,OrderDetails.csv!$F$2,OrderDetails.csv!$B$2:$B$17,'User analysis'!A4)</f>
        <v>3</v>
      </c>
      <c r="G4" s="10">
        <f>COUNTIFS(OrderDetails.csv!$F$2:$F$17,OrderDetails.csv!$F$9,OrderDetails.csv!$B$2:$B$17,'User analysis'!A4)</f>
        <v>0</v>
      </c>
    </row>
    <row r="5" ht="12.75" customHeight="1">
      <c r="A5" s="13" t="s">
        <v>15</v>
      </c>
      <c r="B5" s="13" t="str">
        <f>VLOOKUP(A5,UserDetails.csv!$A$1:$I$11,2,0)</f>
        <v>Bob Smith</v>
      </c>
      <c r="C5" s="10">
        <f>COUNTIF(OrderDetails.csv!$B$2:$B$17,'User analysis'!A5)</f>
        <v>3</v>
      </c>
      <c r="D5" s="10">
        <f>VLOOKUP(A5,UserDetails.csv!$A$1:$I$11,3,0)</f>
        <v>35</v>
      </c>
      <c r="E5" s="22">
        <f>VLOOKUP(A5,UserDetails.csv!$A$1:$I$11,5,0)</f>
        <v>44977</v>
      </c>
      <c r="F5" s="10">
        <f>COUNTIFS(OrderDetails.csv!$F$2:$F$17,OrderDetails.csv!$F$2,OrderDetails.csv!$B$2:$B$17,'User analysis'!A5)</f>
        <v>3</v>
      </c>
      <c r="G5" s="10">
        <f>COUNTIFS(OrderDetails.csv!$F$2:$F$17,OrderDetails.csv!$F$9,OrderDetails.csv!$B$2:$B$17,'User analysis'!A5)</f>
        <v>0</v>
      </c>
    </row>
    <row r="6" ht="12.75" customHeight="1">
      <c r="A6" s="13" t="s">
        <v>21</v>
      </c>
      <c r="B6" s="13" t="str">
        <f>VLOOKUP(A6,UserDetails.csv!$A$1:$I$11,2,0)</f>
        <v>Charlie Lee</v>
      </c>
      <c r="C6" s="10">
        <f>COUNTIF(OrderDetails.csv!$B$2:$B$17,'User analysis'!A6)</f>
        <v>3</v>
      </c>
      <c r="D6" s="10">
        <f>VLOOKUP(A6,UserDetails.csv!$A$1:$I$11,3,0)</f>
        <v>42</v>
      </c>
      <c r="E6" s="22">
        <f>VLOOKUP(A6,UserDetails.csv!$A$1:$I$11,5,0)</f>
        <v>44995</v>
      </c>
      <c r="F6" s="10">
        <f>COUNTIFS(OrderDetails.csv!$F$2:$F$17,OrderDetails.csv!$F$2,OrderDetails.csv!$B$2:$B$17,'User analysis'!A6)</f>
        <v>1</v>
      </c>
      <c r="G6" s="10">
        <f>COUNTIFS(OrderDetails.csv!$F$2:$F$17,OrderDetails.csv!$F$9,OrderDetails.csv!$B$2:$B$17,'User analysis'!A6)</f>
        <v>2</v>
      </c>
    </row>
    <row r="7" ht="12.75" customHeight="1">
      <c r="A7" s="13" t="s">
        <v>27</v>
      </c>
      <c r="B7" s="13" t="str">
        <f>VLOOKUP(A7,UserDetails.csv!$A$1:$I$11,2,0)</f>
        <v>David Brown</v>
      </c>
      <c r="C7" s="10">
        <f>COUNTIF(OrderDetails.csv!$B$2:$B$17,'User analysis'!A7)</f>
        <v>2</v>
      </c>
      <c r="D7" s="10">
        <f>VLOOKUP(A7,UserDetails.csv!$A$1:$I$11,3,0)</f>
        <v>27</v>
      </c>
      <c r="E7" s="22">
        <f>VLOOKUP(A7,UserDetails.csv!$A$1:$I$11,5,0)</f>
        <v>45021</v>
      </c>
      <c r="F7" s="10">
        <f>COUNTIFS(OrderDetails.csv!$F$2:$F$17,OrderDetails.csv!$F$2,OrderDetails.csv!$B$2:$B$17,'User analysis'!A7)</f>
        <v>2</v>
      </c>
      <c r="G7" s="10">
        <f>COUNTIFS(OrderDetails.csv!$F$2:$F$17,OrderDetails.csv!$F$9,OrderDetails.csv!$B$2:$B$17,'User analysis'!A7)</f>
        <v>0</v>
      </c>
    </row>
    <row r="8" ht="12.75" customHeight="1">
      <c r="A8" s="13" t="s">
        <v>32</v>
      </c>
      <c r="B8" s="13" t="str">
        <f>VLOOKUP(A8,UserDetails.csv!$A$1:$I$11,2,0)</f>
        <v>Emma White</v>
      </c>
      <c r="C8" s="10">
        <f>COUNTIF(OrderDetails.csv!$B$2:$B$17,'User analysis'!A8)</f>
        <v>2</v>
      </c>
      <c r="D8" s="10">
        <f>VLOOKUP(A8,UserDetails.csv!$A$1:$I$11,3,0)</f>
        <v>30</v>
      </c>
      <c r="E8" s="22">
        <f>VLOOKUP(A8,UserDetails.csv!$A$1:$I$11,5,0)</f>
        <v>45068</v>
      </c>
      <c r="F8" s="10">
        <f>COUNTIFS(OrderDetails.csv!$F$2:$F$17,OrderDetails.csv!$F$2,OrderDetails.csv!$B$2:$B$17,'User analysis'!A8)</f>
        <v>2</v>
      </c>
      <c r="G8" s="10">
        <f>COUNTIFS(OrderDetails.csv!$F$2:$F$17,OrderDetails.csv!$F$9,OrderDetails.csv!$B$2:$B$17,'User analysis'!A8)</f>
        <v>0</v>
      </c>
    </row>
    <row r="9" ht="12.75" customHeight="1">
      <c r="A9" s="13" t="s">
        <v>37</v>
      </c>
      <c r="B9" s="13" t="str">
        <f>VLOOKUP(A9,UserDetails.csv!$A$1:$I$11,2,0)</f>
        <v>Frank Green</v>
      </c>
      <c r="C9" s="10">
        <f>COUNTIF(OrderDetails.csv!$B$2:$B$17,'User analysis'!A9)</f>
        <v>1</v>
      </c>
      <c r="D9" s="10">
        <f>VLOOKUP(A9,UserDetails.csv!$A$1:$I$11,3,0)</f>
        <v>25</v>
      </c>
      <c r="E9" s="22">
        <f>VLOOKUP(A9,UserDetails.csv!$A$1:$I$11,5,0)</f>
        <v>45092</v>
      </c>
      <c r="F9" s="10">
        <f>COUNTIFS(OrderDetails.csv!$F$2:$F$17,OrderDetails.csv!$F$2,OrderDetails.csv!$B$2:$B$17,'User analysis'!A9)</f>
        <v>1</v>
      </c>
      <c r="G9" s="10">
        <f>COUNTIFS(OrderDetails.csv!$F$2:$F$17,OrderDetails.csv!$F$9,OrderDetails.csv!$B$2:$B$17,'User analysis'!A9)</f>
        <v>0</v>
      </c>
    </row>
    <row r="10" ht="12.75" customHeight="1">
      <c r="A10" s="13" t="s">
        <v>42</v>
      </c>
      <c r="B10" s="13" t="str">
        <f>VLOOKUP(A10,UserDetails.csv!$A$1:$I$11,2,0)</f>
        <v>Grace King</v>
      </c>
      <c r="C10" s="10">
        <f>COUNTIF(OrderDetails.csv!$B$2:$B$17,'User analysis'!A10)</f>
        <v>1</v>
      </c>
      <c r="D10" s="10">
        <f>VLOOKUP(A10,UserDetails.csv!$A$1:$I$11,3,0)</f>
        <v>38</v>
      </c>
      <c r="E10" s="22">
        <f>VLOOKUP(A10,UserDetails.csv!$A$1:$I$11,5,0)</f>
        <v>45109</v>
      </c>
      <c r="F10" s="10">
        <f>COUNTIFS(OrderDetails.csv!$F$2:$F$17,OrderDetails.csv!$F$2,OrderDetails.csv!$B$2:$B$17,'User analysis'!A10)</f>
        <v>1</v>
      </c>
      <c r="G10" s="10">
        <f>COUNTIFS(OrderDetails.csv!$F$2:$F$17,OrderDetails.csv!$F$9,OrderDetails.csv!$B$2:$B$17,'User analysis'!A10)</f>
        <v>0</v>
      </c>
    </row>
    <row r="11" ht="12.75" customHeight="1">
      <c r="A11" s="13" t="s">
        <v>47</v>
      </c>
      <c r="B11" s="13" t="str">
        <f>VLOOKUP(A11,UserDetails.csv!$A$1:$I$11,2,0)</f>
        <v>Henry Lee</v>
      </c>
      <c r="C11" s="10">
        <f>COUNTIF(OrderDetails.csv!$B$2:$B$17,'User analysis'!A11)</f>
        <v>1</v>
      </c>
      <c r="D11" s="10">
        <f>VLOOKUP(A11,UserDetails.csv!$A$1:$I$11,3,0)</f>
        <v>31</v>
      </c>
      <c r="E11" s="22">
        <f>VLOOKUP(A11,UserDetails.csv!$A$1:$I$11,5,0)</f>
        <v>45149</v>
      </c>
      <c r="F11" s="10">
        <f>COUNTIFS(OrderDetails.csv!$F$2:$F$17,OrderDetails.csv!$F$2,OrderDetails.csv!$B$2:$B$17,'User analysis'!A11)</f>
        <v>1</v>
      </c>
      <c r="G11" s="10">
        <f>COUNTIFS(OrderDetails.csv!$F$2:$F$17,OrderDetails.csv!$F$9,OrderDetails.csv!$B$2:$B$17,'User analysis'!A11)</f>
        <v>0</v>
      </c>
    </row>
    <row r="12" ht="12.75" customHeight="1">
      <c r="A12" s="13" t="s">
        <v>52</v>
      </c>
      <c r="B12" s="13" t="str">
        <f>VLOOKUP(A12,UserDetails.csv!$A$1:$I$11,2,0)</f>
        <v>Irene Moore</v>
      </c>
      <c r="C12" s="10">
        <f>COUNTIF(OrderDetails.csv!$B$2:$B$17,'User analysis'!A12)</f>
        <v>0</v>
      </c>
      <c r="D12" s="10">
        <f>VLOOKUP(A12,UserDetails.csv!$A$1:$I$11,3,0)</f>
        <v>33</v>
      </c>
      <c r="E12" s="22">
        <f>VLOOKUP(A12,UserDetails.csv!$A$1:$I$11,5,0)</f>
        <v>45170</v>
      </c>
      <c r="F12" s="10">
        <f>COUNTIFS(OrderDetails.csv!$F$2:$F$17,OrderDetails.csv!$F$2,OrderDetails.csv!$B$2:$B$17,'User analysis'!A12)</f>
        <v>0</v>
      </c>
      <c r="G12" s="10">
        <f>COUNTIFS(OrderDetails.csv!$F$2:$F$17,OrderDetails.csv!$F$9,OrderDetails.csv!$B$2:$B$17,'User analysis'!A12)</f>
        <v>0</v>
      </c>
    </row>
    <row r="13" ht="12.75" customHeight="1">
      <c r="A13" s="13" t="s">
        <v>57</v>
      </c>
      <c r="B13" s="13" t="str">
        <f>VLOOKUP(A13,UserDetails.csv!$A$1:$I$11,2,0)</f>
        <v>Jack White</v>
      </c>
      <c r="C13" s="10">
        <f>COUNTIF(OrderDetails.csv!$B$2:$B$17,'User analysis'!A13)</f>
        <v>0</v>
      </c>
      <c r="D13" s="10">
        <f>VLOOKUP(A13,UserDetails.csv!$A$1:$I$11,3,0)</f>
        <v>29</v>
      </c>
      <c r="E13" s="22">
        <f>VLOOKUP(A13,UserDetails.csv!$A$1:$I$11,5,0)</f>
        <v>45209</v>
      </c>
      <c r="F13" s="10">
        <f>COUNTIFS(OrderDetails.csv!$F$2:$F$17,OrderDetails.csv!$F$2,OrderDetails.csv!$B$2:$B$17,'User analysis'!A13)</f>
        <v>0</v>
      </c>
      <c r="G13" s="10">
        <f>COUNTIFS(OrderDetails.csv!$F$2:$F$17,OrderDetails.csv!$F$9,OrderDetails.csv!$B$2:$B$17,'User analysis'!A13)</f>
        <v>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G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8.63"/>
    <col customWidth="1" min="18" max="18" width="12.63"/>
    <col customWidth="1" min="19" max="26" width="8.63"/>
  </cols>
  <sheetData>
    <row r="1" ht="12.75" customHeight="1">
      <c r="A1" s="23" t="s">
        <v>127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</row>
    <row r="2" ht="12.7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R18" s="29" t="s">
        <v>128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O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9" width="8.63"/>
    <col customWidth="1" min="10" max="10" width="11.75"/>
    <col customWidth="1" min="11" max="26" width="8.63"/>
  </cols>
  <sheetData>
    <row r="1" ht="12.75" customHeight="1">
      <c r="A1" s="30" t="s">
        <v>129</v>
      </c>
      <c r="B1" s="6"/>
      <c r="C1" s="6"/>
      <c r="D1" s="6"/>
      <c r="E1" s="6"/>
      <c r="F1" s="6"/>
      <c r="G1" s="6"/>
      <c r="H1" s="6"/>
      <c r="I1" s="6"/>
      <c r="J1" s="7"/>
    </row>
    <row r="2" ht="12.75" customHeight="1">
      <c r="A2" s="31">
        <v>1.0</v>
      </c>
      <c r="B2" s="31" t="s">
        <v>130</v>
      </c>
    </row>
    <row r="3" ht="12.75" customHeight="1">
      <c r="A3" s="31">
        <v>2.0</v>
      </c>
      <c r="B3" s="20" t="s">
        <v>131</v>
      </c>
    </row>
    <row r="4" ht="12.75" customHeight="1">
      <c r="A4" s="31">
        <v>3.0</v>
      </c>
      <c r="B4" s="20" t="s">
        <v>132</v>
      </c>
    </row>
    <row r="5" ht="12.75" customHeight="1">
      <c r="A5" s="31">
        <v>4.0</v>
      </c>
      <c r="B5" s="20" t="s">
        <v>133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