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<sst xmlns="http://schemas.openxmlformats.org/spreadsheetml/2006/main" count="75" uniqueCount="36">
  <si>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</si>
  <si>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</si>
  <si>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</si>
  <si>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</si>
  <si>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</si>
  <si>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</si>
  <si>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</si>
  <si>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</si>
  <si>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</si>
  <si>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</si>
  <si>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</si>
  <si>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A-open</t>
  </si>
  <si>
    <t>A-close</t>
  </si>
  <si>
    <t>t-label</t>
  </si>
  <si>
    <t>d1</t>
  </si>
  <si>
    <t>d1-label</t>
  </si>
  <si>
    <t>d2</t>
  </si>
  <si>
    <t>d3</t>
  </si>
  <si>
    <t>Monday</t>
  </si>
  <si>
    <t>Tuesday</t>
  </si>
  <si>
    <t>Wednesday</t>
  </si>
  <si>
    <t>Thursday</t>
  </si>
  <si>
    <t>Friday</t>
  </si>
  <si>
    <t>0=21,1=18</t>
  </si>
  <si>
    <t>y=ax+b</t>
  </si>
  <si>
    <t>y=ax^2+bx+c</t>
  </si>
  <si>
    <t>y=ax^3+bx^2+cx+d</t>
  </si>
  <si>
    <t>a</t>
  </si>
  <si>
    <t>Week</t>
  </si>
  <si>
    <t>b</t>
  </si>
  <si>
    <t>c</t>
  </si>
  <si>
    <t>d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</si>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</sst>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Sheet1!$Q$43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Sheet1!$P$44:$P$51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Sheet1!$Q$44:$Q$51</c:f>
              <c:numCache>
                <c:formatCode>General</c:formatCode>
                <c:ptCount val="8"/>
                <c:pt idx="0">
                  <c:v>0.6</c:v>
                </c:pt>
                <c:pt idx="1">
                  <c:v>0.4</c:v>
                </c:pt>
                <c:pt idx="2">
                  <c:v>0.25</c:v>
                </c:pt>
                <c:pt idx="3">
                  <c:v>0.8</c:v>
                </c:pt>
                <c:pt idx="4">
                  <c:v>0.8</c:v>
                </c:pt>
                <c:pt idx="5">
                  <c:v>0.2</c:v>
                </c:pt>
                <c:pt idx="6">
                  <c:v>0.2</c:v>
                </c:pt>
                <c:pt idx="7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Sheet1!$R$43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Sheet1!$P$44:$P$51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Sheet1!$R$44:$R$51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0.2</c:v>
                </c:pt>
                <c:pt idx="7">
                  <c:v>0.8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Sheet1!$S$43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Sheet1!$P$44:$P$51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Sheet1!$S$44:$S$51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  <c:pt idx="5">
                  <c:v>0.8</c:v>
                </c:pt>
                <c:pt idx="6">
                  <c:v>0.2</c:v>
                </c:pt>
                <c:pt idx="7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34629"/>
        <c:axId val="815401829"/>
      </c:scatterChart>
      <c:valAx>
        <c:axId val="9213346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401829"/>
        <c:crosses val="autoZero"/>
        <c:crossBetween val="midCat"/>
      </c:valAx>
      <c:valAx>
        <c:axId val="815401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3346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269875</xdr:colOff>
      <xdr:row>41</xdr:row>
      <xdr:rowOff>139700</xdr:rowOff>
    </xdr:from>
    <xdr:to>
      <xdr:col>25</xdr:col>
      <xdr:colOff>365125</xdr:colOff>
      <xdr:row>57</xdr:row>
      <xdr:rowOff>139700</xdr:rowOff>
    </xdr:to>
    <xdr:graphicFrame>
      <xdr:nvGraphicFramePr>
        <xdr:cNvPr id="3" name="图表 2"/>
        <xdr:cNvGraphicFramePr/>
      </xdr:nvGraphicFramePr>
      <xdr:xfrm>
        <a:off x="16026765" y="716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7"/>
  <sheetViews>
    <sheetView tabSelected="1" topLeftCell="M4" workbookViewId="0">
      <selection activeCell="P43" sqref="P43:S51"/>
    </sheetView>
  </sheetViews>
  <sheetFormatPr defaultColWidth="9" defaultRowHeight="13.5"/>
  <cols>
    <col min="1" max="1" width="9.125" customWidth="1"/>
    <col min="2" max="2" width="15.125" customWidth="1"/>
    <col min="3" max="3" width="9.29166666666667" customWidth="1"/>
    <col min="4" max="4" width="7.725" customWidth="1"/>
    <col min="5" max="5" width="10.7666666666667" customWidth="1"/>
    <col min="7" max="7" width="11.875" customWidth="1"/>
    <col min="9" max="9" width="17.75" customWidth="1"/>
    <col min="12" max="12" width="7.5" customWidth="1"/>
    <col min="14" max="14" width="10.125" customWidth="1"/>
    <col min="15" max="15" width="12" customWidth="1"/>
    <col min="16" max="19" width="12.625"/>
    <col min="23" max="23" width="13.75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16</v>
      </c>
      <c r="W1" t="s">
        <v>17</v>
      </c>
    </row>
    <row r="2" spans="1:29">
      <c r="A2" s="2">
        <v>43500</v>
      </c>
      <c r="B2" s="1">
        <v>2019</v>
      </c>
      <c r="C2" s="1">
        <v>2</v>
      </c>
      <c r="D2" s="1">
        <v>4</v>
      </c>
      <c r="E2" s="1" t="s">
        <v>18</v>
      </c>
      <c r="F2" s="1">
        <v>5</v>
      </c>
      <c r="G2" s="3">
        <v>43586</v>
      </c>
      <c r="H2" s="1">
        <v>17.89</v>
      </c>
      <c r="I2" s="1">
        <v>18.05</v>
      </c>
      <c r="J2" s="1">
        <v>17.47</v>
      </c>
      <c r="K2" s="1">
        <v>17.7</v>
      </c>
      <c r="L2" s="1"/>
      <c r="M2" s="1"/>
      <c r="N2" s="1" t="str">
        <f>IF(K2&gt;H2,"green","red")</f>
        <v>red</v>
      </c>
      <c r="O2" s="1">
        <f>(-0.299*H2+166.533)/9</f>
        <v>17.9093211111111</v>
      </c>
      <c r="P2" s="1" t="str">
        <f>IF(O2&gt;H2,"green","red")</f>
        <v>green</v>
      </c>
      <c r="Q2" s="4">
        <f>IF(P2=N2,0,1)</f>
        <v>1</v>
      </c>
      <c r="R2" s="1"/>
      <c r="S2" s="1">
        <f>(3.067*H2^2+12.851*H2-264.356)/5.4</f>
        <v>175.397811240741</v>
      </c>
      <c r="T2" t="str">
        <f>IF(S2&gt;H2,"green","red")</f>
        <v>green</v>
      </c>
      <c r="U2">
        <f>IF(T2=N2,0,1)</f>
        <v>1</v>
      </c>
      <c r="W2">
        <f>ABS(H2^3*(-10.3)+6.5*H2^2+H2*12.851-144.192)/54</f>
        <v>1052.01831982778</v>
      </c>
      <c r="X2" t="str">
        <f>IF(W2&gt;H2,"green","red")</f>
        <v>green</v>
      </c>
      <c r="Y2">
        <f>IF(X2=N2,0,1)</f>
        <v>1</v>
      </c>
      <c r="AA2">
        <v>-0.299</v>
      </c>
      <c r="AB2">
        <v>3.067</v>
      </c>
      <c r="AC2">
        <v>-10.3</v>
      </c>
    </row>
    <row r="3" spans="1:29">
      <c r="A3" s="2">
        <v>43501</v>
      </c>
      <c r="B3" s="1">
        <v>2019</v>
      </c>
      <c r="C3" s="1">
        <v>2</v>
      </c>
      <c r="D3" s="1">
        <v>5</v>
      </c>
      <c r="E3" s="1" t="s">
        <v>19</v>
      </c>
      <c r="F3" s="1">
        <v>5</v>
      </c>
      <c r="G3" s="3">
        <v>43586</v>
      </c>
      <c r="H3" s="1">
        <v>17.76</v>
      </c>
      <c r="I3" s="1">
        <v>18.43</v>
      </c>
      <c r="J3" s="1">
        <v>17.66</v>
      </c>
      <c r="K3" s="1">
        <v>18.21</v>
      </c>
      <c r="L3" s="1"/>
      <c r="M3" s="1"/>
      <c r="N3" s="1" t="str">
        <f t="shared" ref="N3:N40" si="0">IF(K3&gt;H3,"green","red")</f>
        <v>green</v>
      </c>
      <c r="O3" s="1">
        <f t="shared" ref="O3:O40" si="1">(-0.299*H3+166.533)/9</f>
        <v>17.91364</v>
      </c>
      <c r="P3" s="4" t="str">
        <f t="shared" ref="P3:P40" si="2">IF(O3&gt;H3,"green","red")</f>
        <v>green</v>
      </c>
      <c r="Q3" s="4">
        <f t="shared" ref="Q3:Q40" si="3">IF(P3=N3,0,1)</f>
        <v>0</v>
      </c>
      <c r="R3" s="1"/>
      <c r="S3" s="1">
        <f t="shared" ref="S3:S40" si="4">(3.067*H3^2+12.851*H3-264.356)/5.4</f>
        <v>172.456210962963</v>
      </c>
      <c r="T3" t="str">
        <f t="shared" ref="T3:T40" si="5">IF(S3&gt;H3,"green","red")</f>
        <v>green</v>
      </c>
      <c r="U3">
        <f t="shared" ref="U3:U40" si="6">IF(T3=N3,0,1)</f>
        <v>0</v>
      </c>
      <c r="W3">
        <f t="shared" ref="W3:W40" si="7">ABS(H3^3*(-10.3)+6.5*H3^2+H3*12.851-144.192)/54</f>
        <v>1028.97138097778</v>
      </c>
      <c r="X3" t="str">
        <f t="shared" ref="X3:X40" si="8">IF(W3&gt;H3,"green","red")</f>
        <v>green</v>
      </c>
      <c r="Y3">
        <f t="shared" ref="Y3:Y40" si="9">IF(X3=N3,0,1)</f>
        <v>0</v>
      </c>
      <c r="AA3">
        <v>116.533</v>
      </c>
      <c r="AB3">
        <v>12.851</v>
      </c>
      <c r="AC3">
        <v>6.5</v>
      </c>
    </row>
    <row r="4" spans="1:29">
      <c r="A4" s="2">
        <v>43502</v>
      </c>
      <c r="B4" s="1">
        <v>2019</v>
      </c>
      <c r="C4" s="1">
        <v>2</v>
      </c>
      <c r="D4" s="1">
        <v>6</v>
      </c>
      <c r="E4" s="1" t="s">
        <v>20</v>
      </c>
      <c r="F4" s="1">
        <v>5</v>
      </c>
      <c r="G4" s="3">
        <v>43586</v>
      </c>
      <c r="H4" s="1">
        <v>18.19</v>
      </c>
      <c r="I4" s="1">
        <v>18.48</v>
      </c>
      <c r="J4" s="1">
        <v>18.07</v>
      </c>
      <c r="K4" s="1">
        <v>18.21</v>
      </c>
      <c r="L4" s="1"/>
      <c r="M4" s="1"/>
      <c r="N4" s="1" t="str">
        <f t="shared" si="0"/>
        <v>green</v>
      </c>
      <c r="O4" s="1">
        <f t="shared" si="1"/>
        <v>17.8993544444444</v>
      </c>
      <c r="P4" s="4" t="str">
        <f t="shared" si="2"/>
        <v>red</v>
      </c>
      <c r="Q4" s="4">
        <f t="shared" si="3"/>
        <v>1</v>
      </c>
      <c r="R4" s="1"/>
      <c r="S4" s="1">
        <f t="shared" si="4"/>
        <v>182.259386796296</v>
      </c>
      <c r="T4" t="str">
        <f t="shared" si="5"/>
        <v>green</v>
      </c>
      <c r="U4">
        <f t="shared" si="6"/>
        <v>0</v>
      </c>
      <c r="W4">
        <f t="shared" si="7"/>
        <v>1106.51279866111</v>
      </c>
      <c r="X4" t="str">
        <f t="shared" si="8"/>
        <v>green</v>
      </c>
      <c r="Y4">
        <f t="shared" si="9"/>
        <v>0</v>
      </c>
      <c r="AB4">
        <v>-264.356</v>
      </c>
      <c r="AC4">
        <v>12.851</v>
      </c>
    </row>
    <row r="5" spans="1:29">
      <c r="A5" s="2">
        <v>43503</v>
      </c>
      <c r="B5" s="1">
        <v>2019</v>
      </c>
      <c r="C5" s="1">
        <v>2</v>
      </c>
      <c r="D5" s="1">
        <v>7</v>
      </c>
      <c r="E5" s="1" t="s">
        <v>21</v>
      </c>
      <c r="F5" s="1">
        <v>5</v>
      </c>
      <c r="G5" s="3">
        <v>43586</v>
      </c>
      <c r="H5" s="1">
        <v>17.99</v>
      </c>
      <c r="I5" s="1">
        <v>18.07</v>
      </c>
      <c r="J5" s="1">
        <v>16.99</v>
      </c>
      <c r="K5" s="1">
        <v>17.18</v>
      </c>
      <c r="L5"/>
      <c r="M5"/>
      <c r="N5" s="1" t="str">
        <f t="shared" si="0"/>
        <v>red</v>
      </c>
      <c r="O5" s="1">
        <f t="shared" si="1"/>
        <v>17.9059988888889</v>
      </c>
      <c r="P5" s="4" t="str">
        <f t="shared" si="2"/>
        <v>red</v>
      </c>
      <c r="Q5" s="1">
        <f t="shared" si="3"/>
        <v>0</v>
      </c>
      <c r="R5" s="1"/>
      <c r="S5" s="1">
        <f t="shared" si="4"/>
        <v>177.673643833333</v>
      </c>
      <c r="T5" t="str">
        <f t="shared" si="5"/>
        <v>green</v>
      </c>
      <c r="U5">
        <f t="shared" si="6"/>
        <v>1</v>
      </c>
      <c r="W5">
        <f t="shared" si="7"/>
        <v>1069.97928647593</v>
      </c>
      <c r="X5" t="str">
        <f t="shared" si="8"/>
        <v>green</v>
      </c>
      <c r="Y5">
        <f t="shared" si="9"/>
        <v>1</v>
      </c>
      <c r="AC5">
        <v>-144.192</v>
      </c>
    </row>
    <row r="6" spans="1:26">
      <c r="A6" s="2">
        <v>43504</v>
      </c>
      <c r="B6" s="1">
        <v>2019</v>
      </c>
      <c r="C6" s="1">
        <v>2</v>
      </c>
      <c r="D6" s="1">
        <v>8</v>
      </c>
      <c r="E6" s="1" t="s">
        <v>22</v>
      </c>
      <c r="F6" s="1">
        <v>5</v>
      </c>
      <c r="G6" s="3">
        <v>43586</v>
      </c>
      <c r="H6" s="1">
        <v>16.99</v>
      </c>
      <c r="I6" s="1">
        <v>17.65</v>
      </c>
      <c r="J6" s="1">
        <v>16.43</v>
      </c>
      <c r="K6" s="1">
        <v>17.46</v>
      </c>
      <c r="L6">
        <f>SUM(H2:H6)/5</f>
        <v>17.764</v>
      </c>
      <c r="M6">
        <f>SUM(K2:K6)/4</f>
        <v>22.19</v>
      </c>
      <c r="N6" s="1" t="str">
        <f t="shared" si="0"/>
        <v>green</v>
      </c>
      <c r="O6" s="1">
        <f t="shared" si="1"/>
        <v>17.9392211111111</v>
      </c>
      <c r="P6" s="4" t="str">
        <f t="shared" si="2"/>
        <v>green</v>
      </c>
      <c r="Q6" s="1">
        <f t="shared" si="3"/>
        <v>0</v>
      </c>
      <c r="R6" s="4">
        <f>3/5</f>
        <v>0.6</v>
      </c>
      <c r="S6" s="1">
        <f t="shared" si="4"/>
        <v>155.426484574074</v>
      </c>
      <c r="T6" t="str">
        <f t="shared" si="5"/>
        <v>green</v>
      </c>
      <c r="U6">
        <f t="shared" si="6"/>
        <v>0</v>
      </c>
      <c r="V6">
        <v>0.6</v>
      </c>
      <c r="W6">
        <f t="shared" si="7"/>
        <v>899.337303327778</v>
      </c>
      <c r="X6" t="str">
        <f t="shared" si="8"/>
        <v>green</v>
      </c>
      <c r="Y6">
        <f t="shared" si="9"/>
        <v>0</v>
      </c>
      <c r="Z6">
        <v>0.6</v>
      </c>
    </row>
    <row r="7" spans="1:25">
      <c r="A7" s="2">
        <v>43507</v>
      </c>
      <c r="B7" s="1">
        <v>2019</v>
      </c>
      <c r="C7" s="1">
        <v>2</v>
      </c>
      <c r="D7" s="1">
        <v>11</v>
      </c>
      <c r="E7" s="1" t="s">
        <v>18</v>
      </c>
      <c r="F7" s="1">
        <v>6</v>
      </c>
      <c r="G7" s="3">
        <v>43617</v>
      </c>
      <c r="H7" s="1">
        <v>17.83</v>
      </c>
      <c r="I7" s="1">
        <v>17.95</v>
      </c>
      <c r="J7" s="1">
        <v>17.15</v>
      </c>
      <c r="K7" s="1">
        <v>17.29</v>
      </c>
      <c r="L7"/>
      <c r="M7"/>
      <c r="N7" s="1" t="str">
        <f t="shared" si="0"/>
        <v>red</v>
      </c>
      <c r="O7" s="1">
        <f t="shared" si="1"/>
        <v>17.9113144444444</v>
      </c>
      <c r="P7" s="4" t="str">
        <f t="shared" si="2"/>
        <v>green</v>
      </c>
      <c r="Q7" s="5">
        <f t="shared" si="3"/>
        <v>1</v>
      </c>
      <c r="R7" s="6"/>
      <c r="S7" s="5">
        <f t="shared" si="4"/>
        <v>174.03776412963</v>
      </c>
      <c r="T7" s="7" t="str">
        <f t="shared" si="5"/>
        <v>green</v>
      </c>
      <c r="U7" s="7">
        <f t="shared" si="6"/>
        <v>1</v>
      </c>
      <c r="V7" s="7"/>
      <c r="W7" s="7">
        <f t="shared" si="7"/>
        <v>1041.33893326111</v>
      </c>
      <c r="X7" s="7" t="str">
        <f t="shared" si="8"/>
        <v>green</v>
      </c>
      <c r="Y7" s="7">
        <f t="shared" si="9"/>
        <v>1</v>
      </c>
    </row>
    <row r="8" spans="1:25">
      <c r="A8" s="2">
        <v>43508</v>
      </c>
      <c r="B8" s="1">
        <v>2019</v>
      </c>
      <c r="C8" s="1">
        <v>2</v>
      </c>
      <c r="D8" s="1">
        <v>12</v>
      </c>
      <c r="E8" s="1" t="s">
        <v>19</v>
      </c>
      <c r="F8" s="1">
        <v>6</v>
      </c>
      <c r="G8" s="3">
        <v>43617</v>
      </c>
      <c r="H8" s="1">
        <v>17.51</v>
      </c>
      <c r="I8" s="1">
        <v>18.21</v>
      </c>
      <c r="J8" s="1">
        <v>17.51</v>
      </c>
      <c r="K8" s="1">
        <v>17.86</v>
      </c>
      <c r="L8"/>
      <c r="M8"/>
      <c r="N8" s="1" t="str">
        <f t="shared" si="0"/>
        <v>green</v>
      </c>
      <c r="O8" s="1">
        <f t="shared" si="1"/>
        <v>17.9219455555556</v>
      </c>
      <c r="P8" s="4" t="str">
        <f t="shared" si="2"/>
        <v>green</v>
      </c>
      <c r="Q8" s="5">
        <f t="shared" si="3"/>
        <v>0</v>
      </c>
      <c r="R8" s="6"/>
      <c r="S8" s="5">
        <f t="shared" si="4"/>
        <v>166.853243833333</v>
      </c>
      <c r="T8" s="7" t="str">
        <f t="shared" si="5"/>
        <v>green</v>
      </c>
      <c r="U8" s="7">
        <f t="shared" si="6"/>
        <v>0</v>
      </c>
      <c r="V8" s="7"/>
      <c r="W8" s="7">
        <f t="shared" si="7"/>
        <v>985.602188431482</v>
      </c>
      <c r="X8" s="7" t="str">
        <f t="shared" si="8"/>
        <v>green</v>
      </c>
      <c r="Y8" s="7">
        <f t="shared" si="9"/>
        <v>0</v>
      </c>
    </row>
    <row r="9" spans="1:25">
      <c r="A9" s="2">
        <v>43509</v>
      </c>
      <c r="B9" s="1">
        <v>2019</v>
      </c>
      <c r="C9" s="1">
        <v>2</v>
      </c>
      <c r="D9" s="1">
        <v>13</v>
      </c>
      <c r="E9" s="1" t="s">
        <v>20</v>
      </c>
      <c r="F9" s="1">
        <v>6</v>
      </c>
      <c r="G9" s="3">
        <v>43617</v>
      </c>
      <c r="H9" s="1">
        <v>18.11</v>
      </c>
      <c r="I9" s="1">
        <v>18.5</v>
      </c>
      <c r="J9" s="1">
        <v>17.96</v>
      </c>
      <c r="K9" s="1">
        <v>18.2</v>
      </c>
      <c r="L9"/>
      <c r="M9"/>
      <c r="N9" s="1" t="str">
        <f t="shared" si="0"/>
        <v>green</v>
      </c>
      <c r="O9" s="1">
        <f t="shared" si="1"/>
        <v>17.9020122222222</v>
      </c>
      <c r="P9" s="4" t="str">
        <f t="shared" si="2"/>
        <v>red</v>
      </c>
      <c r="Q9" s="5">
        <f t="shared" si="3"/>
        <v>1</v>
      </c>
      <c r="R9" s="6"/>
      <c r="S9" s="5">
        <f t="shared" si="4"/>
        <v>180.419637166667</v>
      </c>
      <c r="T9" s="7" t="str">
        <f t="shared" si="5"/>
        <v>green</v>
      </c>
      <c r="U9" s="7">
        <f t="shared" si="6"/>
        <v>0</v>
      </c>
      <c r="V9" s="7"/>
      <c r="W9" s="7">
        <f t="shared" si="7"/>
        <v>1091.80113832037</v>
      </c>
      <c r="X9" s="7" t="str">
        <f t="shared" si="8"/>
        <v>green</v>
      </c>
      <c r="Y9" s="7">
        <f t="shared" si="9"/>
        <v>0</v>
      </c>
    </row>
    <row r="10" spans="1:25">
      <c r="A10" s="2">
        <v>43510</v>
      </c>
      <c r="B10" s="1">
        <v>2019</v>
      </c>
      <c r="C10" s="1">
        <v>2</v>
      </c>
      <c r="D10" s="1">
        <v>14</v>
      </c>
      <c r="E10" s="1" t="s">
        <v>21</v>
      </c>
      <c r="F10" s="1">
        <v>6</v>
      </c>
      <c r="G10" s="3">
        <v>43617</v>
      </c>
      <c r="H10" s="1">
        <v>18.82</v>
      </c>
      <c r="I10" s="1">
        <v>19.2</v>
      </c>
      <c r="J10" s="1">
        <v>18.38</v>
      </c>
      <c r="K10" s="1">
        <v>18.92</v>
      </c>
      <c r="L10"/>
      <c r="M10"/>
      <c r="N10" s="1" t="str">
        <f t="shared" si="0"/>
        <v>green</v>
      </c>
      <c r="O10" s="1">
        <f t="shared" si="1"/>
        <v>17.8784244444444</v>
      </c>
      <c r="P10" s="4" t="str">
        <f t="shared" si="2"/>
        <v>red</v>
      </c>
      <c r="Q10" s="5">
        <f t="shared" si="3"/>
        <v>1</v>
      </c>
      <c r="R10" s="6"/>
      <c r="S10" s="5">
        <f t="shared" si="4"/>
        <v>197.001464962963</v>
      </c>
      <c r="T10" s="7" t="str">
        <f t="shared" si="5"/>
        <v>green</v>
      </c>
      <c r="U10" s="7">
        <f t="shared" si="6"/>
        <v>0</v>
      </c>
      <c r="V10" s="7"/>
      <c r="W10" s="7">
        <f t="shared" si="7"/>
        <v>1227.01602871111</v>
      </c>
      <c r="X10" s="7" t="str">
        <f t="shared" si="8"/>
        <v>green</v>
      </c>
      <c r="Y10" s="7">
        <f t="shared" si="9"/>
        <v>0</v>
      </c>
    </row>
    <row r="11" spans="1:26">
      <c r="A11" s="2">
        <v>43511</v>
      </c>
      <c r="B11" s="1">
        <v>2019</v>
      </c>
      <c r="C11" s="1">
        <v>2</v>
      </c>
      <c r="D11" s="1">
        <v>15</v>
      </c>
      <c r="E11" s="1" t="s">
        <v>22</v>
      </c>
      <c r="F11" s="1">
        <v>6</v>
      </c>
      <c r="G11" s="3">
        <v>43617</v>
      </c>
      <c r="H11" s="1">
        <v>18.5</v>
      </c>
      <c r="I11" s="1">
        <v>18.51</v>
      </c>
      <c r="J11" s="1">
        <v>17.72</v>
      </c>
      <c r="K11" s="1">
        <v>17.74</v>
      </c>
      <c r="L11">
        <f>SUM(H7:H11)/5</f>
        <v>18.154</v>
      </c>
      <c r="M11">
        <f>SUM(K7:K11)/5</f>
        <v>18.002</v>
      </c>
      <c r="N11" s="1" t="str">
        <f t="shared" si="0"/>
        <v>red</v>
      </c>
      <c r="O11" s="1">
        <f t="shared" si="1"/>
        <v>17.8890555555556</v>
      </c>
      <c r="P11" s="4" t="str">
        <f t="shared" si="2"/>
        <v>red</v>
      </c>
      <c r="Q11" s="5">
        <f t="shared" si="3"/>
        <v>0</v>
      </c>
      <c r="R11" s="6">
        <f>2/5</f>
        <v>0.4</v>
      </c>
      <c r="S11" s="5">
        <f t="shared" si="4"/>
        <v>189.457083333333</v>
      </c>
      <c r="T11" s="7" t="str">
        <f t="shared" si="5"/>
        <v>green</v>
      </c>
      <c r="U11" s="7">
        <f t="shared" si="6"/>
        <v>1</v>
      </c>
      <c r="V11" s="7">
        <f>3/5</f>
        <v>0.6</v>
      </c>
      <c r="W11" s="7">
        <f t="shared" si="7"/>
        <v>1164.76964814815</v>
      </c>
      <c r="X11" s="7" t="str">
        <f t="shared" si="8"/>
        <v>green</v>
      </c>
      <c r="Y11" s="7">
        <f t="shared" si="9"/>
        <v>1</v>
      </c>
      <c r="Z11">
        <v>0.6</v>
      </c>
    </row>
    <row r="12" spans="1:25">
      <c r="A12" s="2">
        <v>43515</v>
      </c>
      <c r="B12" s="1">
        <v>2019</v>
      </c>
      <c r="C12" s="1">
        <v>2</v>
      </c>
      <c r="D12" s="1">
        <v>19</v>
      </c>
      <c r="E12" s="1" t="s">
        <v>19</v>
      </c>
      <c r="F12" s="1">
        <v>7</v>
      </c>
      <c r="G12" s="3">
        <v>43647</v>
      </c>
      <c r="H12" s="1">
        <v>17.81</v>
      </c>
      <c r="I12" s="1">
        <v>18.22</v>
      </c>
      <c r="J12" s="1">
        <v>17.77</v>
      </c>
      <c r="K12" s="1">
        <v>17.8</v>
      </c>
      <c r="L12"/>
      <c r="M12"/>
      <c r="N12" s="1" t="str">
        <f t="shared" si="0"/>
        <v>red</v>
      </c>
      <c r="O12" s="1">
        <f t="shared" si="1"/>
        <v>17.9119788888889</v>
      </c>
      <c r="P12" s="4" t="str">
        <f t="shared" si="2"/>
        <v>green</v>
      </c>
      <c r="Q12" s="1">
        <f t="shared" si="3"/>
        <v>1</v>
      </c>
      <c r="R12" s="4"/>
      <c r="S12" s="1">
        <f t="shared" si="4"/>
        <v>173.585323833333</v>
      </c>
      <c r="T12" t="str">
        <f t="shared" si="5"/>
        <v>green</v>
      </c>
      <c r="U12">
        <f t="shared" si="6"/>
        <v>1</v>
      </c>
      <c r="W12">
        <f t="shared" si="7"/>
        <v>1037.79528170926</v>
      </c>
      <c r="X12" t="str">
        <f t="shared" si="8"/>
        <v>green</v>
      </c>
      <c r="Y12">
        <f t="shared" si="9"/>
        <v>1</v>
      </c>
    </row>
    <row r="13" spans="1:25">
      <c r="A13" s="2">
        <v>43516</v>
      </c>
      <c r="B13" s="1">
        <v>2019</v>
      </c>
      <c r="C13" s="1">
        <v>2</v>
      </c>
      <c r="D13" s="1">
        <v>20</v>
      </c>
      <c r="E13" s="1" t="s">
        <v>20</v>
      </c>
      <c r="F13" s="1">
        <v>7</v>
      </c>
      <c r="G13" s="3">
        <v>43647</v>
      </c>
      <c r="H13" s="1">
        <v>18.03</v>
      </c>
      <c r="I13" s="1">
        <v>18.75</v>
      </c>
      <c r="J13" s="1">
        <v>18.02</v>
      </c>
      <c r="K13" s="1">
        <v>18.31</v>
      </c>
      <c r="L13"/>
      <c r="M13"/>
      <c r="N13" s="1" t="str">
        <f t="shared" si="0"/>
        <v>green</v>
      </c>
      <c r="O13" s="1">
        <f t="shared" si="1"/>
        <v>17.90467</v>
      </c>
      <c r="P13" s="4" t="str">
        <f t="shared" si="2"/>
        <v>red</v>
      </c>
      <c r="Q13" s="1">
        <f t="shared" si="3"/>
        <v>1</v>
      </c>
      <c r="R13" s="4"/>
      <c r="S13" s="1">
        <f t="shared" si="4"/>
        <v>178.587157462963</v>
      </c>
      <c r="T13" t="str">
        <f t="shared" si="5"/>
        <v>green</v>
      </c>
      <c r="U13">
        <f t="shared" si="6"/>
        <v>0</v>
      </c>
      <c r="W13">
        <f t="shared" si="7"/>
        <v>1077.22058292778</v>
      </c>
      <c r="X13" t="str">
        <f t="shared" si="8"/>
        <v>green</v>
      </c>
      <c r="Y13">
        <f t="shared" si="9"/>
        <v>0</v>
      </c>
    </row>
    <row r="14" spans="1:25">
      <c r="A14" s="2">
        <v>43517</v>
      </c>
      <c r="B14" s="1">
        <v>2019</v>
      </c>
      <c r="C14" s="1">
        <v>2</v>
      </c>
      <c r="D14" s="1">
        <v>21</v>
      </c>
      <c r="E14" s="1" t="s">
        <v>21</v>
      </c>
      <c r="F14" s="1">
        <v>7</v>
      </c>
      <c r="G14" s="3">
        <v>43647</v>
      </c>
      <c r="H14" s="1">
        <v>18.46</v>
      </c>
      <c r="I14" s="1">
        <v>18.68</v>
      </c>
      <c r="J14" s="1">
        <v>17.93</v>
      </c>
      <c r="K14" s="1">
        <v>18.14</v>
      </c>
      <c r="L14"/>
      <c r="M14"/>
      <c r="N14" s="1" t="str">
        <f t="shared" si="0"/>
        <v>red</v>
      </c>
      <c r="O14" s="1">
        <f t="shared" si="1"/>
        <v>17.8903844444444</v>
      </c>
      <c r="P14" s="4" t="str">
        <f t="shared" si="2"/>
        <v>red</v>
      </c>
      <c r="Q14" s="1">
        <f t="shared" si="3"/>
        <v>0</v>
      </c>
      <c r="R14" s="4"/>
      <c r="S14" s="1">
        <f t="shared" si="4"/>
        <v>188.522214296296</v>
      </c>
      <c r="T14" t="str">
        <f t="shared" si="5"/>
        <v>green</v>
      </c>
      <c r="U14">
        <f t="shared" si="6"/>
        <v>1</v>
      </c>
      <c r="W14">
        <f t="shared" si="7"/>
        <v>1157.14032631111</v>
      </c>
      <c r="X14" t="str">
        <f t="shared" si="8"/>
        <v>green</v>
      </c>
      <c r="Y14">
        <f t="shared" si="9"/>
        <v>1</v>
      </c>
    </row>
    <row r="15" spans="1:26">
      <c r="A15" s="2">
        <v>43518</v>
      </c>
      <c r="B15" s="1">
        <v>2019</v>
      </c>
      <c r="C15" s="1">
        <v>2</v>
      </c>
      <c r="D15" s="1">
        <v>22</v>
      </c>
      <c r="E15" s="1" t="s">
        <v>22</v>
      </c>
      <c r="F15" s="1">
        <v>7</v>
      </c>
      <c r="G15" s="3">
        <v>43647</v>
      </c>
      <c r="H15" s="1">
        <v>18.45</v>
      </c>
      <c r="I15" s="1">
        <v>19.55</v>
      </c>
      <c r="J15" s="1">
        <v>18.42</v>
      </c>
      <c r="K15" s="1">
        <v>19.48</v>
      </c>
      <c r="L15">
        <f>SUM(H12:H15)/4</f>
        <v>18.1875</v>
      </c>
      <c r="M15">
        <f>SUM(K12:K15)/4</f>
        <v>18.4325</v>
      </c>
      <c r="N15" s="1" t="str">
        <f t="shared" si="0"/>
        <v>green</v>
      </c>
      <c r="O15" s="1">
        <f t="shared" si="1"/>
        <v>17.8907166666667</v>
      </c>
      <c r="P15" s="4" t="str">
        <f t="shared" si="2"/>
        <v>red</v>
      </c>
      <c r="Q15" s="1">
        <f t="shared" si="3"/>
        <v>1</v>
      </c>
      <c r="R15" s="4">
        <f>1/4</f>
        <v>0.25</v>
      </c>
      <c r="S15" s="1">
        <f t="shared" si="4"/>
        <v>188.288781018519</v>
      </c>
      <c r="T15" t="str">
        <f t="shared" si="5"/>
        <v>green</v>
      </c>
      <c r="U15">
        <f t="shared" si="6"/>
        <v>0</v>
      </c>
      <c r="V15">
        <v>0.5</v>
      </c>
      <c r="W15">
        <f t="shared" si="7"/>
        <v>1155.23822013889</v>
      </c>
      <c r="X15" t="str">
        <f t="shared" si="8"/>
        <v>green</v>
      </c>
      <c r="Y15">
        <f t="shared" si="9"/>
        <v>0</v>
      </c>
      <c r="Z15">
        <v>0.5</v>
      </c>
    </row>
    <row r="16" spans="1:25">
      <c r="A16" s="2">
        <v>43521</v>
      </c>
      <c r="B16" s="1">
        <v>2019</v>
      </c>
      <c r="C16" s="1">
        <v>2</v>
      </c>
      <c r="D16" s="1">
        <v>25</v>
      </c>
      <c r="E16" s="1" t="s">
        <v>18</v>
      </c>
      <c r="F16" s="1">
        <v>8</v>
      </c>
      <c r="G16" s="3">
        <v>43678</v>
      </c>
      <c r="H16" s="1">
        <v>20.5</v>
      </c>
      <c r="I16" s="1">
        <v>21</v>
      </c>
      <c r="J16" s="1">
        <v>19.56</v>
      </c>
      <c r="K16" s="1">
        <v>20.26</v>
      </c>
      <c r="L16"/>
      <c r="M16"/>
      <c r="N16" s="1" t="str">
        <f t="shared" si="0"/>
        <v>red</v>
      </c>
      <c r="O16" s="1">
        <f t="shared" si="1"/>
        <v>17.8226111111111</v>
      </c>
      <c r="P16" s="4" t="str">
        <f t="shared" si="2"/>
        <v>red</v>
      </c>
      <c r="Q16" s="5">
        <f t="shared" si="3"/>
        <v>0</v>
      </c>
      <c r="R16" s="6"/>
      <c r="S16" s="5">
        <f t="shared" si="4"/>
        <v>238.517824074074</v>
      </c>
      <c r="T16" s="7" t="str">
        <f t="shared" si="5"/>
        <v>green</v>
      </c>
      <c r="U16" s="7">
        <f t="shared" si="6"/>
        <v>1</v>
      </c>
      <c r="V16" s="7"/>
      <c r="W16" s="7">
        <f t="shared" si="7"/>
        <v>1590.46127777778</v>
      </c>
      <c r="X16" s="7" t="str">
        <f t="shared" si="8"/>
        <v>green</v>
      </c>
      <c r="Y16" s="7">
        <f t="shared" si="9"/>
        <v>1</v>
      </c>
    </row>
    <row r="17" spans="1:25">
      <c r="A17" s="2">
        <v>43522</v>
      </c>
      <c r="B17" s="1">
        <v>2019</v>
      </c>
      <c r="C17" s="1">
        <v>2</v>
      </c>
      <c r="D17" s="1">
        <v>26</v>
      </c>
      <c r="E17" s="1" t="s">
        <v>19</v>
      </c>
      <c r="F17" s="1">
        <v>8</v>
      </c>
      <c r="G17" s="3">
        <v>43678</v>
      </c>
      <c r="H17" s="1">
        <v>19.67</v>
      </c>
      <c r="I17" s="1">
        <v>19.98</v>
      </c>
      <c r="J17" s="1">
        <v>19.05</v>
      </c>
      <c r="K17" s="1">
        <v>19.73</v>
      </c>
      <c r="L17"/>
      <c r="M17"/>
      <c r="N17" s="1" t="str">
        <f t="shared" si="0"/>
        <v>green</v>
      </c>
      <c r="O17" s="1">
        <f t="shared" si="1"/>
        <v>17.8501855555556</v>
      </c>
      <c r="P17" s="4" t="str">
        <f t="shared" si="2"/>
        <v>red</v>
      </c>
      <c r="Q17" s="5">
        <f t="shared" si="3"/>
        <v>1</v>
      </c>
      <c r="R17" s="6"/>
      <c r="S17" s="5">
        <f t="shared" si="4"/>
        <v>217.606067833333</v>
      </c>
      <c r="T17" s="7" t="str">
        <f t="shared" si="5"/>
        <v>green</v>
      </c>
      <c r="U17" s="7">
        <f t="shared" si="6"/>
        <v>0</v>
      </c>
      <c r="V17" s="7"/>
      <c r="W17" s="7">
        <f t="shared" si="7"/>
        <v>1403.04879683148</v>
      </c>
      <c r="X17" s="7" t="str">
        <f t="shared" si="8"/>
        <v>green</v>
      </c>
      <c r="Y17" s="7">
        <f t="shared" si="9"/>
        <v>0</v>
      </c>
    </row>
    <row r="18" spans="1:25">
      <c r="A18" s="2">
        <v>43523</v>
      </c>
      <c r="B18" s="1">
        <v>2019</v>
      </c>
      <c r="C18" s="1">
        <v>2</v>
      </c>
      <c r="D18" s="1">
        <v>27</v>
      </c>
      <c r="E18" s="1" t="s">
        <v>20</v>
      </c>
      <c r="F18" s="1">
        <v>8</v>
      </c>
      <c r="G18" s="3">
        <v>43678</v>
      </c>
      <c r="H18" s="1">
        <v>19.99</v>
      </c>
      <c r="I18" s="1">
        <v>20.05</v>
      </c>
      <c r="J18" s="1">
        <v>19.43</v>
      </c>
      <c r="K18" s="1">
        <v>19.86</v>
      </c>
      <c r="L18"/>
      <c r="M18"/>
      <c r="N18" s="1" t="str">
        <f t="shared" si="0"/>
        <v>red</v>
      </c>
      <c r="O18" s="1">
        <f t="shared" si="1"/>
        <v>17.8395544444444</v>
      </c>
      <c r="P18" s="4" t="str">
        <f t="shared" si="2"/>
        <v>red</v>
      </c>
      <c r="Q18" s="5">
        <f t="shared" si="3"/>
        <v>0</v>
      </c>
      <c r="R18" s="6"/>
      <c r="S18" s="5">
        <f t="shared" si="4"/>
        <v>225.57574012963</v>
      </c>
      <c r="T18" s="7" t="str">
        <f t="shared" si="5"/>
        <v>green</v>
      </c>
      <c r="U18" s="7">
        <f t="shared" si="6"/>
        <v>1</v>
      </c>
      <c r="V18" s="7"/>
      <c r="W18" s="7">
        <f t="shared" si="7"/>
        <v>1473.45114166111</v>
      </c>
      <c r="X18" s="7" t="str">
        <f t="shared" si="8"/>
        <v>green</v>
      </c>
      <c r="Y18" s="7">
        <f t="shared" si="9"/>
        <v>1</v>
      </c>
    </row>
    <row r="19" spans="1:25">
      <c r="A19" s="2">
        <v>43524</v>
      </c>
      <c r="B19" s="1">
        <v>2019</v>
      </c>
      <c r="C19" s="1">
        <v>2</v>
      </c>
      <c r="D19" s="1">
        <v>28</v>
      </c>
      <c r="E19" s="1" t="s">
        <v>21</v>
      </c>
      <c r="F19" s="1">
        <v>8</v>
      </c>
      <c r="G19" s="3">
        <v>43678</v>
      </c>
      <c r="H19" s="1">
        <v>20.9</v>
      </c>
      <c r="I19" s="1">
        <v>21.5</v>
      </c>
      <c r="J19" s="1">
        <v>18.54</v>
      </c>
      <c r="K19" s="1">
        <v>18.98</v>
      </c>
      <c r="L19"/>
      <c r="M19"/>
      <c r="N19" s="1" t="str">
        <f t="shared" si="0"/>
        <v>red</v>
      </c>
      <c r="O19" s="1">
        <f t="shared" si="1"/>
        <v>17.8093222222222</v>
      </c>
      <c r="P19" s="4" t="str">
        <f t="shared" si="2"/>
        <v>red</v>
      </c>
      <c r="Q19" s="5">
        <f t="shared" si="3"/>
        <v>0</v>
      </c>
      <c r="R19" s="6"/>
      <c r="S19" s="5">
        <f t="shared" si="4"/>
        <v>248.875216666667</v>
      </c>
      <c r="T19" s="7" t="str">
        <f t="shared" si="5"/>
        <v>green</v>
      </c>
      <c r="U19" s="7">
        <f t="shared" si="6"/>
        <v>1</v>
      </c>
      <c r="V19" s="7"/>
      <c r="W19" s="7">
        <f t="shared" si="7"/>
        <v>1686.4524037037</v>
      </c>
      <c r="X19" s="7" t="str">
        <f t="shared" si="8"/>
        <v>green</v>
      </c>
      <c r="Y19" s="7">
        <f t="shared" si="9"/>
        <v>1</v>
      </c>
    </row>
    <row r="20" spans="1:26">
      <c r="A20" s="2">
        <v>43525</v>
      </c>
      <c r="B20" s="1">
        <v>2019</v>
      </c>
      <c r="C20" s="1">
        <v>3</v>
      </c>
      <c r="D20" s="1">
        <v>1</v>
      </c>
      <c r="E20" s="1" t="s">
        <v>22</v>
      </c>
      <c r="F20" s="1">
        <v>8</v>
      </c>
      <c r="G20" s="3">
        <v>43678</v>
      </c>
      <c r="H20" s="1">
        <v>19.11</v>
      </c>
      <c r="I20" s="1">
        <v>19.2</v>
      </c>
      <c r="J20" s="1">
        <v>17.92</v>
      </c>
      <c r="K20" s="1">
        <v>17.98</v>
      </c>
      <c r="L20">
        <f>SUM(H16:H20)/5</f>
        <v>20.034</v>
      </c>
      <c r="M20">
        <f>SUM(K16:K20)/5</f>
        <v>19.362</v>
      </c>
      <c r="N20" s="1" t="str">
        <f t="shared" si="0"/>
        <v>red</v>
      </c>
      <c r="O20" s="1">
        <f t="shared" si="1"/>
        <v>17.86879</v>
      </c>
      <c r="P20" s="4" t="str">
        <f t="shared" si="2"/>
        <v>red</v>
      </c>
      <c r="Q20" s="5">
        <f t="shared" si="3"/>
        <v>0</v>
      </c>
      <c r="R20" s="6">
        <f>4/5</f>
        <v>0.8</v>
      </c>
      <c r="S20" s="5">
        <f t="shared" si="4"/>
        <v>203.939033462963</v>
      </c>
      <c r="T20" s="7" t="str">
        <f t="shared" si="5"/>
        <v>green</v>
      </c>
      <c r="U20" s="7">
        <f t="shared" si="6"/>
        <v>1</v>
      </c>
      <c r="V20" s="7">
        <v>0.2</v>
      </c>
      <c r="W20" s="7">
        <f t="shared" si="7"/>
        <v>1285.30958072778</v>
      </c>
      <c r="X20" s="7" t="str">
        <f t="shared" si="8"/>
        <v>green</v>
      </c>
      <c r="Y20" s="7">
        <f t="shared" si="9"/>
        <v>1</v>
      </c>
      <c r="Z20">
        <v>0.2</v>
      </c>
    </row>
    <row r="21" spans="1:25">
      <c r="A21" s="2">
        <v>43528</v>
      </c>
      <c r="B21" s="1">
        <v>2019</v>
      </c>
      <c r="C21" s="1">
        <v>3</v>
      </c>
      <c r="D21" s="1">
        <v>4</v>
      </c>
      <c r="E21" s="1" t="s">
        <v>18</v>
      </c>
      <c r="F21" s="1">
        <v>9</v>
      </c>
      <c r="G21" s="3">
        <v>43709</v>
      </c>
      <c r="H21" s="1">
        <v>17.63</v>
      </c>
      <c r="I21" s="1">
        <v>19</v>
      </c>
      <c r="J21" s="1">
        <v>17.57</v>
      </c>
      <c r="K21" s="1">
        <v>18.82</v>
      </c>
      <c r="L21"/>
      <c r="M21"/>
      <c r="N21" s="1" t="str">
        <f t="shared" si="0"/>
        <v>green</v>
      </c>
      <c r="O21" s="1">
        <f t="shared" si="1"/>
        <v>17.9179588888889</v>
      </c>
      <c r="P21" s="4" t="str">
        <f t="shared" si="2"/>
        <v>green</v>
      </c>
      <c r="Q21" s="1">
        <f t="shared" si="3"/>
        <v>0</v>
      </c>
      <c r="R21" s="4"/>
      <c r="S21" s="1">
        <f t="shared" si="4"/>
        <v>169.533807833333</v>
      </c>
      <c r="T21" t="str">
        <f t="shared" si="5"/>
        <v>green</v>
      </c>
      <c r="U21">
        <f t="shared" si="6"/>
        <v>0</v>
      </c>
      <c r="W21">
        <f t="shared" si="7"/>
        <v>1006.26387174259</v>
      </c>
      <c r="X21" t="str">
        <f t="shared" si="8"/>
        <v>green</v>
      </c>
      <c r="Y21">
        <f t="shared" si="9"/>
        <v>0</v>
      </c>
    </row>
    <row r="22" spans="1:25">
      <c r="A22" s="2">
        <v>43529</v>
      </c>
      <c r="B22" s="1">
        <v>2019</v>
      </c>
      <c r="C22" s="1">
        <v>3</v>
      </c>
      <c r="D22" s="1">
        <v>5</v>
      </c>
      <c r="E22" s="1" t="s">
        <v>19</v>
      </c>
      <c r="F22" s="1">
        <v>9</v>
      </c>
      <c r="G22" s="3">
        <v>43709</v>
      </c>
      <c r="H22" s="1">
        <v>18.66</v>
      </c>
      <c r="I22" s="1">
        <v>19.32</v>
      </c>
      <c r="J22" s="1">
        <v>18.27</v>
      </c>
      <c r="K22" s="1">
        <v>19.14</v>
      </c>
      <c r="L22"/>
      <c r="M22"/>
      <c r="N22" s="1" t="str">
        <f t="shared" si="0"/>
        <v>green</v>
      </c>
      <c r="O22" s="1">
        <f t="shared" si="1"/>
        <v>17.88374</v>
      </c>
      <c r="P22" s="4" t="str">
        <f t="shared" si="2"/>
        <v>red</v>
      </c>
      <c r="Q22" s="1">
        <f t="shared" si="3"/>
        <v>1</v>
      </c>
      <c r="R22" s="4"/>
      <c r="S22" s="1">
        <f t="shared" si="4"/>
        <v>193.214734296296</v>
      </c>
      <c r="T22" t="str">
        <f t="shared" si="5"/>
        <v>green</v>
      </c>
      <c r="U22">
        <f t="shared" si="6"/>
        <v>0</v>
      </c>
      <c r="W22">
        <f t="shared" si="7"/>
        <v>1195.62257164444</v>
      </c>
      <c r="X22" t="str">
        <f t="shared" si="8"/>
        <v>green</v>
      </c>
      <c r="Y22">
        <f t="shared" si="9"/>
        <v>0</v>
      </c>
    </row>
    <row r="23" spans="1:25">
      <c r="A23" s="2">
        <v>43530</v>
      </c>
      <c r="B23" s="1">
        <v>2019</v>
      </c>
      <c r="C23" s="1">
        <v>3</v>
      </c>
      <c r="D23" s="1">
        <v>6</v>
      </c>
      <c r="E23" s="1" t="s">
        <v>20</v>
      </c>
      <c r="F23" s="1">
        <v>9</v>
      </c>
      <c r="G23" s="3">
        <v>43709</v>
      </c>
      <c r="H23" s="1">
        <v>19</v>
      </c>
      <c r="I23" s="1">
        <v>19.13</v>
      </c>
      <c r="J23" s="1">
        <v>18.51</v>
      </c>
      <c r="K23" s="1">
        <v>18.66</v>
      </c>
      <c r="L23"/>
      <c r="M23"/>
      <c r="N23" s="1" t="str">
        <f t="shared" si="0"/>
        <v>red</v>
      </c>
      <c r="O23" s="1">
        <f t="shared" si="1"/>
        <v>17.8724444444444</v>
      </c>
      <c r="P23" s="4" t="str">
        <f t="shared" si="2"/>
        <v>red</v>
      </c>
      <c r="Q23" s="1">
        <f t="shared" si="3"/>
        <v>0</v>
      </c>
      <c r="R23" s="4"/>
      <c r="S23" s="1">
        <f t="shared" si="4"/>
        <v>201.296296296296</v>
      </c>
      <c r="T23" t="str">
        <f t="shared" si="5"/>
        <v>green</v>
      </c>
      <c r="U23">
        <f t="shared" si="6"/>
        <v>1</v>
      </c>
      <c r="W23">
        <f t="shared" si="7"/>
        <v>1262.98561111111</v>
      </c>
      <c r="X23" t="str">
        <f t="shared" si="8"/>
        <v>green</v>
      </c>
      <c r="Y23">
        <f t="shared" si="9"/>
        <v>1</v>
      </c>
    </row>
    <row r="24" spans="1:25">
      <c r="A24" s="2">
        <v>43531</v>
      </c>
      <c r="B24" s="1">
        <v>2019</v>
      </c>
      <c r="C24" s="1">
        <v>3</v>
      </c>
      <c r="D24" s="1">
        <v>7</v>
      </c>
      <c r="E24" s="1" t="s">
        <v>21</v>
      </c>
      <c r="F24" s="1">
        <v>9</v>
      </c>
      <c r="G24" s="3">
        <v>43709</v>
      </c>
      <c r="H24" s="1">
        <v>18.4</v>
      </c>
      <c r="I24" s="1">
        <v>18.6</v>
      </c>
      <c r="J24" s="1">
        <v>17.67</v>
      </c>
      <c r="K24" s="1">
        <v>17.8</v>
      </c>
      <c r="L24"/>
      <c r="M24"/>
      <c r="N24" s="1" t="str">
        <f t="shared" si="0"/>
        <v>red</v>
      </c>
      <c r="O24" s="1">
        <f t="shared" si="1"/>
        <v>17.8923777777778</v>
      </c>
      <c r="P24" s="4" t="str">
        <f t="shared" si="2"/>
        <v>red</v>
      </c>
      <c r="Q24" s="1">
        <f t="shared" si="3"/>
        <v>0</v>
      </c>
      <c r="R24" s="4"/>
      <c r="S24" s="1">
        <f t="shared" si="4"/>
        <v>187.123318518518</v>
      </c>
      <c r="T24" t="str">
        <f t="shared" si="5"/>
        <v>green</v>
      </c>
      <c r="U24">
        <f t="shared" si="6"/>
        <v>1</v>
      </c>
      <c r="W24">
        <f t="shared" si="7"/>
        <v>1145.75897777778</v>
      </c>
      <c r="X24" t="str">
        <f t="shared" si="8"/>
        <v>green</v>
      </c>
      <c r="Y24">
        <f t="shared" si="9"/>
        <v>1</v>
      </c>
    </row>
    <row r="25" spans="1:26">
      <c r="A25" s="2">
        <v>43532</v>
      </c>
      <c r="B25" s="1">
        <v>2019</v>
      </c>
      <c r="C25" s="1">
        <v>3</v>
      </c>
      <c r="D25" s="1">
        <v>8</v>
      </c>
      <c r="E25" s="1" t="s">
        <v>22</v>
      </c>
      <c r="F25" s="1">
        <v>9</v>
      </c>
      <c r="G25" s="3">
        <v>43709</v>
      </c>
      <c r="H25" s="1">
        <v>17.21</v>
      </c>
      <c r="I25" s="1">
        <v>18.2</v>
      </c>
      <c r="J25" s="1">
        <v>17.15</v>
      </c>
      <c r="K25" s="1">
        <v>17.94</v>
      </c>
      <c r="L25">
        <f>SUM(H21:H25)/5</f>
        <v>18.18</v>
      </c>
      <c r="M25">
        <f>SUM(K21:K25)/5</f>
        <v>18.472</v>
      </c>
      <c r="N25" s="1" t="str">
        <f t="shared" si="0"/>
        <v>green</v>
      </c>
      <c r="O25" s="1">
        <f t="shared" si="1"/>
        <v>17.9319122222222</v>
      </c>
      <c r="P25" s="4" t="str">
        <f t="shared" si="2"/>
        <v>green</v>
      </c>
      <c r="Q25" s="1">
        <f t="shared" si="3"/>
        <v>0</v>
      </c>
      <c r="R25" s="4">
        <f>4/5</f>
        <v>0.8</v>
      </c>
      <c r="S25" s="1">
        <f t="shared" si="4"/>
        <v>160.223397166667</v>
      </c>
      <c r="T25" t="str">
        <f t="shared" si="5"/>
        <v>green</v>
      </c>
      <c r="U25">
        <f t="shared" si="6"/>
        <v>0</v>
      </c>
      <c r="V25">
        <v>0.6</v>
      </c>
      <c r="W25">
        <f t="shared" si="7"/>
        <v>935.190958487037</v>
      </c>
      <c r="X25" t="str">
        <f t="shared" si="8"/>
        <v>green</v>
      </c>
      <c r="Y25">
        <f t="shared" si="9"/>
        <v>0</v>
      </c>
      <c r="Z25">
        <v>0.6</v>
      </c>
    </row>
    <row r="26" spans="1:26">
      <c r="A26" s="2">
        <v>43535</v>
      </c>
      <c r="B26" s="1">
        <v>2019</v>
      </c>
      <c r="C26" s="1">
        <v>3</v>
      </c>
      <c r="D26" s="1">
        <v>11</v>
      </c>
      <c r="E26" s="1" t="s">
        <v>18</v>
      </c>
      <c r="F26" s="1">
        <v>10</v>
      </c>
      <c r="G26" s="3">
        <v>43739</v>
      </c>
      <c r="H26" s="1">
        <v>18.12</v>
      </c>
      <c r="I26" s="1">
        <v>18.62</v>
      </c>
      <c r="J26" s="1">
        <v>17.97</v>
      </c>
      <c r="K26" s="1">
        <v>18.6</v>
      </c>
      <c r="L26"/>
      <c r="M26"/>
      <c r="N26" s="1" t="str">
        <f t="shared" si="0"/>
        <v>green</v>
      </c>
      <c r="O26" s="1">
        <f t="shared" si="1"/>
        <v>17.90168</v>
      </c>
      <c r="P26" s="4" t="str">
        <f t="shared" si="2"/>
        <v>red</v>
      </c>
      <c r="Q26" s="5">
        <f t="shared" si="3"/>
        <v>1</v>
      </c>
      <c r="R26" s="6"/>
      <c r="S26" s="5">
        <f t="shared" si="4"/>
        <v>180.649208296296</v>
      </c>
      <c r="T26" s="7" t="str">
        <f t="shared" si="5"/>
        <v>green</v>
      </c>
      <c r="U26" s="7">
        <f t="shared" si="6"/>
        <v>0</v>
      </c>
      <c r="V26" s="7"/>
      <c r="W26" s="7">
        <f t="shared" si="7"/>
        <v>1093.63291404444</v>
      </c>
      <c r="X26" s="7" t="str">
        <f t="shared" si="8"/>
        <v>green</v>
      </c>
      <c r="Y26" s="8">
        <f t="shared" si="9"/>
        <v>0</v>
      </c>
      <c r="Z26" s="9"/>
    </row>
    <row r="27" spans="1:26">
      <c r="A27" s="2">
        <v>43536</v>
      </c>
      <c r="B27" s="1">
        <v>2019</v>
      </c>
      <c r="C27" s="1">
        <v>3</v>
      </c>
      <c r="D27" s="1">
        <v>12</v>
      </c>
      <c r="E27" s="1" t="s">
        <v>19</v>
      </c>
      <c r="F27" s="1">
        <v>10</v>
      </c>
      <c r="G27" s="3">
        <v>43739</v>
      </c>
      <c r="H27" s="1">
        <v>18.71</v>
      </c>
      <c r="I27" s="1">
        <v>19.26</v>
      </c>
      <c r="J27" s="1">
        <v>18.63</v>
      </c>
      <c r="K27" s="1">
        <v>18.9</v>
      </c>
      <c r="L27"/>
      <c r="M27"/>
      <c r="N27" s="1" t="str">
        <f t="shared" si="0"/>
        <v>green</v>
      </c>
      <c r="O27" s="1">
        <f t="shared" si="1"/>
        <v>17.8820788888889</v>
      </c>
      <c r="P27" s="4" t="str">
        <f t="shared" si="2"/>
        <v>red</v>
      </c>
      <c r="Q27" s="5">
        <f t="shared" si="3"/>
        <v>1</v>
      </c>
      <c r="R27" s="6"/>
      <c r="S27" s="5">
        <f t="shared" si="4"/>
        <v>194.394963833333</v>
      </c>
      <c r="T27" s="7" t="str">
        <f t="shared" si="5"/>
        <v>green</v>
      </c>
      <c r="U27" s="7">
        <f t="shared" si="6"/>
        <v>0</v>
      </c>
      <c r="V27" s="7"/>
      <c r="W27" s="7">
        <f t="shared" si="7"/>
        <v>1205.37474154259</v>
      </c>
      <c r="X27" s="7" t="str">
        <f t="shared" si="8"/>
        <v>green</v>
      </c>
      <c r="Y27" s="8">
        <f t="shared" si="9"/>
        <v>0</v>
      </c>
      <c r="Z27" s="9"/>
    </row>
    <row r="28" spans="1:26">
      <c r="A28" s="2">
        <v>43537</v>
      </c>
      <c r="B28" s="1">
        <v>2019</v>
      </c>
      <c r="C28" s="1">
        <v>3</v>
      </c>
      <c r="D28" s="1">
        <v>13</v>
      </c>
      <c r="E28" s="1" t="s">
        <v>20</v>
      </c>
      <c r="F28" s="1">
        <v>10</v>
      </c>
      <c r="G28" s="3">
        <v>43739</v>
      </c>
      <c r="H28" s="1">
        <v>18.9</v>
      </c>
      <c r="I28" s="1">
        <v>19.1</v>
      </c>
      <c r="J28" s="1">
        <v>18.17</v>
      </c>
      <c r="K28" s="1">
        <v>18.2</v>
      </c>
      <c r="L28"/>
      <c r="M28"/>
      <c r="N28" s="1" t="str">
        <f t="shared" si="0"/>
        <v>red</v>
      </c>
      <c r="O28" s="1">
        <f t="shared" si="1"/>
        <v>17.8757666666667</v>
      </c>
      <c r="P28" s="4" t="str">
        <f t="shared" si="2"/>
        <v>red</v>
      </c>
      <c r="Q28" s="5">
        <f t="shared" si="3"/>
        <v>0</v>
      </c>
      <c r="R28" s="6"/>
      <c r="S28" s="5">
        <f t="shared" si="4"/>
        <v>198.905735185185</v>
      </c>
      <c r="T28" s="7" t="str">
        <f t="shared" si="5"/>
        <v>green</v>
      </c>
      <c r="U28" s="7">
        <f t="shared" si="6"/>
        <v>1</v>
      </c>
      <c r="V28" s="7"/>
      <c r="W28" s="7">
        <f t="shared" si="7"/>
        <v>1242.91692222222</v>
      </c>
      <c r="X28" s="7" t="str">
        <f t="shared" si="8"/>
        <v>green</v>
      </c>
      <c r="Y28" s="8">
        <f t="shared" si="9"/>
        <v>1</v>
      </c>
      <c r="Z28" s="9"/>
    </row>
    <row r="29" spans="1:26">
      <c r="A29" s="2">
        <v>43538</v>
      </c>
      <c r="B29" s="1">
        <v>2019</v>
      </c>
      <c r="C29" s="1">
        <v>3</v>
      </c>
      <c r="D29" s="1">
        <v>14</v>
      </c>
      <c r="E29" s="1" t="s">
        <v>21</v>
      </c>
      <c r="F29" s="1">
        <v>10</v>
      </c>
      <c r="G29" s="3">
        <v>43739</v>
      </c>
      <c r="H29" s="1">
        <v>18.3</v>
      </c>
      <c r="I29" s="1">
        <v>18.6</v>
      </c>
      <c r="J29" s="1">
        <v>18.18</v>
      </c>
      <c r="K29" s="1">
        <v>18.5</v>
      </c>
      <c r="L29"/>
      <c r="M29"/>
      <c r="N29" s="1" t="str">
        <f t="shared" si="0"/>
        <v>green</v>
      </c>
      <c r="O29" s="1">
        <f t="shared" si="1"/>
        <v>17.8957</v>
      </c>
      <c r="P29" s="4" t="str">
        <f t="shared" si="2"/>
        <v>red</v>
      </c>
      <c r="Q29" s="5">
        <f t="shared" si="3"/>
        <v>1</v>
      </c>
      <c r="R29" s="6"/>
      <c r="S29" s="5">
        <f t="shared" si="4"/>
        <v>184.800912962963</v>
      </c>
      <c r="T29" s="7" t="str">
        <f t="shared" si="5"/>
        <v>green</v>
      </c>
      <c r="U29" s="7">
        <f t="shared" si="6"/>
        <v>0</v>
      </c>
      <c r="V29" s="7"/>
      <c r="W29" s="7">
        <f t="shared" si="7"/>
        <v>1126.95647777778</v>
      </c>
      <c r="X29" s="7" t="str">
        <f t="shared" si="8"/>
        <v>green</v>
      </c>
      <c r="Y29" s="8">
        <f t="shared" si="9"/>
        <v>0</v>
      </c>
      <c r="Z29" s="9"/>
    </row>
    <row r="30" spans="1:26">
      <c r="A30" s="2">
        <v>43539</v>
      </c>
      <c r="B30" s="1">
        <v>2019</v>
      </c>
      <c r="C30" s="1">
        <v>3</v>
      </c>
      <c r="D30" s="1">
        <v>15</v>
      </c>
      <c r="E30" s="1" t="s">
        <v>22</v>
      </c>
      <c r="F30" s="1">
        <v>10</v>
      </c>
      <c r="G30" s="3">
        <v>43739</v>
      </c>
      <c r="H30" s="1">
        <v>18.59</v>
      </c>
      <c r="I30" s="1">
        <v>18.83</v>
      </c>
      <c r="J30" s="1">
        <v>18.5</v>
      </c>
      <c r="K30" s="1">
        <v>18.71</v>
      </c>
      <c r="L30">
        <f>SUM(H26:H30)/5</f>
        <v>18.524</v>
      </c>
      <c r="M30">
        <f>SUM(K26:K30)/5</f>
        <v>18.582</v>
      </c>
      <c r="N30" s="1" t="str">
        <f t="shared" si="0"/>
        <v>green</v>
      </c>
      <c r="O30" s="1">
        <f t="shared" si="1"/>
        <v>17.8860655555556</v>
      </c>
      <c r="P30" s="4" t="str">
        <f t="shared" si="2"/>
        <v>red</v>
      </c>
      <c r="Q30" s="5">
        <f t="shared" si="3"/>
        <v>1</v>
      </c>
      <c r="R30" s="6">
        <v>0.2</v>
      </c>
      <c r="S30" s="5">
        <f t="shared" si="4"/>
        <v>191.567183833333</v>
      </c>
      <c r="T30" s="7" t="str">
        <f t="shared" si="5"/>
        <v>green</v>
      </c>
      <c r="U30" s="7">
        <f t="shared" si="6"/>
        <v>0</v>
      </c>
      <c r="V30" s="7">
        <v>0.8</v>
      </c>
      <c r="W30" s="7">
        <f t="shared" si="7"/>
        <v>1182.05818303148</v>
      </c>
      <c r="X30" s="7" t="str">
        <f t="shared" si="8"/>
        <v>green</v>
      </c>
      <c r="Y30" s="8">
        <f t="shared" si="9"/>
        <v>0</v>
      </c>
      <c r="Z30" s="9">
        <v>0.8</v>
      </c>
    </row>
    <row r="31" spans="1:25">
      <c r="A31" s="2">
        <v>43542</v>
      </c>
      <c r="B31" s="1">
        <v>2019</v>
      </c>
      <c r="C31" s="1">
        <v>3</v>
      </c>
      <c r="D31" s="1">
        <v>18</v>
      </c>
      <c r="E31" s="1" t="s">
        <v>18</v>
      </c>
      <c r="F31" s="1">
        <v>11</v>
      </c>
      <c r="G31" s="3">
        <v>43770</v>
      </c>
      <c r="H31" s="1">
        <v>18.91</v>
      </c>
      <c r="I31" s="1">
        <v>18.95</v>
      </c>
      <c r="J31" s="1">
        <v>18.37</v>
      </c>
      <c r="K31" s="1">
        <v>18.5</v>
      </c>
      <c r="L31"/>
      <c r="M31"/>
      <c r="N31" s="1" t="str">
        <f t="shared" si="0"/>
        <v>red</v>
      </c>
      <c r="O31" s="1">
        <f t="shared" si="1"/>
        <v>17.8754344444444</v>
      </c>
      <c r="P31" s="4" t="str">
        <f t="shared" si="2"/>
        <v>red</v>
      </c>
      <c r="Q31" s="1">
        <f t="shared" si="3"/>
        <v>0</v>
      </c>
      <c r="R31" s="4"/>
      <c r="S31" s="1">
        <f t="shared" si="4"/>
        <v>199.14428012963</v>
      </c>
      <c r="T31" t="str">
        <f t="shared" si="5"/>
        <v>green</v>
      </c>
      <c r="U31">
        <f t="shared" si="6"/>
        <v>1</v>
      </c>
      <c r="W31">
        <f t="shared" si="7"/>
        <v>1244.91414706111</v>
      </c>
      <c r="X31" t="str">
        <f t="shared" si="8"/>
        <v>green</v>
      </c>
      <c r="Y31">
        <f t="shared" si="9"/>
        <v>1</v>
      </c>
    </row>
    <row r="32" spans="1:25">
      <c r="A32" s="2">
        <v>43543</v>
      </c>
      <c r="B32" s="1">
        <v>2019</v>
      </c>
      <c r="C32" s="1">
        <v>3</v>
      </c>
      <c r="D32" s="1">
        <v>19</v>
      </c>
      <c r="E32" s="1" t="s">
        <v>19</v>
      </c>
      <c r="F32" s="1">
        <v>11</v>
      </c>
      <c r="G32" s="3">
        <v>43770</v>
      </c>
      <c r="H32" s="1">
        <v>18.57</v>
      </c>
      <c r="I32" s="1">
        <v>19</v>
      </c>
      <c r="J32" s="1">
        <v>18.45</v>
      </c>
      <c r="K32" s="1">
        <v>18.65</v>
      </c>
      <c r="L32"/>
      <c r="M32"/>
      <c r="N32" s="1" t="str">
        <f t="shared" si="0"/>
        <v>green</v>
      </c>
      <c r="O32" s="1">
        <f t="shared" si="1"/>
        <v>17.88673</v>
      </c>
      <c r="P32" s="4" t="str">
        <f t="shared" si="2"/>
        <v>red</v>
      </c>
      <c r="Q32" s="1">
        <f t="shared" si="3"/>
        <v>1</v>
      </c>
      <c r="R32" s="4"/>
      <c r="S32" s="1">
        <f t="shared" si="4"/>
        <v>191.097477462963</v>
      </c>
      <c r="T32" t="str">
        <f t="shared" si="5"/>
        <v>green</v>
      </c>
      <c r="U32">
        <f t="shared" si="6"/>
        <v>0</v>
      </c>
      <c r="W32">
        <f t="shared" si="7"/>
        <v>1178.20159162778</v>
      </c>
      <c r="X32" t="str">
        <f t="shared" si="8"/>
        <v>green</v>
      </c>
      <c r="Y32">
        <f t="shared" si="9"/>
        <v>0</v>
      </c>
    </row>
    <row r="33" spans="1:25">
      <c r="A33" s="2">
        <v>43544</v>
      </c>
      <c r="B33" s="1">
        <v>2019</v>
      </c>
      <c r="C33" s="1">
        <v>3</v>
      </c>
      <c r="D33" s="1">
        <v>20</v>
      </c>
      <c r="E33" s="1" t="s">
        <v>20</v>
      </c>
      <c r="F33" s="1">
        <v>11</v>
      </c>
      <c r="G33" s="3">
        <v>43770</v>
      </c>
      <c r="H33" s="1">
        <v>18.62</v>
      </c>
      <c r="I33" s="1">
        <v>18.65</v>
      </c>
      <c r="J33" s="1">
        <v>17.72</v>
      </c>
      <c r="K33" s="1">
        <v>17.75</v>
      </c>
      <c r="L33"/>
      <c r="M33"/>
      <c r="N33" s="1" t="str">
        <f t="shared" si="0"/>
        <v>red</v>
      </c>
      <c r="O33" s="1">
        <f t="shared" si="1"/>
        <v>17.8850688888889</v>
      </c>
      <c r="P33" s="4" t="str">
        <f t="shared" si="2"/>
        <v>red</v>
      </c>
      <c r="Q33" s="1">
        <f t="shared" si="3"/>
        <v>0</v>
      </c>
      <c r="R33" s="4"/>
      <c r="S33" s="1">
        <f t="shared" si="4"/>
        <v>192.272595333333</v>
      </c>
      <c r="T33" t="str">
        <f t="shared" si="5"/>
        <v>green</v>
      </c>
      <c r="U33">
        <f t="shared" si="6"/>
        <v>1</v>
      </c>
      <c r="W33">
        <f t="shared" si="7"/>
        <v>1187.85884885926</v>
      </c>
      <c r="X33" t="str">
        <f t="shared" si="8"/>
        <v>green</v>
      </c>
      <c r="Y33">
        <f t="shared" si="9"/>
        <v>1</v>
      </c>
    </row>
    <row r="34" spans="1:25">
      <c r="A34" s="2">
        <v>43545</v>
      </c>
      <c r="B34" s="1">
        <v>2019</v>
      </c>
      <c r="C34" s="1">
        <v>3</v>
      </c>
      <c r="D34" s="1">
        <v>21</v>
      </c>
      <c r="E34" s="1" t="s">
        <v>21</v>
      </c>
      <c r="F34" s="1">
        <v>11</v>
      </c>
      <c r="G34" s="3">
        <v>43770</v>
      </c>
      <c r="H34" s="1">
        <v>17.77</v>
      </c>
      <c r="I34" s="1">
        <v>18.06</v>
      </c>
      <c r="J34" s="1">
        <v>17.55</v>
      </c>
      <c r="K34" s="1">
        <v>17.71</v>
      </c>
      <c r="L34"/>
      <c r="M34"/>
      <c r="N34" s="1" t="str">
        <f t="shared" si="0"/>
        <v>red</v>
      </c>
      <c r="O34" s="1">
        <f t="shared" si="1"/>
        <v>17.9133077777778</v>
      </c>
      <c r="P34" s="4" t="str">
        <f t="shared" si="2"/>
        <v>green</v>
      </c>
      <c r="Q34" s="1">
        <f t="shared" si="3"/>
        <v>1</v>
      </c>
      <c r="R34" s="4"/>
      <c r="S34" s="1">
        <f t="shared" si="4"/>
        <v>172.681806351852</v>
      </c>
      <c r="T34" t="str">
        <f t="shared" si="5"/>
        <v>green</v>
      </c>
      <c r="U34">
        <f t="shared" si="6"/>
        <v>1</v>
      </c>
      <c r="W34">
        <f t="shared" si="7"/>
        <v>1030.73213962778</v>
      </c>
      <c r="X34" t="str">
        <f t="shared" si="8"/>
        <v>green</v>
      </c>
      <c r="Y34">
        <f t="shared" si="9"/>
        <v>1</v>
      </c>
    </row>
    <row r="35" spans="1:26">
      <c r="A35" s="2">
        <v>43546</v>
      </c>
      <c r="B35" s="1">
        <v>2019</v>
      </c>
      <c r="C35" s="1">
        <v>3</v>
      </c>
      <c r="D35" s="1">
        <v>22</v>
      </c>
      <c r="E35" s="1" t="s">
        <v>22</v>
      </c>
      <c r="F35" s="1">
        <v>11</v>
      </c>
      <c r="G35" s="3">
        <v>43770</v>
      </c>
      <c r="H35" s="1">
        <v>17.6</v>
      </c>
      <c r="I35" s="1">
        <v>17.69</v>
      </c>
      <c r="J35" s="1">
        <v>17.2</v>
      </c>
      <c r="K35" s="1">
        <v>17.21</v>
      </c>
      <c r="L35">
        <f>SUM(H31:H35)/5</f>
        <v>18.294</v>
      </c>
      <c r="M35">
        <f>SUM(K31:K35)/5</f>
        <v>17.964</v>
      </c>
      <c r="N35" s="1" t="str">
        <f t="shared" si="0"/>
        <v>red</v>
      </c>
      <c r="O35" s="1">
        <f t="shared" si="1"/>
        <v>17.9189555555556</v>
      </c>
      <c r="P35" s="4" t="str">
        <f t="shared" si="2"/>
        <v>green</v>
      </c>
      <c r="Q35" s="1">
        <f t="shared" si="3"/>
        <v>1</v>
      </c>
      <c r="R35" s="4">
        <f>1/5</f>
        <v>0.2</v>
      </c>
      <c r="S35" s="1">
        <f t="shared" si="4"/>
        <v>168.862133333333</v>
      </c>
      <c r="T35" t="str">
        <f t="shared" si="5"/>
        <v>green</v>
      </c>
      <c r="U35">
        <f t="shared" si="6"/>
        <v>1</v>
      </c>
      <c r="V35">
        <v>0.2</v>
      </c>
      <c r="W35">
        <f t="shared" si="7"/>
        <v>1001.07161481482</v>
      </c>
      <c r="X35" t="str">
        <f t="shared" si="8"/>
        <v>green</v>
      </c>
      <c r="Y35">
        <f t="shared" si="9"/>
        <v>1</v>
      </c>
      <c r="Z35">
        <v>0.2</v>
      </c>
    </row>
    <row r="36" spans="1:26">
      <c r="A36" s="2">
        <v>43549</v>
      </c>
      <c r="B36" s="1">
        <v>2019</v>
      </c>
      <c r="C36" s="1">
        <v>3</v>
      </c>
      <c r="D36" s="1">
        <v>25</v>
      </c>
      <c r="E36" s="1" t="s">
        <v>18</v>
      </c>
      <c r="F36" s="1">
        <v>12</v>
      </c>
      <c r="G36" s="3">
        <v>43800</v>
      </c>
      <c r="H36" s="1">
        <v>17.11</v>
      </c>
      <c r="I36" s="1">
        <v>17.81</v>
      </c>
      <c r="J36" s="1">
        <v>17.05</v>
      </c>
      <c r="K36" s="1">
        <v>17.59</v>
      </c>
      <c r="L36"/>
      <c r="M36"/>
      <c r="N36" s="1" t="str">
        <f t="shared" si="0"/>
        <v>green</v>
      </c>
      <c r="O36" s="1">
        <f t="shared" si="1"/>
        <v>17.9352344444444</v>
      </c>
      <c r="P36" s="4" t="str">
        <f t="shared" si="2"/>
        <v>green</v>
      </c>
      <c r="Q36" s="5">
        <f t="shared" si="3"/>
        <v>0</v>
      </c>
      <c r="R36" s="6"/>
      <c r="S36" s="5">
        <f t="shared" si="4"/>
        <v>158.036166796296</v>
      </c>
      <c r="T36" s="7" t="str">
        <f t="shared" si="5"/>
        <v>green</v>
      </c>
      <c r="U36" s="7">
        <f t="shared" si="6"/>
        <v>0</v>
      </c>
      <c r="V36" s="7"/>
      <c r="W36" s="7">
        <f t="shared" si="7"/>
        <v>918.777844061111</v>
      </c>
      <c r="X36" s="7" t="str">
        <f t="shared" si="8"/>
        <v>green</v>
      </c>
      <c r="Y36" s="7">
        <f t="shared" si="9"/>
        <v>0</v>
      </c>
      <c r="Z36" s="7"/>
    </row>
    <row r="37" spans="1:26">
      <c r="A37" s="2">
        <v>43550</v>
      </c>
      <c r="B37" s="1">
        <v>2019</v>
      </c>
      <c r="C37" s="1">
        <v>3</v>
      </c>
      <c r="D37" s="1">
        <v>26</v>
      </c>
      <c r="E37" s="1" t="s">
        <v>19</v>
      </c>
      <c r="F37" s="1">
        <v>12</v>
      </c>
      <c r="G37" s="3">
        <v>43800</v>
      </c>
      <c r="H37" s="1">
        <v>17.65</v>
      </c>
      <c r="I37" s="1">
        <v>17.9</v>
      </c>
      <c r="J37" s="1">
        <v>17.61</v>
      </c>
      <c r="K37" s="1">
        <v>17.7</v>
      </c>
      <c r="L37"/>
      <c r="M37"/>
      <c r="N37" s="1" t="str">
        <f t="shared" si="0"/>
        <v>green</v>
      </c>
      <c r="O37" s="1">
        <f t="shared" si="1"/>
        <v>17.9172944444444</v>
      </c>
      <c r="P37" s="4" t="str">
        <f t="shared" si="2"/>
        <v>green</v>
      </c>
      <c r="Q37" s="5">
        <f t="shared" si="3"/>
        <v>0</v>
      </c>
      <c r="R37" s="6"/>
      <c r="S37" s="5">
        <f t="shared" si="4"/>
        <v>169.982158796296</v>
      </c>
      <c r="T37" s="7" t="str">
        <f t="shared" si="5"/>
        <v>green</v>
      </c>
      <c r="U37" s="7">
        <f t="shared" si="6"/>
        <v>0</v>
      </c>
      <c r="V37" s="7"/>
      <c r="W37" s="7">
        <f t="shared" si="7"/>
        <v>1009.73534236111</v>
      </c>
      <c r="X37" s="7" t="str">
        <f t="shared" si="8"/>
        <v>green</v>
      </c>
      <c r="Y37" s="7">
        <f t="shared" si="9"/>
        <v>0</v>
      </c>
      <c r="Z37" s="7"/>
    </row>
    <row r="38" spans="1:26">
      <c r="A38" s="2">
        <v>43551</v>
      </c>
      <c r="B38" s="1">
        <v>2019</v>
      </c>
      <c r="C38" s="1">
        <v>3</v>
      </c>
      <c r="D38" s="1">
        <v>27</v>
      </c>
      <c r="E38" s="1" t="s">
        <v>20</v>
      </c>
      <c r="F38" s="1">
        <v>12</v>
      </c>
      <c r="G38" s="3">
        <v>43800</v>
      </c>
      <c r="H38" s="1">
        <v>17.71</v>
      </c>
      <c r="I38" s="1">
        <v>17.98</v>
      </c>
      <c r="J38" s="1">
        <v>17.5</v>
      </c>
      <c r="K38" s="1">
        <v>17.71</v>
      </c>
      <c r="L38"/>
      <c r="M38"/>
      <c r="N38" s="1" t="str">
        <f t="shared" si="0"/>
        <v>red</v>
      </c>
      <c r="O38" s="1">
        <f t="shared" si="1"/>
        <v>17.9153011111111</v>
      </c>
      <c r="P38" s="4" t="str">
        <f t="shared" si="2"/>
        <v>green</v>
      </c>
      <c r="Q38" s="5">
        <f t="shared" si="3"/>
        <v>1</v>
      </c>
      <c r="R38" s="6"/>
      <c r="S38" s="5">
        <f t="shared" si="4"/>
        <v>171.329937907407</v>
      </c>
      <c r="T38" s="7" t="str">
        <f t="shared" si="5"/>
        <v>green</v>
      </c>
      <c r="U38" s="7">
        <f t="shared" si="6"/>
        <v>1</v>
      </c>
      <c r="V38" s="7"/>
      <c r="W38" s="7">
        <f t="shared" si="7"/>
        <v>1020.19769172778</v>
      </c>
      <c r="X38" s="7" t="str">
        <f t="shared" si="8"/>
        <v>green</v>
      </c>
      <c r="Y38" s="7">
        <f t="shared" si="9"/>
        <v>1</v>
      </c>
      <c r="Z38" s="7"/>
    </row>
    <row r="39" spans="1:26">
      <c r="A39" s="2">
        <v>43552</v>
      </c>
      <c r="B39" s="1">
        <v>2019</v>
      </c>
      <c r="C39" s="1">
        <v>3</v>
      </c>
      <c r="D39" s="1">
        <v>28</v>
      </c>
      <c r="E39" s="1" t="s">
        <v>21</v>
      </c>
      <c r="F39" s="1">
        <v>12</v>
      </c>
      <c r="G39" s="3">
        <v>43800</v>
      </c>
      <c r="H39" s="1">
        <v>17.75</v>
      </c>
      <c r="I39" s="1">
        <v>18.2</v>
      </c>
      <c r="J39" s="1">
        <v>17.67</v>
      </c>
      <c r="K39" s="1">
        <v>18.1</v>
      </c>
      <c r="L39"/>
      <c r="M39"/>
      <c r="N39" s="1" t="str">
        <f t="shared" si="0"/>
        <v>green</v>
      </c>
      <c r="O39" s="1">
        <f t="shared" si="1"/>
        <v>17.9139722222222</v>
      </c>
      <c r="P39" s="4" t="str">
        <f t="shared" si="2"/>
        <v>green</v>
      </c>
      <c r="Q39" s="5">
        <f t="shared" si="3"/>
        <v>0</v>
      </c>
      <c r="R39" s="6"/>
      <c r="S39" s="5">
        <f t="shared" si="4"/>
        <v>172.230729166667</v>
      </c>
      <c r="T39" s="7" t="str">
        <f t="shared" si="5"/>
        <v>green</v>
      </c>
      <c r="U39" s="7">
        <f t="shared" si="6"/>
        <v>0</v>
      </c>
      <c r="V39" s="7"/>
      <c r="W39" s="7">
        <f t="shared" si="7"/>
        <v>1027.21263078704</v>
      </c>
      <c r="X39" s="7" t="str">
        <f t="shared" si="8"/>
        <v>green</v>
      </c>
      <c r="Y39" s="7">
        <f t="shared" si="9"/>
        <v>0</v>
      </c>
      <c r="Z39" s="7"/>
    </row>
    <row r="40" spans="1:26">
      <c r="A40" s="2">
        <v>43553</v>
      </c>
      <c r="B40" s="1">
        <v>2019</v>
      </c>
      <c r="C40" s="1">
        <v>3</v>
      </c>
      <c r="D40" s="1">
        <v>29</v>
      </c>
      <c r="E40" s="1" t="s">
        <v>22</v>
      </c>
      <c r="F40" s="1">
        <v>12</v>
      </c>
      <c r="G40" s="3">
        <v>43800</v>
      </c>
      <c r="H40" s="1">
        <v>18.41</v>
      </c>
      <c r="I40" s="1">
        <v>18.97</v>
      </c>
      <c r="J40" s="1">
        <v>17.83</v>
      </c>
      <c r="K40" s="1">
        <v>18.95</v>
      </c>
      <c r="L40">
        <f>SUM(H36:H40)/5</f>
        <v>17.726</v>
      </c>
      <c r="M40">
        <f>SUM(K36:K40)/5</f>
        <v>18.01</v>
      </c>
      <c r="N40" s="1" t="str">
        <f t="shared" si="0"/>
        <v>green</v>
      </c>
      <c r="O40" s="1">
        <f t="shared" si="1"/>
        <v>17.8920455555556</v>
      </c>
      <c r="P40" s="4" t="str">
        <f t="shared" si="2"/>
        <v>red</v>
      </c>
      <c r="Q40" s="5">
        <f t="shared" si="3"/>
        <v>1</v>
      </c>
      <c r="R40" s="6">
        <f>4/5</f>
        <v>0.8</v>
      </c>
      <c r="S40" s="5">
        <f t="shared" si="4"/>
        <v>187.356183833333</v>
      </c>
      <c r="T40" s="7" t="str">
        <f t="shared" si="5"/>
        <v>green</v>
      </c>
      <c r="U40" s="7">
        <f t="shared" si="6"/>
        <v>0</v>
      </c>
      <c r="V40" s="7">
        <v>0.8</v>
      </c>
      <c r="W40" s="7">
        <f t="shared" si="7"/>
        <v>1147.65065826481</v>
      </c>
      <c r="X40" s="7" t="str">
        <f t="shared" si="8"/>
        <v>green</v>
      </c>
      <c r="Y40" s="7">
        <f t="shared" si="9"/>
        <v>0</v>
      </c>
      <c r="Z40" s="7">
        <v>0.8</v>
      </c>
    </row>
    <row r="41" spans="17:25">
      <c r="Q41" t="s">
        <v>23</v>
      </c>
      <c r="U41" t="s">
        <v>23</v>
      </c>
      <c r="Y41" t="s">
        <v>23</v>
      </c>
    </row>
    <row r="42" spans="7:9">
      <c r="G42" t="s">
        <v>24</v>
      </c>
      <c r="H42" t="s">
        <v>25</v>
      </c>
      <c r="I42" t="s">
        <v>26</v>
      </c>
    </row>
    <row r="43" spans="6:19">
      <c r="F43" t="s">
        <v>27</v>
      </c>
      <c r="G43">
        <v>-0.299</v>
      </c>
      <c r="H43">
        <v>3.067</v>
      </c>
      <c r="I43">
        <v>-10.3</v>
      </c>
      <c r="P43" t="s">
        <v>28</v>
      </c>
      <c r="Q43" t="s">
        <v>14</v>
      </c>
      <c r="R43" t="s">
        <v>16</v>
      </c>
      <c r="S43" t="s">
        <v>17</v>
      </c>
    </row>
    <row r="44" spans="6:19">
      <c r="F44" t="s">
        <v>29</v>
      </c>
      <c r="G44">
        <v>116.533</v>
      </c>
      <c r="H44">
        <v>12.851</v>
      </c>
      <c r="I44">
        <v>6.5</v>
      </c>
      <c r="P44">
        <v>5</v>
      </c>
      <c r="Q44">
        <v>0.6</v>
      </c>
      <c r="R44">
        <v>0.6</v>
      </c>
      <c r="S44">
        <v>0.6</v>
      </c>
    </row>
    <row r="45" spans="6:19">
      <c r="F45" t="s">
        <v>30</v>
      </c>
      <c r="H45">
        <v>-264.356</v>
      </c>
      <c r="I45">
        <v>12.851</v>
      </c>
      <c r="P45">
        <v>6</v>
      </c>
      <c r="Q45">
        <v>0.4</v>
      </c>
      <c r="R45">
        <v>0.6</v>
      </c>
      <c r="S45">
        <v>0.6</v>
      </c>
    </row>
    <row r="46" spans="6:19">
      <c r="F46" t="s">
        <v>31</v>
      </c>
      <c r="I46">
        <v>-144.192</v>
      </c>
      <c r="P46">
        <v>7</v>
      </c>
      <c r="Q46">
        <v>0.25</v>
      </c>
      <c r="R46">
        <v>0.5</v>
      </c>
      <c r="S46">
        <v>0.5</v>
      </c>
    </row>
    <row r="47" spans="16:19">
      <c r="P47">
        <v>8</v>
      </c>
      <c r="Q47">
        <v>0.8</v>
      </c>
      <c r="R47">
        <v>0.2</v>
      </c>
      <c r="S47">
        <v>0.2</v>
      </c>
    </row>
    <row r="48" spans="16:19">
      <c r="P48">
        <v>9</v>
      </c>
      <c r="Q48">
        <v>0.8</v>
      </c>
      <c r="R48">
        <v>0.6</v>
      </c>
      <c r="S48">
        <v>0</v>
      </c>
    </row>
    <row r="49" spans="16:19">
      <c r="P49">
        <v>10</v>
      </c>
      <c r="Q49">
        <v>0.2</v>
      </c>
      <c r="R49">
        <v>0.8</v>
      </c>
      <c r="S49">
        <v>0.8</v>
      </c>
    </row>
    <row r="50" spans="16:19">
      <c r="P50">
        <v>11</v>
      </c>
      <c r="Q50">
        <v>0.2</v>
      </c>
      <c r="R50">
        <v>0.2</v>
      </c>
      <c r="S50">
        <v>0.2</v>
      </c>
    </row>
    <row r="51" spans="16:19">
      <c r="P51">
        <v>12</v>
      </c>
      <c r="Q51">
        <v>0.8</v>
      </c>
      <c r="R51">
        <v>0.8</v>
      </c>
      <c r="S51">
        <v>0.8</v>
      </c>
    </row>
    <row r="53" spans="16:17">
      <c r="P53">
        <v>0</v>
      </c>
      <c r="Q53">
        <v>1</v>
      </c>
    </row>
    <row r="54" spans="16:17">
      <c r="P54">
        <v>21</v>
      </c>
      <c r="Q54">
        <v>18</v>
      </c>
    </row>
    <row r="55" spans="16:19">
      <c r="P55" t="s">
        <v>32</v>
      </c>
      <c r="Q55" t="s">
        <v>33</v>
      </c>
      <c r="R55" t="s">
        <v>34</v>
      </c>
      <c r="S55" t="s">
        <v>35</v>
      </c>
    </row>
    <row r="56" spans="16:19">
      <c r="P56">
        <v>21</v>
      </c>
      <c r="Q56">
        <v>0</v>
      </c>
      <c r="R56">
        <v>18</v>
      </c>
      <c r="S56">
        <v>0</v>
      </c>
    </row>
    <row r="57" spans="16:16">
      <c r="P57">
        <f>21/39</f>
        <v>0.538461538461538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2022-11-09T00:41:54Z</dcterms:created>
  <dcterms:modified xsi:type="dcterms:W3CDTF">2022-11-09T03:27:54Z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7B23890998AE46CBA8CFC146381302E7</vt:lpwstr>
  </property>
  <property fmtid="{D5CDD505-2E9C-101B-9397-08002B2CF9AE}" pid="3" name="KSOProductBuildVer">
    <vt:lpwstr>2052-11.1.0.12763</vt:lpwstr>
  </property>
</Properties>
</file>