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<sst xmlns="http://schemas.openxmlformats.org/spreadsheetml/2006/main" count="88" uniqueCount="34">
  <si>
    <t>Date</t>
  </si>
  <si>
    <t>Year</t>
  </si>
  <si>
    <t>Month</t>
  </si>
  <si>
    <t>Day</t>
  </si>
  <si>
    <t>Weekday</t>
  </si>
  <si>
    <t>Week_Number</t>
  </si>
  <si>
    <t>Year_Week</t>
  </si>
  <si>
    <t>Open</t>
  </si>
  <si>
    <t>High</t>
  </si>
  <si>
    <t>Low</t>
  </si>
  <si>
    <t>Close</t>
  </si>
  <si>
    <t>Volume</t>
  </si>
  <si>
    <t>Tuesday</t>
  </si>
  <si>
    <t>Wednesday</t>
  </si>
  <si>
    <t>Thursday</t>
  </si>
  <si>
    <t>Friday</t>
  </si>
  <si>
    <t>Monday</t>
  </si>
  <si>
    <t>y=ax+b</t>
  </si>
  <si>
    <t>y=ax^2+bx+c</t>
  </si>
  <si>
    <t>y=ax^3+bx^2+cx+d</t>
  </si>
  <si>
    <t>a</t>
  </si>
  <si>
    <t>b</t>
  </si>
  <si>
    <t>c</t>
  </si>
  <si>
    <t>d</t>
  </si>
  <si>
    <t>d1</t>
  </si>
  <si>
    <t>d1-label</t>
  </si>
  <si>
    <t>d2</t>
  </si>
  <si>
    <t>d3</t>
  </si>
  <si>
    <t>week</t>
  </si>
  <si>
    <t>tp</t>
  </si>
  <si>
    <t>tn</t>
  </si>
  <si>
    <t>fp</t>
  </si>
  <si>
    <t>fn</t>
  </si>
  <si>
    <t>Accuracy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</si>
</sst>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7" fontId="0" fillId="0" borderId="0" xfId="0" applyNumberFormat="1" applyFill="1" applyAlignme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0"/>
  <sheetViews>
    <sheetView tabSelected="1" zoomScale="156" zoomScaleNormal="156" topLeftCell="P40" workbookViewId="0">
      <selection activeCell="Q67" sqref="Q67:V70"/>
    </sheetView>
  </sheetViews>
  <sheetFormatPr defaultColWidth="9" defaultRowHeight="13.5"/>
  <cols>
    <col min="1" max="1" width="10.375"/>
    <col min="2" max="2" width="6.875" customWidth="1"/>
    <col min="3" max="3" width="11.5" customWidth="1"/>
    <col min="4" max="4" width="16.5" customWidth="1"/>
    <col min="13" max="14" width="7.5" customWidth="1"/>
    <col min="16" max="16" width="9.375"/>
    <col min="20" max="20" width="11.5"/>
    <col min="24" max="24" width="12.6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43865</v>
      </c>
      <c r="B2" s="1">
        <v>2020</v>
      </c>
      <c r="C2" s="1">
        <v>2</v>
      </c>
      <c r="D2" s="1">
        <v>4</v>
      </c>
      <c r="E2" s="1" t="s">
        <v>12</v>
      </c>
      <c r="F2" s="1">
        <v>5</v>
      </c>
      <c r="G2" s="3">
        <v>43952</v>
      </c>
      <c r="H2" s="1">
        <v>23.78</v>
      </c>
      <c r="I2" s="1">
        <v>23.98</v>
      </c>
      <c r="J2" s="1">
        <v>23.26</v>
      </c>
      <c r="K2" s="1">
        <v>23.58</v>
      </c>
      <c r="L2" s="1">
        <v>4123200</v>
      </c>
    </row>
    <row r="3" spans="1:12">
      <c r="A3" s="2">
        <v>43866</v>
      </c>
      <c r="B3" s="1">
        <v>2020</v>
      </c>
      <c r="C3" s="1">
        <v>2</v>
      </c>
      <c r="D3" s="1">
        <v>5</v>
      </c>
      <c r="E3" s="1" t="s">
        <v>13</v>
      </c>
      <c r="F3" s="1">
        <v>5</v>
      </c>
      <c r="G3" s="3">
        <v>43952</v>
      </c>
      <c r="H3" s="1">
        <v>24.1</v>
      </c>
      <c r="I3" s="1">
        <v>24.17</v>
      </c>
      <c r="J3" s="1">
        <v>22.76</v>
      </c>
      <c r="K3" s="1">
        <v>23.26</v>
      </c>
      <c r="L3" s="1">
        <v>5373400</v>
      </c>
    </row>
    <row r="4" spans="1:12">
      <c r="A4" s="2">
        <v>43867</v>
      </c>
      <c r="B4" s="1">
        <v>2020</v>
      </c>
      <c r="C4" s="1">
        <v>2</v>
      </c>
      <c r="D4" s="1">
        <v>6</v>
      </c>
      <c r="E4" s="1" t="s">
        <v>14</v>
      </c>
      <c r="F4" s="1">
        <v>5</v>
      </c>
      <c r="G4" s="3">
        <v>43952</v>
      </c>
      <c r="H4" s="1">
        <v>23.66</v>
      </c>
      <c r="I4" s="1">
        <v>26.72</v>
      </c>
      <c r="J4" s="1">
        <v>23.16</v>
      </c>
      <c r="K4" s="1">
        <v>26.34</v>
      </c>
      <c r="L4" s="1">
        <v>11637500</v>
      </c>
    </row>
    <row r="5" spans="1:15">
      <c r="A5" s="2">
        <v>43868</v>
      </c>
      <c r="B5" s="1">
        <v>2020</v>
      </c>
      <c r="C5" s="1">
        <v>2</v>
      </c>
      <c r="D5" s="1">
        <v>7</v>
      </c>
      <c r="E5" s="1" t="s">
        <v>15</v>
      </c>
      <c r="F5" s="1">
        <v>5</v>
      </c>
      <c r="G5" s="3">
        <v>43952</v>
      </c>
      <c r="H5" s="1">
        <v>26.02</v>
      </c>
      <c r="I5" s="1">
        <v>26.22</v>
      </c>
      <c r="J5" s="1">
        <v>24.52</v>
      </c>
      <c r="K5" s="1">
        <v>24.99</v>
      </c>
      <c r="L5" s="1">
        <v>7705200</v>
      </c>
      <c r="N5">
        <f>SUM(H2:H5)/4</f>
        <v>24.39</v>
      </c>
      <c r="O5">
        <f>SUM(K2:K5)/4</f>
        <v>24.5425</v>
      </c>
    </row>
    <row r="6" spans="1:12">
      <c r="A6" s="2">
        <v>43871</v>
      </c>
      <c r="B6" s="1">
        <v>2020</v>
      </c>
      <c r="C6" s="1">
        <v>2</v>
      </c>
      <c r="D6" s="1">
        <v>10</v>
      </c>
      <c r="E6" s="1" t="s">
        <v>16</v>
      </c>
      <c r="F6" s="1">
        <v>6</v>
      </c>
      <c r="G6" s="3">
        <v>43983</v>
      </c>
      <c r="H6" s="1">
        <v>25.89</v>
      </c>
      <c r="I6" s="1">
        <v>26.17</v>
      </c>
      <c r="J6" s="1">
        <v>24.83</v>
      </c>
      <c r="K6" s="1">
        <v>25.46</v>
      </c>
      <c r="L6" s="1">
        <v>8481200</v>
      </c>
    </row>
    <row r="7" spans="1:12">
      <c r="A7" s="2">
        <v>43872</v>
      </c>
      <c r="B7" s="1">
        <v>2020</v>
      </c>
      <c r="C7" s="1">
        <v>2</v>
      </c>
      <c r="D7" s="1">
        <v>11</v>
      </c>
      <c r="E7" s="1" t="s">
        <v>12</v>
      </c>
      <c r="F7" s="1">
        <v>6</v>
      </c>
      <c r="G7" s="3">
        <v>43983</v>
      </c>
      <c r="H7" s="1">
        <v>25.76</v>
      </c>
      <c r="I7" s="1">
        <v>27.55</v>
      </c>
      <c r="J7" s="1">
        <v>25.76</v>
      </c>
      <c r="K7" s="1">
        <v>26.55</v>
      </c>
      <c r="L7" s="1">
        <v>9339300</v>
      </c>
    </row>
    <row r="8" spans="1:12">
      <c r="A8" s="2">
        <v>43873</v>
      </c>
      <c r="B8" s="1">
        <v>2020</v>
      </c>
      <c r="C8" s="1">
        <v>2</v>
      </c>
      <c r="D8" s="1">
        <v>12</v>
      </c>
      <c r="E8" s="1" t="s">
        <v>13</v>
      </c>
      <c r="F8" s="1">
        <v>6</v>
      </c>
      <c r="G8" s="3">
        <v>43983</v>
      </c>
      <c r="H8" s="1">
        <v>27.55</v>
      </c>
      <c r="I8" s="1">
        <v>28.16</v>
      </c>
      <c r="J8" s="1">
        <v>27.06</v>
      </c>
      <c r="K8" s="1">
        <v>27.53</v>
      </c>
      <c r="L8" s="1">
        <v>7957300</v>
      </c>
    </row>
    <row r="9" spans="1:12">
      <c r="A9" s="2">
        <v>43874</v>
      </c>
      <c r="B9" s="1">
        <v>2020</v>
      </c>
      <c r="C9" s="1">
        <v>2</v>
      </c>
      <c r="D9" s="1">
        <v>13</v>
      </c>
      <c r="E9" s="1" t="s">
        <v>14</v>
      </c>
      <c r="F9" s="1">
        <v>6</v>
      </c>
      <c r="G9" s="3">
        <v>43983</v>
      </c>
      <c r="H9" s="1">
        <v>27.44</v>
      </c>
      <c r="I9" s="1">
        <v>28.54</v>
      </c>
      <c r="J9" s="1">
        <v>27.36</v>
      </c>
      <c r="K9" s="1">
        <v>27.76</v>
      </c>
      <c r="L9" s="1">
        <v>6367200</v>
      </c>
    </row>
    <row r="10" spans="1:15">
      <c r="A10" s="2">
        <v>43875</v>
      </c>
      <c r="B10" s="1">
        <v>2020</v>
      </c>
      <c r="C10" s="1">
        <v>2</v>
      </c>
      <c r="D10" s="1">
        <v>14</v>
      </c>
      <c r="E10" s="1" t="s">
        <v>15</v>
      </c>
      <c r="F10" s="1">
        <v>6</v>
      </c>
      <c r="G10" s="3">
        <v>43983</v>
      </c>
      <c r="H10" s="1">
        <v>28.28</v>
      </c>
      <c r="I10" s="1">
        <v>28.95</v>
      </c>
      <c r="J10" s="1">
        <v>27.83</v>
      </c>
      <c r="K10" s="1">
        <v>28.69</v>
      </c>
      <c r="L10" s="1">
        <v>5147000</v>
      </c>
      <c r="N10">
        <f>SUM(H6:H10)/5</f>
        <v>26.984</v>
      </c>
      <c r="O10">
        <f>SUM(K6:K10)/5</f>
        <v>27.198</v>
      </c>
    </row>
    <row r="11" spans="1:12">
      <c r="A11" s="2">
        <v>43879</v>
      </c>
      <c r="B11" s="1">
        <v>2020</v>
      </c>
      <c r="C11" s="1">
        <v>2</v>
      </c>
      <c r="D11" s="1">
        <v>18</v>
      </c>
      <c r="E11" s="1" t="s">
        <v>12</v>
      </c>
      <c r="F11" s="1">
        <v>7</v>
      </c>
      <c r="G11" s="3">
        <v>44013</v>
      </c>
      <c r="H11" s="1">
        <v>29</v>
      </c>
      <c r="I11" s="1">
        <v>29</v>
      </c>
      <c r="J11" s="1">
        <v>26.65</v>
      </c>
      <c r="K11" s="1">
        <v>27.13</v>
      </c>
      <c r="L11" s="1">
        <v>11429100</v>
      </c>
    </row>
    <row r="12" spans="1:12">
      <c r="A12" s="2">
        <v>43880</v>
      </c>
      <c r="B12" s="1">
        <v>2020</v>
      </c>
      <c r="C12" s="1">
        <v>2</v>
      </c>
      <c r="D12" s="1">
        <v>19</v>
      </c>
      <c r="E12" s="1" t="s">
        <v>13</v>
      </c>
      <c r="F12" s="1">
        <v>7</v>
      </c>
      <c r="G12" s="3">
        <v>44013</v>
      </c>
      <c r="H12" s="1">
        <v>27.37</v>
      </c>
      <c r="I12" s="1">
        <v>27.95</v>
      </c>
      <c r="J12" s="1">
        <v>27.37</v>
      </c>
      <c r="K12" s="1">
        <v>27.72</v>
      </c>
      <c r="L12" s="1">
        <v>3682500</v>
      </c>
    </row>
    <row r="13" spans="1:12">
      <c r="A13" s="2">
        <v>43881</v>
      </c>
      <c r="B13" s="1">
        <v>2020</v>
      </c>
      <c r="C13" s="1">
        <v>2</v>
      </c>
      <c r="D13" s="1">
        <v>20</v>
      </c>
      <c r="E13" s="1" t="s">
        <v>14</v>
      </c>
      <c r="F13" s="1">
        <v>7</v>
      </c>
      <c r="G13" s="3">
        <v>44013</v>
      </c>
      <c r="H13" s="1">
        <v>27.98</v>
      </c>
      <c r="I13" s="1">
        <v>28.41</v>
      </c>
      <c r="J13" s="1">
        <v>27</v>
      </c>
      <c r="K13" s="1">
        <v>27.94</v>
      </c>
      <c r="L13" s="1">
        <v>4955200</v>
      </c>
    </row>
    <row r="14" spans="1:15">
      <c r="A14" s="2">
        <v>43882</v>
      </c>
      <c r="B14" s="1">
        <v>2020</v>
      </c>
      <c r="C14" s="1">
        <v>2</v>
      </c>
      <c r="D14" s="1">
        <v>21</v>
      </c>
      <c r="E14" s="1" t="s">
        <v>15</v>
      </c>
      <c r="F14" s="1">
        <v>7</v>
      </c>
      <c r="G14" s="3">
        <v>44013</v>
      </c>
      <c r="H14" s="1">
        <v>27.99</v>
      </c>
      <c r="I14" s="1">
        <v>27.99</v>
      </c>
      <c r="J14" s="1">
        <v>26.72</v>
      </c>
      <c r="K14" s="1">
        <v>26.88</v>
      </c>
      <c r="L14" s="1">
        <v>5892300</v>
      </c>
      <c r="N14">
        <f>SUM(H11:H14)/4</f>
        <v>28.085</v>
      </c>
      <c r="O14">
        <f>SUM(K11:K14)/4</f>
        <v>27.4175</v>
      </c>
    </row>
    <row r="15" spans="1:12">
      <c r="A15" s="2">
        <v>43885</v>
      </c>
      <c r="B15" s="1">
        <v>2020</v>
      </c>
      <c r="C15" s="1">
        <v>2</v>
      </c>
      <c r="D15" s="1">
        <v>24</v>
      </c>
      <c r="E15" s="1" t="s">
        <v>16</v>
      </c>
      <c r="F15" s="1">
        <v>8</v>
      </c>
      <c r="G15" s="3">
        <v>44044</v>
      </c>
      <c r="H15" s="1">
        <v>25.7</v>
      </c>
      <c r="I15" s="1">
        <v>27.14</v>
      </c>
      <c r="J15" s="1">
        <v>25.28</v>
      </c>
      <c r="K15" s="1">
        <v>26.92</v>
      </c>
      <c r="L15" s="1">
        <v>6715300</v>
      </c>
    </row>
    <row r="16" spans="1:12">
      <c r="A16" s="2">
        <v>43886</v>
      </c>
      <c r="B16" s="1">
        <v>2020</v>
      </c>
      <c r="C16" s="1">
        <v>2</v>
      </c>
      <c r="D16" s="1">
        <v>25</v>
      </c>
      <c r="E16" s="1" t="s">
        <v>12</v>
      </c>
      <c r="F16" s="1">
        <v>8</v>
      </c>
      <c r="G16" s="3">
        <v>44044</v>
      </c>
      <c r="H16" s="1">
        <v>27.6</v>
      </c>
      <c r="I16" s="1">
        <v>27.98</v>
      </c>
      <c r="J16" s="1">
        <v>26.58</v>
      </c>
      <c r="K16" s="1">
        <v>26.72</v>
      </c>
      <c r="L16" s="1">
        <v>8947200</v>
      </c>
    </row>
    <row r="17" spans="1:12">
      <c r="A17" s="2">
        <v>43887</v>
      </c>
      <c r="B17" s="1">
        <v>2020</v>
      </c>
      <c r="C17" s="1">
        <v>2</v>
      </c>
      <c r="D17" s="1">
        <v>26</v>
      </c>
      <c r="E17" s="1" t="s">
        <v>13</v>
      </c>
      <c r="F17" s="1">
        <v>8</v>
      </c>
      <c r="G17" s="3">
        <v>44044</v>
      </c>
      <c r="H17" s="1">
        <v>27.6</v>
      </c>
      <c r="I17" s="1">
        <v>29.28</v>
      </c>
      <c r="J17" s="1">
        <v>27.07</v>
      </c>
      <c r="K17" s="1">
        <v>27.57</v>
      </c>
      <c r="L17" s="1">
        <v>11267300</v>
      </c>
    </row>
    <row r="18" spans="1:12">
      <c r="A18" s="2">
        <v>43888</v>
      </c>
      <c r="B18" s="1">
        <v>2020</v>
      </c>
      <c r="C18" s="1">
        <v>2</v>
      </c>
      <c r="D18" s="1">
        <v>27</v>
      </c>
      <c r="E18" s="1" t="s">
        <v>14</v>
      </c>
      <c r="F18" s="1">
        <v>8</v>
      </c>
      <c r="G18" s="3">
        <v>44044</v>
      </c>
      <c r="H18" s="1">
        <v>27</v>
      </c>
      <c r="I18" s="1">
        <v>27.29</v>
      </c>
      <c r="J18" s="1">
        <v>25.75</v>
      </c>
      <c r="K18" s="1">
        <v>26.63</v>
      </c>
      <c r="L18" s="1">
        <v>5991100</v>
      </c>
    </row>
    <row r="19" spans="1:15">
      <c r="A19" s="2">
        <v>43889</v>
      </c>
      <c r="B19" s="1">
        <v>2020</v>
      </c>
      <c r="C19" s="1">
        <v>2</v>
      </c>
      <c r="D19" s="1">
        <v>28</v>
      </c>
      <c r="E19" s="1" t="s">
        <v>15</v>
      </c>
      <c r="F19" s="1">
        <v>8</v>
      </c>
      <c r="G19" s="3">
        <v>44044</v>
      </c>
      <c r="H19" s="1">
        <v>25.5</v>
      </c>
      <c r="I19" s="1">
        <v>26.15</v>
      </c>
      <c r="J19" s="1">
        <v>24.56</v>
      </c>
      <c r="K19" s="1">
        <v>25.68</v>
      </c>
      <c r="L19" s="1">
        <v>8608400</v>
      </c>
      <c r="N19">
        <f>SUM(H15:H19)/5</f>
        <v>26.68</v>
      </c>
      <c r="O19">
        <f>SUM(K15:K19)/5</f>
        <v>26.704</v>
      </c>
    </row>
    <row r="20" spans="1:12">
      <c r="A20" s="2">
        <v>43892</v>
      </c>
      <c r="B20" s="1">
        <v>2020</v>
      </c>
      <c r="C20" s="1">
        <v>3</v>
      </c>
      <c r="D20" s="1">
        <v>2</v>
      </c>
      <c r="E20" s="1" t="s">
        <v>16</v>
      </c>
      <c r="F20" s="1">
        <v>9</v>
      </c>
      <c r="G20" s="3">
        <v>44075</v>
      </c>
      <c r="H20" s="1">
        <v>26.48</v>
      </c>
      <c r="I20" s="1">
        <v>27.25</v>
      </c>
      <c r="J20" s="1">
        <v>25.86</v>
      </c>
      <c r="K20" s="1">
        <v>27.23</v>
      </c>
      <c r="L20" s="1">
        <v>6444500</v>
      </c>
    </row>
    <row r="21" spans="1:12">
      <c r="A21" s="2">
        <v>43893</v>
      </c>
      <c r="B21" s="1">
        <v>2020</v>
      </c>
      <c r="C21" s="1">
        <v>3</v>
      </c>
      <c r="D21" s="1">
        <v>3</v>
      </c>
      <c r="E21" s="1" t="s">
        <v>12</v>
      </c>
      <c r="F21" s="1">
        <v>9</v>
      </c>
      <c r="G21" s="3">
        <v>44075</v>
      </c>
      <c r="H21" s="1">
        <v>27.42</v>
      </c>
      <c r="I21" s="1">
        <v>27.57</v>
      </c>
      <c r="J21" s="1">
        <v>25.85</v>
      </c>
      <c r="K21" s="1">
        <v>26.24</v>
      </c>
      <c r="L21" s="1">
        <v>5497100</v>
      </c>
    </row>
    <row r="22" spans="1:12">
      <c r="A22" s="2">
        <v>43894</v>
      </c>
      <c r="B22" s="1">
        <v>2020</v>
      </c>
      <c r="C22" s="1">
        <v>3</v>
      </c>
      <c r="D22" s="1">
        <v>4</v>
      </c>
      <c r="E22" s="1" t="s">
        <v>13</v>
      </c>
      <c r="F22" s="1">
        <v>9</v>
      </c>
      <c r="G22" s="3">
        <v>44075</v>
      </c>
      <c r="H22" s="1">
        <v>26.77</v>
      </c>
      <c r="I22" s="1">
        <v>27.57</v>
      </c>
      <c r="J22" s="1">
        <v>26.72</v>
      </c>
      <c r="K22" s="1">
        <v>27.55</v>
      </c>
      <c r="L22" s="1">
        <v>4342800</v>
      </c>
    </row>
    <row r="23" spans="1:12">
      <c r="A23" s="2">
        <v>43895</v>
      </c>
      <c r="B23" s="1">
        <v>2020</v>
      </c>
      <c r="C23" s="1">
        <v>3</v>
      </c>
      <c r="D23" s="1">
        <v>5</v>
      </c>
      <c r="E23" s="1" t="s">
        <v>14</v>
      </c>
      <c r="F23" s="1">
        <v>9</v>
      </c>
      <c r="G23" s="3">
        <v>44075</v>
      </c>
      <c r="H23" s="1">
        <v>27.11</v>
      </c>
      <c r="I23" s="1">
        <v>28.27</v>
      </c>
      <c r="J23" s="1">
        <v>27.07</v>
      </c>
      <c r="K23" s="1">
        <v>28.11</v>
      </c>
      <c r="L23" s="1">
        <v>5839200</v>
      </c>
    </row>
    <row r="24" spans="1:15">
      <c r="A24" s="2">
        <v>43896</v>
      </c>
      <c r="B24" s="1">
        <v>2020</v>
      </c>
      <c r="C24" s="1">
        <v>3</v>
      </c>
      <c r="D24" s="1">
        <v>6</v>
      </c>
      <c r="E24" s="1" t="s">
        <v>15</v>
      </c>
      <c r="F24" s="1">
        <v>9</v>
      </c>
      <c r="G24" s="3">
        <v>44075</v>
      </c>
      <c r="H24" s="1">
        <v>27.25</v>
      </c>
      <c r="I24" s="1">
        <v>27.87</v>
      </c>
      <c r="J24" s="1">
        <v>25.93</v>
      </c>
      <c r="K24" s="1">
        <v>26.68</v>
      </c>
      <c r="L24" s="1">
        <v>6600700</v>
      </c>
      <c r="N24">
        <f>SUM(H20:H24)/5</f>
        <v>27.006</v>
      </c>
      <c r="O24">
        <f>SUM(K20:K24)/5</f>
        <v>27.162</v>
      </c>
    </row>
    <row r="25" spans="1:12">
      <c r="A25" s="2">
        <v>43899</v>
      </c>
      <c r="B25" s="1">
        <v>2020</v>
      </c>
      <c r="C25" s="1">
        <v>3</v>
      </c>
      <c r="D25" s="1">
        <v>9</v>
      </c>
      <c r="E25" s="1" t="s">
        <v>16</v>
      </c>
      <c r="F25" s="1">
        <v>10</v>
      </c>
      <c r="G25" s="3">
        <v>44105</v>
      </c>
      <c r="H25" s="1">
        <v>24.76</v>
      </c>
      <c r="I25" s="1">
        <v>25.98</v>
      </c>
      <c r="J25" s="1">
        <v>23.7</v>
      </c>
      <c r="K25" s="1">
        <v>25.12</v>
      </c>
      <c r="L25" s="1">
        <v>6248200</v>
      </c>
    </row>
    <row r="26" spans="1:12">
      <c r="A26" s="2">
        <v>43900</v>
      </c>
      <c r="B26" s="1">
        <v>2020</v>
      </c>
      <c r="C26" s="1">
        <v>3</v>
      </c>
      <c r="D26" s="1">
        <v>10</v>
      </c>
      <c r="E26" s="1" t="s">
        <v>12</v>
      </c>
      <c r="F26" s="1">
        <v>10</v>
      </c>
      <c r="G26" s="3">
        <v>44105</v>
      </c>
      <c r="H26" s="1">
        <v>26.21</v>
      </c>
      <c r="I26" s="1">
        <v>26.6</v>
      </c>
      <c r="J26" s="1">
        <v>25.11</v>
      </c>
      <c r="K26" s="1">
        <v>26</v>
      </c>
      <c r="L26" s="1">
        <v>4025300</v>
      </c>
    </row>
    <row r="27" spans="1:12">
      <c r="A27" s="2">
        <v>43901</v>
      </c>
      <c r="B27" s="1">
        <v>2020</v>
      </c>
      <c r="C27" s="1">
        <v>3</v>
      </c>
      <c r="D27" s="1">
        <v>11</v>
      </c>
      <c r="E27" s="1" t="s">
        <v>13</v>
      </c>
      <c r="F27" s="1">
        <v>10</v>
      </c>
      <c r="G27" s="3">
        <v>44105</v>
      </c>
      <c r="H27" s="1">
        <v>25.45</v>
      </c>
      <c r="I27" s="1">
        <v>26.71</v>
      </c>
      <c r="J27" s="1">
        <v>25.16</v>
      </c>
      <c r="K27" s="1">
        <v>25.67</v>
      </c>
      <c r="L27" s="1">
        <v>4800500</v>
      </c>
    </row>
    <row r="28" spans="1:12">
      <c r="A28" s="2">
        <v>43902</v>
      </c>
      <c r="B28" s="1">
        <v>2020</v>
      </c>
      <c r="C28" s="1">
        <v>3</v>
      </c>
      <c r="D28" s="1">
        <v>12</v>
      </c>
      <c r="E28" s="1" t="s">
        <v>14</v>
      </c>
      <c r="F28" s="1">
        <v>10</v>
      </c>
      <c r="G28" s="3">
        <v>44105</v>
      </c>
      <c r="H28" s="1">
        <v>23.98</v>
      </c>
      <c r="I28" s="1">
        <v>24.25</v>
      </c>
      <c r="J28" s="1">
        <v>22.84</v>
      </c>
      <c r="K28" s="1">
        <v>23.8</v>
      </c>
      <c r="L28" s="1">
        <v>8105200</v>
      </c>
    </row>
    <row r="29" spans="1:15">
      <c r="A29" s="2">
        <v>43903</v>
      </c>
      <c r="B29" s="1">
        <v>2020</v>
      </c>
      <c r="C29" s="1">
        <v>3</v>
      </c>
      <c r="D29" s="1">
        <v>13</v>
      </c>
      <c r="E29" s="1" t="s">
        <v>15</v>
      </c>
      <c r="F29" s="1">
        <v>10</v>
      </c>
      <c r="G29" s="3">
        <v>44105</v>
      </c>
      <c r="H29" s="1">
        <v>25</v>
      </c>
      <c r="I29" s="1">
        <v>25.4</v>
      </c>
      <c r="J29" s="1">
        <v>22.23</v>
      </c>
      <c r="K29" s="1">
        <v>23.37</v>
      </c>
      <c r="L29" s="1">
        <v>6556800</v>
      </c>
      <c r="N29">
        <f>SUM(H25:H29)/5</f>
        <v>25.08</v>
      </c>
      <c r="O29">
        <f>SUM(K25:K29)/5</f>
        <v>24.792</v>
      </c>
    </row>
    <row r="30" spans="1:12">
      <c r="A30" s="2">
        <v>43906</v>
      </c>
      <c r="B30" s="1">
        <v>2020</v>
      </c>
      <c r="C30" s="1">
        <v>3</v>
      </c>
      <c r="D30" s="1">
        <v>16</v>
      </c>
      <c r="E30" s="1" t="s">
        <v>16</v>
      </c>
      <c r="F30" s="1">
        <v>11</v>
      </c>
      <c r="G30" s="3">
        <v>44136</v>
      </c>
      <c r="H30" s="1">
        <v>21.11</v>
      </c>
      <c r="I30" s="1">
        <v>23.16</v>
      </c>
      <c r="J30" s="1">
        <v>20</v>
      </c>
      <c r="K30" s="1">
        <v>22.16</v>
      </c>
      <c r="L30" s="1">
        <v>4817700</v>
      </c>
    </row>
    <row r="31" spans="1:12">
      <c r="A31" s="2">
        <v>43907</v>
      </c>
      <c r="B31" s="1">
        <v>2020</v>
      </c>
      <c r="C31" s="1">
        <v>3</v>
      </c>
      <c r="D31" s="1">
        <v>17</v>
      </c>
      <c r="E31" s="1" t="s">
        <v>12</v>
      </c>
      <c r="F31" s="1">
        <v>11</v>
      </c>
      <c r="G31" s="3">
        <v>44136</v>
      </c>
      <c r="H31" s="1">
        <v>23.05</v>
      </c>
      <c r="I31" s="1">
        <v>24.76</v>
      </c>
      <c r="J31" s="1">
        <v>21.3</v>
      </c>
      <c r="K31" s="1">
        <v>24.35</v>
      </c>
      <c r="L31" s="1">
        <v>7198800</v>
      </c>
    </row>
    <row r="32" spans="1:12">
      <c r="A32" s="2">
        <v>43908</v>
      </c>
      <c r="B32" s="1">
        <v>2020</v>
      </c>
      <c r="C32" s="1">
        <v>3</v>
      </c>
      <c r="D32" s="1">
        <v>18</v>
      </c>
      <c r="E32" s="1" t="s">
        <v>13</v>
      </c>
      <c r="F32" s="1">
        <v>11</v>
      </c>
      <c r="G32" s="3">
        <v>44136</v>
      </c>
      <c r="H32" s="1">
        <v>22.04</v>
      </c>
      <c r="I32" s="1">
        <v>23.9</v>
      </c>
      <c r="J32" s="1">
        <v>19.25</v>
      </c>
      <c r="K32" s="1">
        <v>21.01</v>
      </c>
      <c r="L32" s="1">
        <v>13855400</v>
      </c>
    </row>
    <row r="33" spans="1:12">
      <c r="A33" s="2">
        <v>43909</v>
      </c>
      <c r="B33" s="1">
        <v>2020</v>
      </c>
      <c r="C33" s="1">
        <v>3</v>
      </c>
      <c r="D33" s="1">
        <v>19</v>
      </c>
      <c r="E33" s="1" t="s">
        <v>14</v>
      </c>
      <c r="F33" s="1">
        <v>11</v>
      </c>
      <c r="G33" s="3">
        <v>44136</v>
      </c>
      <c r="H33" s="1">
        <v>21.3</v>
      </c>
      <c r="I33" s="1">
        <v>21.95</v>
      </c>
      <c r="J33" s="1">
        <v>20</v>
      </c>
      <c r="K33" s="1">
        <v>20.84</v>
      </c>
      <c r="L33" s="1">
        <v>7021900</v>
      </c>
    </row>
    <row r="34" spans="1:15">
      <c r="A34" s="2">
        <v>43910</v>
      </c>
      <c r="B34" s="1">
        <v>2020</v>
      </c>
      <c r="C34" s="1">
        <v>3</v>
      </c>
      <c r="D34" s="1">
        <v>20</v>
      </c>
      <c r="E34" s="1" t="s">
        <v>15</v>
      </c>
      <c r="F34" s="1">
        <v>11</v>
      </c>
      <c r="G34" s="3">
        <v>44136</v>
      </c>
      <c r="H34" s="1">
        <v>21.8</v>
      </c>
      <c r="I34" s="1">
        <v>21.93</v>
      </c>
      <c r="J34" s="1">
        <v>20</v>
      </c>
      <c r="K34" s="1">
        <v>20.19</v>
      </c>
      <c r="L34" s="1">
        <v>5957000</v>
      </c>
      <c r="N34">
        <f>SUM(H30:H34)/5</f>
        <v>21.86</v>
      </c>
      <c r="O34">
        <f>SUM(K30:K34)/5</f>
        <v>21.71</v>
      </c>
    </row>
    <row r="35" spans="1:12">
      <c r="A35" s="2">
        <v>43913</v>
      </c>
      <c r="B35" s="1">
        <v>2020</v>
      </c>
      <c r="C35" s="1">
        <v>3</v>
      </c>
      <c r="D35" s="1">
        <v>23</v>
      </c>
      <c r="E35" s="1" t="s">
        <v>16</v>
      </c>
      <c r="F35" s="1">
        <v>12</v>
      </c>
      <c r="G35" s="3">
        <v>44166</v>
      </c>
      <c r="H35" s="1">
        <v>20</v>
      </c>
      <c r="I35" s="1">
        <v>20.56</v>
      </c>
      <c r="J35" s="1">
        <v>19.45</v>
      </c>
      <c r="K35" s="1">
        <v>20.26</v>
      </c>
      <c r="L35" s="1">
        <v>5392500</v>
      </c>
    </row>
    <row r="36" spans="1:12">
      <c r="A36" s="2">
        <v>43914</v>
      </c>
      <c r="B36" s="1">
        <v>2020</v>
      </c>
      <c r="C36" s="1">
        <v>3</v>
      </c>
      <c r="D36" s="1">
        <v>24</v>
      </c>
      <c r="E36" s="1" t="s">
        <v>12</v>
      </c>
      <c r="F36" s="1">
        <v>12</v>
      </c>
      <c r="G36" s="3">
        <v>44166</v>
      </c>
      <c r="H36" s="1">
        <v>21.35</v>
      </c>
      <c r="I36" s="1">
        <v>22.82</v>
      </c>
      <c r="J36" s="1">
        <v>21.13</v>
      </c>
      <c r="K36" s="1">
        <v>22.2</v>
      </c>
      <c r="L36" s="1">
        <v>7557700</v>
      </c>
    </row>
    <row r="37" spans="1:12">
      <c r="A37" s="2">
        <v>43915</v>
      </c>
      <c r="B37" s="1">
        <v>2020</v>
      </c>
      <c r="C37" s="1">
        <v>3</v>
      </c>
      <c r="D37" s="1">
        <v>25</v>
      </c>
      <c r="E37" s="1" t="s">
        <v>13</v>
      </c>
      <c r="F37" s="1">
        <v>12</v>
      </c>
      <c r="G37" s="3">
        <v>44166</v>
      </c>
      <c r="H37" s="1">
        <v>22.62</v>
      </c>
      <c r="I37" s="1">
        <v>23.98</v>
      </c>
      <c r="J37" s="1">
        <v>22.5</v>
      </c>
      <c r="K37" s="1">
        <v>22.87</v>
      </c>
      <c r="L37" s="1">
        <v>6298100</v>
      </c>
    </row>
    <row r="38" spans="1:12">
      <c r="A38" s="2">
        <v>43916</v>
      </c>
      <c r="B38" s="1">
        <v>2020</v>
      </c>
      <c r="C38" s="1">
        <v>3</v>
      </c>
      <c r="D38" s="1">
        <v>26</v>
      </c>
      <c r="E38" s="1" t="s">
        <v>14</v>
      </c>
      <c r="F38" s="1">
        <v>12</v>
      </c>
      <c r="G38" s="3">
        <v>44166</v>
      </c>
      <c r="H38" s="1">
        <v>23.07</v>
      </c>
      <c r="I38" s="1">
        <v>23.84</v>
      </c>
      <c r="J38" s="1">
        <v>22.66</v>
      </c>
      <c r="K38" s="1">
        <v>23.04</v>
      </c>
      <c r="L38" s="1">
        <v>3560800</v>
      </c>
    </row>
    <row r="39" spans="1:15">
      <c r="A39" s="2">
        <v>43917</v>
      </c>
      <c r="B39" s="1">
        <v>2020</v>
      </c>
      <c r="C39" s="1">
        <v>3</v>
      </c>
      <c r="D39" s="1">
        <v>27</v>
      </c>
      <c r="E39" s="1" t="s">
        <v>15</v>
      </c>
      <c r="F39" s="1">
        <v>12</v>
      </c>
      <c r="G39" s="3">
        <v>44166</v>
      </c>
      <c r="H39" s="1">
        <v>22.17</v>
      </c>
      <c r="I39" s="1">
        <v>22.8</v>
      </c>
      <c r="J39" s="1">
        <v>22.05</v>
      </c>
      <c r="K39" s="1">
        <v>22.11</v>
      </c>
      <c r="L39" s="1">
        <v>3315400</v>
      </c>
      <c r="N39">
        <f>SUM(H35:H39)/5</f>
        <v>21.842</v>
      </c>
      <c r="O39">
        <f>SUM(K35:K39)/5</f>
        <v>22.096</v>
      </c>
    </row>
    <row r="42" spans="2:4">
      <c r="B42" t="s">
        <v>17</v>
      </c>
      <c r="C42" t="s">
        <v>18</v>
      </c>
      <c r="D42" t="s">
        <v>19</v>
      </c>
    </row>
    <row r="43" spans="1:4">
      <c r="A43" t="s">
        <v>20</v>
      </c>
      <c r="B43">
        <v>1.024</v>
      </c>
      <c r="C43">
        <v>-0.133</v>
      </c>
      <c r="D43">
        <v>-0.038</v>
      </c>
    </row>
    <row r="44" spans="1:4">
      <c r="A44" t="s">
        <v>21</v>
      </c>
      <c r="B44">
        <v>-0.426</v>
      </c>
      <c r="C44">
        <v>0.922</v>
      </c>
      <c r="D44">
        <v>-0.094</v>
      </c>
    </row>
    <row r="45" spans="1:4">
      <c r="A45" t="s">
        <v>22</v>
      </c>
      <c r="C45">
        <v>5.512</v>
      </c>
      <c r="D45">
        <v>0.922</v>
      </c>
    </row>
    <row r="46" spans="1:4">
      <c r="A46" t="s">
        <v>23</v>
      </c>
      <c r="D46">
        <v>5.505</v>
      </c>
    </row>
    <row r="48" spans="16:24">
      <c r="P48" t="s">
        <v>24</v>
      </c>
      <c r="Q48" t="s">
        <v>25</v>
      </c>
      <c r="T48" t="s">
        <v>26</v>
      </c>
      <c r="X48" t="s">
        <v>27</v>
      </c>
    </row>
    <row r="49" spans="1:26">
      <c r="A49" s="2">
        <v>43885</v>
      </c>
      <c r="B49" s="1">
        <v>2020</v>
      </c>
      <c r="C49" s="1">
        <v>2</v>
      </c>
      <c r="D49" s="1">
        <v>24</v>
      </c>
      <c r="E49" s="1" t="s">
        <v>16</v>
      </c>
      <c r="F49" s="1">
        <v>8</v>
      </c>
      <c r="G49" s="3">
        <v>44044</v>
      </c>
      <c r="H49" s="1">
        <v>25.7</v>
      </c>
      <c r="I49" s="1">
        <v>27.14</v>
      </c>
      <c r="J49" s="1">
        <v>25.28</v>
      </c>
      <c r="K49" s="1">
        <v>26.92</v>
      </c>
      <c r="L49" s="1">
        <v>6715300</v>
      </c>
      <c r="M49" t="str">
        <f>IF(K49&gt;H49,"green","red")</f>
        <v>green</v>
      </c>
      <c r="P49">
        <f>H49*1.024-0.426</f>
        <v>25.8908</v>
      </c>
      <c r="Q49" t="str">
        <f>IF(P49&gt;H49,"green","red")</f>
        <v>green</v>
      </c>
      <c r="R49">
        <f>IF(Q49=M49,0,1)</f>
        <v>0</v>
      </c>
      <c r="T49">
        <f>ABS(H49^2*(-0.133)+0.922*H49+5.512)</f>
        <v>58.63777</v>
      </c>
      <c r="U49" t="str">
        <f>IF(T49&gt;H49,"green","red")</f>
        <v>green</v>
      </c>
      <c r="V49">
        <f>IF(U49=M49,0,1)</f>
        <v>0</v>
      </c>
      <c r="X49">
        <f>ABS((-0.038)*H49^3-0.094*H49^2+0.922*H49+5.505)</f>
        <v>677.920194</v>
      </c>
      <c r="Y49" t="str">
        <f>IF(X49&gt;H49,"green","red")</f>
        <v>green</v>
      </c>
      <c r="Z49">
        <f>IF(Y49=M49,0,1)</f>
        <v>0</v>
      </c>
    </row>
    <row r="50" spans="1:26">
      <c r="A50" s="2">
        <v>43886</v>
      </c>
      <c r="B50" s="1">
        <v>2020</v>
      </c>
      <c r="C50" s="1">
        <v>2</v>
      </c>
      <c r="D50" s="1">
        <v>25</v>
      </c>
      <c r="E50" s="1" t="s">
        <v>12</v>
      </c>
      <c r="F50" s="1">
        <v>8</v>
      </c>
      <c r="G50" s="3">
        <v>44044</v>
      </c>
      <c r="H50" s="1">
        <v>27.6</v>
      </c>
      <c r="I50" s="1">
        <v>27.98</v>
      </c>
      <c r="J50" s="1">
        <v>26.58</v>
      </c>
      <c r="K50" s="1">
        <v>26.72</v>
      </c>
      <c r="L50" s="1">
        <v>8947200</v>
      </c>
      <c r="M50" t="str">
        <f t="shared" ref="M50:M65" si="0">IF(K50&gt;H50,"green","red")</f>
        <v>red</v>
      </c>
      <c r="P50">
        <f t="shared" ref="P50:P65" si="1">H50*1.024-0.426</f>
        <v>27.8364</v>
      </c>
      <c r="Q50" t="str">
        <f t="shared" ref="Q50:Q65" si="2">IF(P50&gt;H50,"green","red")</f>
        <v>green</v>
      </c>
      <c r="R50">
        <f t="shared" ref="R50:R65" si="3">IF(Q50=M50,0,1)</f>
        <v>1</v>
      </c>
      <c r="T50">
        <f t="shared" ref="T50:T65" si="4">ABS(H50^2*(-0.133)+0.922*H50+5.512)</f>
        <v>70.35488</v>
      </c>
      <c r="U50" t="str">
        <f t="shared" ref="U50:U65" si="5">IF(T50&gt;H50,"green","red")</f>
        <v>green</v>
      </c>
      <c r="V50">
        <f t="shared" ref="V50:V65" si="6">IF(U50=M50,0,1)</f>
        <v>1</v>
      </c>
      <c r="X50">
        <f t="shared" ref="X50:X65" si="7">ABS((-0.038)*H50^3-0.094*H50^2+0.922*H50+5.505)</f>
        <v>839.587128</v>
      </c>
      <c r="Y50" t="str">
        <f t="shared" ref="Y50:Y65" si="8">IF(X50&gt;H50,"green","red")</f>
        <v>green</v>
      </c>
      <c r="Z50">
        <f t="shared" ref="Z50:Z65" si="9">IF(Y50=M50,0,1)</f>
        <v>1</v>
      </c>
    </row>
    <row r="51" spans="1:26">
      <c r="A51" s="2">
        <v>43887</v>
      </c>
      <c r="B51" s="1">
        <v>2020</v>
      </c>
      <c r="C51" s="1">
        <v>2</v>
      </c>
      <c r="D51" s="1">
        <v>26</v>
      </c>
      <c r="E51" s="1" t="s">
        <v>13</v>
      </c>
      <c r="F51" s="1">
        <v>8</v>
      </c>
      <c r="G51" s="3">
        <v>44044</v>
      </c>
      <c r="H51" s="1">
        <v>27.6</v>
      </c>
      <c r="I51" s="1">
        <v>29.28</v>
      </c>
      <c r="J51" s="1">
        <v>27.07</v>
      </c>
      <c r="K51" s="1">
        <v>27.57</v>
      </c>
      <c r="L51" s="1">
        <v>11267300</v>
      </c>
      <c r="M51" t="str">
        <f t="shared" si="0"/>
        <v>red</v>
      </c>
      <c r="P51">
        <f t="shared" si="1"/>
        <v>27.8364</v>
      </c>
      <c r="Q51" t="str">
        <f t="shared" si="2"/>
        <v>green</v>
      </c>
      <c r="R51">
        <f t="shared" si="3"/>
        <v>1</v>
      </c>
      <c r="T51">
        <f t="shared" si="4"/>
        <v>70.35488</v>
      </c>
      <c r="U51" t="str">
        <f t="shared" si="5"/>
        <v>green</v>
      </c>
      <c r="V51">
        <f t="shared" si="6"/>
        <v>1</v>
      </c>
      <c r="X51">
        <f t="shared" si="7"/>
        <v>839.587128</v>
      </c>
      <c r="Y51" t="str">
        <f t="shared" si="8"/>
        <v>green</v>
      </c>
      <c r="Z51">
        <f t="shared" si="9"/>
        <v>1</v>
      </c>
    </row>
    <row r="52" spans="1:26">
      <c r="A52" s="2">
        <v>43888</v>
      </c>
      <c r="B52" s="1">
        <v>2020</v>
      </c>
      <c r="C52" s="1">
        <v>2</v>
      </c>
      <c r="D52" s="1">
        <v>27</v>
      </c>
      <c r="E52" s="1" t="s">
        <v>14</v>
      </c>
      <c r="F52" s="1">
        <v>8</v>
      </c>
      <c r="G52" s="3">
        <v>44044</v>
      </c>
      <c r="H52" s="1">
        <v>27</v>
      </c>
      <c r="I52" s="1">
        <v>27.29</v>
      </c>
      <c r="J52" s="1">
        <v>25.75</v>
      </c>
      <c r="K52" s="1">
        <v>26.63</v>
      </c>
      <c r="L52" s="1">
        <v>5991100</v>
      </c>
      <c r="M52" t="str">
        <f t="shared" si="0"/>
        <v>red</v>
      </c>
      <c r="P52">
        <f t="shared" si="1"/>
        <v>27.222</v>
      </c>
      <c r="Q52" t="str">
        <f t="shared" si="2"/>
        <v>green</v>
      </c>
      <c r="R52">
        <f t="shared" si="3"/>
        <v>1</v>
      </c>
      <c r="T52">
        <f t="shared" si="4"/>
        <v>66.551</v>
      </c>
      <c r="U52" t="str">
        <f t="shared" si="5"/>
        <v>green</v>
      </c>
      <c r="V52">
        <f t="shared" si="6"/>
        <v>1</v>
      </c>
      <c r="X52">
        <f t="shared" si="7"/>
        <v>786.081</v>
      </c>
      <c r="Y52" t="str">
        <f t="shared" si="8"/>
        <v>green</v>
      </c>
      <c r="Z52">
        <f t="shared" si="9"/>
        <v>1</v>
      </c>
    </row>
    <row r="53" spans="1:27">
      <c r="A53" s="2">
        <v>43889</v>
      </c>
      <c r="B53" s="1">
        <v>2020</v>
      </c>
      <c r="C53" s="1">
        <v>2</v>
      </c>
      <c r="D53" s="1">
        <v>28</v>
      </c>
      <c r="E53" s="1" t="s">
        <v>15</v>
      </c>
      <c r="F53" s="1">
        <v>8</v>
      </c>
      <c r="G53" s="3">
        <v>44044</v>
      </c>
      <c r="H53" s="1">
        <v>25.5</v>
      </c>
      <c r="I53" s="1">
        <v>26.15</v>
      </c>
      <c r="J53" s="1">
        <v>24.56</v>
      </c>
      <c r="K53" s="1">
        <v>25.68</v>
      </c>
      <c r="L53" s="1">
        <v>8608400</v>
      </c>
      <c r="M53" t="str">
        <f t="shared" si="0"/>
        <v>green</v>
      </c>
      <c r="N53">
        <f>SUM(H49:H53)/5</f>
        <v>26.68</v>
      </c>
      <c r="O53">
        <f>SUM(K49:K53)/5</f>
        <v>26.704</v>
      </c>
      <c r="P53">
        <f t="shared" si="1"/>
        <v>25.686</v>
      </c>
      <c r="Q53" t="str">
        <f t="shared" si="2"/>
        <v>green</v>
      </c>
      <c r="R53">
        <f t="shared" si="3"/>
        <v>0</v>
      </c>
      <c r="S53">
        <f>0.4</f>
        <v>0.4</v>
      </c>
      <c r="T53">
        <f t="shared" si="4"/>
        <v>57.46025</v>
      </c>
      <c r="U53" t="str">
        <f t="shared" si="5"/>
        <v>green</v>
      </c>
      <c r="V53">
        <f t="shared" si="6"/>
        <v>0</v>
      </c>
      <c r="W53">
        <v>0.4</v>
      </c>
      <c r="X53">
        <f t="shared" si="7"/>
        <v>662.19975</v>
      </c>
      <c r="Y53" t="str">
        <f t="shared" si="8"/>
        <v>green</v>
      </c>
      <c r="Z53">
        <f t="shared" si="9"/>
        <v>0</v>
      </c>
      <c r="AA53">
        <v>0.4</v>
      </c>
    </row>
    <row r="55" spans="1:26">
      <c r="A55" s="2">
        <v>43899</v>
      </c>
      <c r="B55" s="1">
        <v>2020</v>
      </c>
      <c r="C55" s="1">
        <v>3</v>
      </c>
      <c r="D55" s="1">
        <v>9</v>
      </c>
      <c r="E55" s="1" t="s">
        <v>16</v>
      </c>
      <c r="F55" s="1">
        <v>10</v>
      </c>
      <c r="G55" s="3">
        <v>44105</v>
      </c>
      <c r="H55" s="1">
        <v>24.76</v>
      </c>
      <c r="I55" s="1">
        <v>25.98</v>
      </c>
      <c r="J55" s="1">
        <v>23.7</v>
      </c>
      <c r="K55" s="1">
        <v>25.12</v>
      </c>
      <c r="L55" s="1">
        <v>6248200</v>
      </c>
      <c r="M55" t="str">
        <f t="shared" si="0"/>
        <v>green</v>
      </c>
      <c r="P55">
        <f t="shared" si="1"/>
        <v>24.92824</v>
      </c>
      <c r="Q55" t="str">
        <f t="shared" si="2"/>
        <v>green</v>
      </c>
      <c r="R55">
        <f t="shared" si="3"/>
        <v>0</v>
      </c>
      <c r="T55">
        <f t="shared" si="4"/>
        <v>53.1959408</v>
      </c>
      <c r="U55" t="str">
        <f t="shared" si="5"/>
        <v>green</v>
      </c>
      <c r="V55">
        <f t="shared" si="6"/>
        <v>0</v>
      </c>
      <c r="X55">
        <f t="shared" si="7"/>
        <v>606.107329088</v>
      </c>
      <c r="Y55" t="str">
        <f t="shared" si="8"/>
        <v>green</v>
      </c>
      <c r="Z55">
        <f t="shared" si="9"/>
        <v>0</v>
      </c>
    </row>
    <row r="56" spans="1:26">
      <c r="A56" s="2">
        <v>43900</v>
      </c>
      <c r="B56" s="1">
        <v>2020</v>
      </c>
      <c r="C56" s="1">
        <v>3</v>
      </c>
      <c r="D56" s="1">
        <v>10</v>
      </c>
      <c r="E56" s="1" t="s">
        <v>12</v>
      </c>
      <c r="F56" s="1">
        <v>10</v>
      </c>
      <c r="G56" s="3">
        <v>44105</v>
      </c>
      <c r="H56" s="1">
        <v>26.21</v>
      </c>
      <c r="I56" s="1">
        <v>26.6</v>
      </c>
      <c r="J56" s="1">
        <v>25.11</v>
      </c>
      <c r="K56" s="1">
        <v>26</v>
      </c>
      <c r="L56" s="1">
        <v>4025300</v>
      </c>
      <c r="M56" t="str">
        <f t="shared" si="0"/>
        <v>red</v>
      </c>
      <c r="P56">
        <f t="shared" si="1"/>
        <v>26.41304</v>
      </c>
      <c r="Q56" t="str">
        <f t="shared" si="2"/>
        <v>green</v>
      </c>
      <c r="R56">
        <f t="shared" si="3"/>
        <v>1</v>
      </c>
      <c r="T56">
        <f t="shared" si="4"/>
        <v>61.6886053</v>
      </c>
      <c r="U56" t="str">
        <f t="shared" si="5"/>
        <v>green</v>
      </c>
      <c r="V56">
        <f t="shared" si="6"/>
        <v>1</v>
      </c>
      <c r="X56">
        <f t="shared" si="7"/>
        <v>719.106509718</v>
      </c>
      <c r="Y56" t="str">
        <f t="shared" si="8"/>
        <v>green</v>
      </c>
      <c r="Z56">
        <f t="shared" si="9"/>
        <v>1</v>
      </c>
    </row>
    <row r="57" spans="1:26">
      <c r="A57" s="2">
        <v>43901</v>
      </c>
      <c r="B57" s="1">
        <v>2020</v>
      </c>
      <c r="C57" s="1">
        <v>3</v>
      </c>
      <c r="D57" s="1">
        <v>11</v>
      </c>
      <c r="E57" s="1" t="s">
        <v>13</v>
      </c>
      <c r="F57" s="1">
        <v>10</v>
      </c>
      <c r="G57" s="3">
        <v>44105</v>
      </c>
      <c r="H57" s="1">
        <v>25.45</v>
      </c>
      <c r="I57" s="1">
        <v>26.71</v>
      </c>
      <c r="J57" s="1">
        <v>25.16</v>
      </c>
      <c r="K57" s="1">
        <v>25.67</v>
      </c>
      <c r="L57" s="1">
        <v>4800500</v>
      </c>
      <c r="M57" t="str">
        <f t="shared" si="0"/>
        <v>green</v>
      </c>
      <c r="P57">
        <f t="shared" si="1"/>
        <v>25.6348</v>
      </c>
      <c r="Q57" t="str">
        <f t="shared" si="2"/>
        <v>green</v>
      </c>
      <c r="R57">
        <f t="shared" si="3"/>
        <v>0</v>
      </c>
      <c r="T57">
        <f t="shared" si="4"/>
        <v>57.1675325</v>
      </c>
      <c r="U57" t="str">
        <f t="shared" si="5"/>
        <v>green</v>
      </c>
      <c r="V57">
        <f t="shared" si="6"/>
        <v>0</v>
      </c>
      <c r="X57">
        <f t="shared" si="7"/>
        <v>658.30722275</v>
      </c>
      <c r="Y57" t="str">
        <f t="shared" si="8"/>
        <v>green</v>
      </c>
      <c r="Z57">
        <f t="shared" si="9"/>
        <v>0</v>
      </c>
    </row>
    <row r="58" spans="1:26">
      <c r="A58" s="2">
        <v>43902</v>
      </c>
      <c r="B58" s="1">
        <v>2020</v>
      </c>
      <c r="C58" s="1">
        <v>3</v>
      </c>
      <c r="D58" s="1">
        <v>12</v>
      </c>
      <c r="E58" s="1" t="s">
        <v>14</v>
      </c>
      <c r="F58" s="1">
        <v>10</v>
      </c>
      <c r="G58" s="3">
        <v>44105</v>
      </c>
      <c r="H58" s="1">
        <v>23.98</v>
      </c>
      <c r="I58" s="1">
        <v>24.25</v>
      </c>
      <c r="J58" s="1">
        <v>22.84</v>
      </c>
      <c r="K58" s="1">
        <v>23.8</v>
      </c>
      <c r="L58" s="1">
        <v>8105200</v>
      </c>
      <c r="M58" t="str">
        <f t="shared" si="0"/>
        <v>red</v>
      </c>
      <c r="P58">
        <f t="shared" si="1"/>
        <v>24.12952</v>
      </c>
      <c r="Q58" t="str">
        <f t="shared" si="2"/>
        <v>green</v>
      </c>
      <c r="R58">
        <f t="shared" si="3"/>
        <v>1</v>
      </c>
      <c r="T58">
        <f t="shared" si="4"/>
        <v>48.8588132</v>
      </c>
      <c r="U58" t="str">
        <f t="shared" si="5"/>
        <v>green</v>
      </c>
      <c r="V58">
        <f t="shared" si="6"/>
        <v>1</v>
      </c>
      <c r="X58">
        <f t="shared" si="7"/>
        <v>550.439051696</v>
      </c>
      <c r="Y58" t="str">
        <f t="shared" si="8"/>
        <v>green</v>
      </c>
      <c r="Z58">
        <f t="shared" si="9"/>
        <v>1</v>
      </c>
    </row>
    <row r="59" spans="1:27">
      <c r="A59" s="2">
        <v>43903</v>
      </c>
      <c r="B59" s="1">
        <v>2020</v>
      </c>
      <c r="C59" s="1">
        <v>3</v>
      </c>
      <c r="D59" s="1">
        <v>13</v>
      </c>
      <c r="E59" s="1" t="s">
        <v>15</v>
      </c>
      <c r="F59" s="1">
        <v>10</v>
      </c>
      <c r="G59" s="3">
        <v>44105</v>
      </c>
      <c r="H59" s="1">
        <v>25</v>
      </c>
      <c r="I59" s="1">
        <v>25.4</v>
      </c>
      <c r="J59" s="1">
        <v>22.23</v>
      </c>
      <c r="K59" s="1">
        <v>23.37</v>
      </c>
      <c r="L59" s="1">
        <v>6556800</v>
      </c>
      <c r="M59" t="str">
        <f t="shared" si="0"/>
        <v>red</v>
      </c>
      <c r="N59">
        <f>SUM(H55:H59)/5</f>
        <v>25.08</v>
      </c>
      <c r="O59">
        <f>SUM(K55:K59)/5</f>
        <v>24.792</v>
      </c>
      <c r="P59">
        <f t="shared" si="1"/>
        <v>25.174</v>
      </c>
      <c r="Q59" t="str">
        <f t="shared" si="2"/>
        <v>green</v>
      </c>
      <c r="R59">
        <f t="shared" si="3"/>
        <v>1</v>
      </c>
      <c r="S59">
        <v>0.4</v>
      </c>
      <c r="T59">
        <f t="shared" si="4"/>
        <v>54.563</v>
      </c>
      <c r="U59" t="str">
        <f t="shared" si="5"/>
        <v>green</v>
      </c>
      <c r="V59">
        <f t="shared" si="6"/>
        <v>1</v>
      </c>
      <c r="W59">
        <v>0.4</v>
      </c>
      <c r="X59">
        <f t="shared" si="7"/>
        <v>623.945</v>
      </c>
      <c r="Y59" t="str">
        <f t="shared" si="8"/>
        <v>green</v>
      </c>
      <c r="Z59">
        <f t="shared" si="9"/>
        <v>1</v>
      </c>
      <c r="AA59">
        <v>0.4</v>
      </c>
    </row>
    <row r="61" spans="1:26">
      <c r="A61" s="2">
        <v>43913</v>
      </c>
      <c r="B61" s="1">
        <v>2020</v>
      </c>
      <c r="C61" s="1">
        <v>3</v>
      </c>
      <c r="D61" s="1">
        <v>23</v>
      </c>
      <c r="E61" s="1" t="s">
        <v>16</v>
      </c>
      <c r="F61" s="1">
        <v>12</v>
      </c>
      <c r="G61" s="3">
        <v>44166</v>
      </c>
      <c r="H61" s="1">
        <v>20</v>
      </c>
      <c r="I61" s="1">
        <v>20.56</v>
      </c>
      <c r="J61" s="1">
        <v>19.45</v>
      </c>
      <c r="K61" s="1">
        <v>20.26</v>
      </c>
      <c r="L61" s="1">
        <v>5392500</v>
      </c>
      <c r="M61" t="str">
        <f t="shared" si="0"/>
        <v>green</v>
      </c>
      <c r="P61">
        <f t="shared" si="1"/>
        <v>20.054</v>
      </c>
      <c r="Q61" t="str">
        <f t="shared" si="2"/>
        <v>green</v>
      </c>
      <c r="R61">
        <f t="shared" si="3"/>
        <v>0</v>
      </c>
      <c r="T61">
        <f t="shared" si="4"/>
        <v>29.248</v>
      </c>
      <c r="U61" t="str">
        <f t="shared" si="5"/>
        <v>green</v>
      </c>
      <c r="V61">
        <f t="shared" si="6"/>
        <v>0</v>
      </c>
      <c r="X61">
        <f t="shared" si="7"/>
        <v>317.655</v>
      </c>
      <c r="Y61" t="str">
        <f t="shared" si="8"/>
        <v>green</v>
      </c>
      <c r="Z61">
        <f t="shared" si="9"/>
        <v>0</v>
      </c>
    </row>
    <row r="62" spans="1:26">
      <c r="A62" s="2">
        <v>43914</v>
      </c>
      <c r="B62" s="1">
        <v>2020</v>
      </c>
      <c r="C62" s="1">
        <v>3</v>
      </c>
      <c r="D62" s="1">
        <v>24</v>
      </c>
      <c r="E62" s="1" t="s">
        <v>12</v>
      </c>
      <c r="F62" s="1">
        <v>12</v>
      </c>
      <c r="G62" s="3">
        <v>44166</v>
      </c>
      <c r="H62" s="1">
        <v>21.35</v>
      </c>
      <c r="I62" s="1">
        <v>22.82</v>
      </c>
      <c r="J62" s="1">
        <v>21.13</v>
      </c>
      <c r="K62" s="1">
        <v>22.2</v>
      </c>
      <c r="L62" s="1">
        <v>7557700</v>
      </c>
      <c r="M62" t="str">
        <f t="shared" si="0"/>
        <v>green</v>
      </c>
      <c r="P62">
        <f t="shared" si="1"/>
        <v>21.4364</v>
      </c>
      <c r="Q62" t="str">
        <f t="shared" si="2"/>
        <v>green</v>
      </c>
      <c r="R62">
        <f t="shared" si="3"/>
        <v>0</v>
      </c>
      <c r="T62">
        <f t="shared" si="4"/>
        <v>35.4276925</v>
      </c>
      <c r="U62" t="str">
        <f t="shared" si="5"/>
        <v>green</v>
      </c>
      <c r="V62">
        <f t="shared" si="6"/>
        <v>0</v>
      </c>
      <c r="X62">
        <f t="shared" si="7"/>
        <v>387.46640925</v>
      </c>
      <c r="Y62" t="str">
        <f t="shared" si="8"/>
        <v>green</v>
      </c>
      <c r="Z62">
        <f t="shared" si="9"/>
        <v>0</v>
      </c>
    </row>
    <row r="63" spans="1:26">
      <c r="A63" s="2">
        <v>43915</v>
      </c>
      <c r="B63" s="1">
        <v>2020</v>
      </c>
      <c r="C63" s="1">
        <v>3</v>
      </c>
      <c r="D63" s="1">
        <v>25</v>
      </c>
      <c r="E63" s="1" t="s">
        <v>13</v>
      </c>
      <c r="F63" s="1">
        <v>12</v>
      </c>
      <c r="G63" s="3">
        <v>44166</v>
      </c>
      <c r="H63" s="1">
        <v>22.62</v>
      </c>
      <c r="I63" s="1">
        <v>23.98</v>
      </c>
      <c r="J63" s="1">
        <v>22.5</v>
      </c>
      <c r="K63" s="1">
        <v>22.87</v>
      </c>
      <c r="L63" s="1">
        <v>6298100</v>
      </c>
      <c r="M63" t="str">
        <f t="shared" si="0"/>
        <v>green</v>
      </c>
      <c r="P63">
        <f t="shared" si="1"/>
        <v>22.73688</v>
      </c>
      <c r="Q63" t="str">
        <f t="shared" si="2"/>
        <v>green</v>
      </c>
      <c r="R63">
        <f t="shared" si="3"/>
        <v>0</v>
      </c>
      <c r="T63">
        <f t="shared" si="4"/>
        <v>41.6837252</v>
      </c>
      <c r="U63" t="str">
        <f t="shared" si="5"/>
        <v>green</v>
      </c>
      <c r="V63">
        <f t="shared" si="6"/>
        <v>0</v>
      </c>
      <c r="X63">
        <f t="shared" si="7"/>
        <v>461.542065264</v>
      </c>
      <c r="Y63" t="str">
        <f t="shared" si="8"/>
        <v>green</v>
      </c>
      <c r="Z63">
        <f t="shared" si="9"/>
        <v>0</v>
      </c>
    </row>
    <row r="64" spans="1:26">
      <c r="A64" s="2">
        <v>43916</v>
      </c>
      <c r="B64" s="1">
        <v>2020</v>
      </c>
      <c r="C64" s="1">
        <v>3</v>
      </c>
      <c r="D64" s="1">
        <v>26</v>
      </c>
      <c r="E64" s="1" t="s">
        <v>14</v>
      </c>
      <c r="F64" s="1">
        <v>12</v>
      </c>
      <c r="G64" s="3">
        <v>44166</v>
      </c>
      <c r="H64" s="1">
        <v>23.07</v>
      </c>
      <c r="I64" s="1">
        <v>23.84</v>
      </c>
      <c r="J64" s="1">
        <v>22.66</v>
      </c>
      <c r="K64" s="1">
        <v>23.04</v>
      </c>
      <c r="L64" s="1">
        <v>3560800</v>
      </c>
      <c r="M64" t="str">
        <f t="shared" si="0"/>
        <v>red</v>
      </c>
      <c r="P64">
        <f t="shared" si="1"/>
        <v>23.19768</v>
      </c>
      <c r="Q64" t="str">
        <f t="shared" si="2"/>
        <v>green</v>
      </c>
      <c r="R64">
        <f t="shared" si="3"/>
        <v>1</v>
      </c>
      <c r="T64">
        <f t="shared" si="4"/>
        <v>44.0033717</v>
      </c>
      <c r="U64" t="str">
        <f t="shared" si="5"/>
        <v>green</v>
      </c>
      <c r="V64">
        <f t="shared" si="6"/>
        <v>1</v>
      </c>
      <c r="X64">
        <f t="shared" si="7"/>
        <v>489.833881434</v>
      </c>
      <c r="Y64" t="str">
        <f t="shared" si="8"/>
        <v>green</v>
      </c>
      <c r="Z64">
        <f t="shared" si="9"/>
        <v>1</v>
      </c>
    </row>
    <row r="65" spans="1:27">
      <c r="A65" s="2">
        <v>43917</v>
      </c>
      <c r="B65" s="1">
        <v>2020</v>
      </c>
      <c r="C65" s="1">
        <v>3</v>
      </c>
      <c r="D65" s="1">
        <v>27</v>
      </c>
      <c r="E65" s="1" t="s">
        <v>15</v>
      </c>
      <c r="F65" s="1">
        <v>12</v>
      </c>
      <c r="G65" s="3">
        <v>44166</v>
      </c>
      <c r="H65" s="1">
        <v>22.17</v>
      </c>
      <c r="I65" s="1">
        <v>22.8</v>
      </c>
      <c r="J65" s="1">
        <v>22.05</v>
      </c>
      <c r="K65" s="1">
        <v>22.11</v>
      </c>
      <c r="L65" s="1">
        <v>3315400</v>
      </c>
      <c r="M65" t="str">
        <f t="shared" si="0"/>
        <v>red</v>
      </c>
      <c r="N65">
        <f>SUM(H61:H65)/5</f>
        <v>21.842</v>
      </c>
      <c r="O65">
        <f>SUM(K61:K65)/5</f>
        <v>22.096</v>
      </c>
      <c r="P65">
        <f t="shared" si="1"/>
        <v>22.27608</v>
      </c>
      <c r="Q65" t="str">
        <f t="shared" si="2"/>
        <v>green</v>
      </c>
      <c r="R65">
        <f t="shared" si="3"/>
        <v>1</v>
      </c>
      <c r="S65">
        <v>0.6</v>
      </c>
      <c r="T65">
        <f t="shared" si="4"/>
        <v>39.4179437</v>
      </c>
      <c r="U65" t="str">
        <f t="shared" si="5"/>
        <v>green</v>
      </c>
      <c r="V65">
        <f t="shared" si="6"/>
        <v>1</v>
      </c>
      <c r="W65">
        <v>0.6</v>
      </c>
      <c r="X65">
        <f t="shared" si="7"/>
        <v>434.332684494</v>
      </c>
      <c r="Y65" t="str">
        <f t="shared" si="8"/>
        <v>green</v>
      </c>
      <c r="Z65">
        <f t="shared" si="9"/>
        <v>1</v>
      </c>
      <c r="AA65">
        <v>0.6</v>
      </c>
    </row>
    <row r="67" spans="1:22">
      <c r="A67" t="s">
        <v>28</v>
      </c>
      <c r="B67" t="s">
        <v>24</v>
      </c>
      <c r="C67" t="s">
        <v>26</v>
      </c>
      <c r="D67" t="s">
        <v>27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 spans="1:22">
      <c r="A68">
        <v>8</v>
      </c>
      <c r="B68">
        <v>0.4</v>
      </c>
      <c r="C68">
        <v>0.4</v>
      </c>
      <c r="D68">
        <v>0.4</v>
      </c>
      <c r="Q68" t="s">
        <v>24</v>
      </c>
      <c r="R68">
        <v>7</v>
      </c>
      <c r="S68">
        <v>0</v>
      </c>
      <c r="T68">
        <v>8</v>
      </c>
      <c r="U68">
        <v>0</v>
      </c>
      <c r="V68" s="4">
        <v>0.47</v>
      </c>
    </row>
    <row r="69" spans="1:22">
      <c r="A69">
        <v>10</v>
      </c>
      <c r="B69">
        <v>0.4</v>
      </c>
      <c r="C69">
        <v>0.4</v>
      </c>
      <c r="D69">
        <v>0.4</v>
      </c>
      <c r="Q69" t="s">
        <v>26</v>
      </c>
      <c r="R69">
        <v>7</v>
      </c>
      <c r="S69">
        <v>0</v>
      </c>
      <c r="T69">
        <v>8</v>
      </c>
      <c r="U69">
        <v>0</v>
      </c>
      <c r="V69" s="4">
        <v>0.47</v>
      </c>
    </row>
    <row r="70" spans="1:22">
      <c r="A70">
        <v>12</v>
      </c>
      <c r="B70">
        <v>0.6</v>
      </c>
      <c r="C70">
        <v>0.6</v>
      </c>
      <c r="D70">
        <v>0.6</v>
      </c>
      <c r="Q70" t="s">
        <v>27</v>
      </c>
      <c r="R70">
        <v>7</v>
      </c>
      <c r="S70">
        <v>0</v>
      </c>
      <c r="T70">
        <v>8</v>
      </c>
      <c r="U70">
        <v>0</v>
      </c>
      <c r="V70" s="4">
        <v>0.47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12103</dc:creator>
  <cp:lastModifiedBy>キラ·ヤマト</cp:lastModifiedBy>
  <dcterms:created xsi:type="dcterms:W3CDTF">2022-11-09T00:34:27Z</dcterms:created>
  <dcterms:modified xsi:type="dcterms:W3CDTF">2022-11-09T03:27:48Z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E03DC258FE16402C821D476D4D6D9F36</vt:lpwstr>
  </property>
  <property fmtid="{D5CDD505-2E9C-101B-9397-08002B2CF9AE}" pid="3" name="KSOProductBuildVer">
    <vt:lpwstr>2052-11.1.0.12763</vt:lpwstr>
  </property>
</Properties>
</file>