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/>
  </x:bookViews>
  <x:sheets>
    <x:sheet name="계절성 지수산출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<x:sst xmlns:r="http://schemas.openxmlformats.org/officeDocument/2006/relationships" xmlns:c="http://schemas.openxmlformats.org/drawingml/2006/chart" xmlns:x="http://schemas.openxmlformats.org/spreadsheetml/2006/main" count="294" uniqueCount="84">
  <x:si>
    <x:t>이동평균의 주기 설정 근거: 13주 - 분기별 판매 / 5주 - 한 달 단위로 예측, 계절성지수: 데이터를 Smoothing했을 때 미래 판매량 예측 지수</x:t>
  </x:si>
  <x:si>
    <x:t>qunatitiy</x:t>
  </x:si>
  <x:si>
    <x:t>이동평균(13)</x:t>
  </x:si>
  <x:si>
    <x:t>YEARWEEK</x:t>
  </x:si>
  <x:si>
    <x:t>REGIONID</x:t>
  </x:si>
  <x:si>
    <x:t>QTY (실제판매량)</x:t>
  </x:si>
  <x:si>
    <x:t>주차별 계절성지수</x:t>
  </x:si>
  <x:si>
    <x:t>PRODUCTGROUP</x:t>
  </x:si>
  <x:si>
    <x:t>MA.sliding(5)</x:t>
  </x:si>
  <x:si>
    <x:t>A01</x:t>
  </x:si>
  <x:si>
    <x:t>gap</x:t>
  </x:si>
  <x:si>
    <x:t>상한선</x:t>
  </x:si>
  <x:si>
    <x:t xml:space="preserve"> </x:t>
  </x:si>
  <x:si>
    <x:t>MA</x:t>
  </x:si>
  <x:si>
    <x:t>하한선</x:t>
  </x:si>
  <x:si>
    <x:t>devide</x:t>
  </x:si>
  <x:si>
    <x:t>stdDev</x:t>
  </x:si>
  <x:si>
    <x:t>sumGap</x:t>
  </x:si>
  <x:si>
    <x:t>계절성지수</x:t>
  </x:si>
  <x:si>
    <x:t>sqrt</x:t>
  </x:si>
  <x:si>
    <x:t>scope5</x:t>
  </x:si>
  <x:si>
    <x:t>pow^2</x:t>
  </x:si>
  <x:si>
    <x:t>blank</x:t>
  </x:si>
  <x:si>
    <x:t>이동평균(5)</x:t>
  </x:si>
  <x:si>
    <x:t>totalMA</x:t>
  </x:si>
  <x:si>
    <x:t>center</x:t>
  </x:si>
  <x:si>
    <x:t>coount</x:t>
  </x:si>
  <x:si>
    <x:t>ST0001</x:t>
  </x:si>
  <x:si>
    <x:t>정제된 판매량</x:t>
  </x:si>
  <x:si>
    <x:t>8주차</x:t>
  </x:si>
  <x:si>
    <x:t>3주차</x:t>
  </x:si>
  <x:si>
    <x:t>4주차</x:t>
  </x:si>
  <x:si>
    <x:t>5주차</x:t>
  </x:si>
  <x:si>
    <x:t>6주차</x:t>
  </x:si>
  <x:si>
    <x:t>2주차</x:t>
  </x:si>
  <x:si>
    <x:t>7주차</x:t>
  </x:si>
  <x:si>
    <x:t>9주차</x:t>
  </x:si>
  <x:si>
    <x:t>계절성지수(QTY/이동평균(13))</x:t>
  </x:si>
  <x:si>
    <x:t>표본표준편차(5)</x:t>
  </x:si>
  <x:si>
    <x:t>53주차</x:t>
  </x:si>
  <x:si>
    <x:t>17주차</x:t>
  </x:si>
  <x:si>
    <x:t>15주차</x:t>
  </x:si>
  <x:si>
    <x:t>21주차</x:t>
  </x:si>
  <x:si>
    <x:t>25주차</x:t>
  </x:si>
  <x:si>
    <x:t>27주차</x:t>
  </x:si>
  <x:si>
    <x:t>33주차</x:t>
  </x:si>
  <x:si>
    <x:t>34주차</x:t>
  </x:si>
  <x:si>
    <x:t>35주차</x:t>
  </x:si>
  <x:si>
    <x:t>37주차</x:t>
  </x:si>
  <x:si>
    <x:t>36주차</x:t>
  </x:si>
  <x:si>
    <x:t>11주차</x:t>
  </x:si>
  <x:si>
    <x:t>20주차</x:t>
  </x:si>
  <x:si>
    <x:t>12주차</x:t>
  </x:si>
  <x:si>
    <x:t>24주차</x:t>
  </x:si>
  <x:si>
    <x:t>30주차</x:t>
  </x:si>
  <x:si>
    <x:t>13주차</x:t>
  </x:si>
  <x:si>
    <x:t>19주차</x:t>
  </x:si>
  <x:si>
    <x:t>16주차</x:t>
  </x:si>
  <x:si>
    <x:t>23주차</x:t>
  </x:si>
  <x:si>
    <x:t>28주차</x:t>
  </x:si>
  <x:si>
    <x:t>22주차</x:t>
  </x:si>
  <x:si>
    <x:t>31주차</x:t>
  </x:si>
  <x:si>
    <x:t>14주차</x:t>
  </x:si>
  <x:si>
    <x:t>29주차</x:t>
  </x:si>
  <x:si>
    <x:t>32주차</x:t>
  </x:si>
  <x:si>
    <x:t>18주차</x:t>
  </x:si>
  <x:si>
    <x:t>26주차</x:t>
  </x:si>
  <x:si>
    <x:t>10주차</x:t>
  </x:si>
  <x:si>
    <x:t>38주차</x:t>
  </x:si>
  <x:si>
    <x:t>40주차</x:t>
  </x:si>
  <x:si>
    <x:t>42주차</x:t>
  </x:si>
  <x:si>
    <x:t>46주차</x:t>
  </x:si>
  <x:si>
    <x:t>39주차</x:t>
  </x:si>
  <x:si>
    <x:t>51주차</x:t>
  </x:si>
  <x:si>
    <x:t>43주차</x:t>
  </x:si>
  <x:si>
    <x:t>44주차</x:t>
  </x:si>
  <x:si>
    <x:t>50주차</x:t>
  </x:si>
  <x:si>
    <x:t>41주차</x:t>
  </x:si>
  <x:si>
    <x:t>45주차</x:t>
  </x:si>
  <x:si>
    <x:t>48주차</x:t>
  </x:si>
  <x:si>
    <x:t>52주차</x:t>
  </x:si>
  <x:si>
    <x:t>49주차</x:t>
  </x:si>
  <x:si>
    <x:t>47주차</x:t>
  </x:si>
  <x:si>
    <x:t>1주차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</x:si>
</x:sst>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472c4"/>
      </x:patternFill>
    </x:fill>
    <x:fill>
      <x:patternFill patternType="solid">
        <x:fgColor rgb="ffdae3f3"/>
      </x:patternFill>
    </x:fill>
    <x:fill>
      <x:patternFill patternType="solid">
        <x:fgColor rgb="ffb4c6e7"/>
      </x:patternFill>
    </x:fill>
    <x:fill>
      <x:patternFill patternType="solid">
        <x:fgColor rgb="ff8fabdb"/>
      </x:patternFill>
    </x:fill>
    <x:fill>
      <x:patternFill patternType="solid">
        <x:fgColor rgb="ffed7d31"/>
      </x:patternFill>
    </x:fill>
    <x:fill>
      <x:patternFill patternType="solid">
        <x:fgColor rgb="fffbe5d7"/>
      </x:patternFill>
    </x:fill>
    <x:fill>
      <x:patternFill patternType="solid">
        <x:fgColor rgb="fff8cbac"/>
      </x:patternFill>
    </x:fill>
    <x:fill>
      <x:patternFill patternType="solid">
        <x:fgColor rgb="fff4b184"/>
      </x:patternFill>
    </x:fill>
    <x:fill>
      <x:patternFill patternType="solid">
        <x:fgColor rgb="ffededed"/>
      </x:patternFill>
    </x:fill>
    <x:fill>
      <x:patternFill patternType="solid">
        <x:fgColor rgb="ffdbdbdb"/>
      </x:patternFill>
    </x:fill>
    <x:fill>
      <x:patternFill patternType="solid">
        <x:fgColor rgb="ffc9c9c9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e699"/>
      </x:patternFill>
    </x:fill>
    <x:fill>
      <x:patternFill patternType="solid">
        <x:fgColor rgb="ffffd966"/>
      </x:patternFill>
    </x:fill>
    <x:fill>
      <x:patternFill patternType="solid">
        <x:fgColor rgb="ff5b9bd5"/>
      </x:patternFill>
    </x:fill>
    <x:fill>
      <x:patternFill patternType="solid">
        <x:fgColor rgb="ffddebf7"/>
      </x:patternFill>
    </x:fill>
    <x:fill>
      <x:patternFill patternType="solid">
        <x:fgColor rgb="ffbed7ee"/>
      </x:patternFill>
    </x:fill>
    <x:fill>
      <x:patternFill patternType="solid">
        <x:fgColor rgb="ff9cc3e6"/>
      </x:patternFill>
    </x:fill>
    <x:fill>
      <x:patternFill patternType="solid">
        <x:fgColor rgb="ff70ad47"/>
      </x:patternFill>
    </x:fill>
    <x:fill>
      <x:patternFill patternType="solid">
        <x:fgColor rgb="ffe2f0d9"/>
      </x:patternFill>
    </x:fill>
    <x:fill>
      <x:patternFill patternType="solid">
        <x:fgColor rgb="ffc6e0b3"/>
      </x:patternFill>
    </x:fill>
    <x:fill>
      <x:patternFill patternType="solid">
        <x:fgColor rgb="ffa8d08f"/>
      </x:patternFill>
    </x:fill>
    <x:fill>
      <x:patternFill patternType="solid">
        <x:fgColor rgb="ff44546a"/>
      </x:patternFill>
    </x:fill>
    <x:fill>
      <x:patternFill patternType="solid">
        <x:fgColor rgb="ff00b050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2b8e1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7"/>
  <x:sheetViews>
    <x:sheetView tabSelected="1" topLeftCell="A1" zoomScale="130" zoomScaleNormal="130" zoomScaleSheetLayoutView="75" workbookViewId="0">
      <x:pane xSplit="4" ySplit="2" topLeftCell="E3" activePane="bottomRight" state="frozen"/>
      <x:selection pane="bottomRight" activeCell="E1" activeCellId="0" sqref="E1:M1"/>
    </x:sheetView>
  </x:sheetViews>
  <x:sheetFormatPr defaultColWidth="8.796875" defaultRowHeight="16.399999999999999"/>
  <x:cols>
    <x:col min="1" max="1" width="9.69921875" bestFit="1" customWidth="1"/>
    <x:col min="2" max="2" width="16.19921875" bestFit="1" customWidth="1"/>
    <x:col min="3" max="3" width="10.19921875" bestFit="1" customWidth="1"/>
    <x:col min="4" max="4" width="17.69921875" customWidth="1"/>
    <x:col min="5" max="5" width="11.65625" bestFit="1" customWidth="1"/>
    <x:col min="6" max="6" width="25.80078125" customWidth="1"/>
    <x:col min="7" max="7" width="14.5" customWidth="1"/>
    <x:col min="8" max="8" width="11.65625" bestFit="1" customWidth="1"/>
    <x:col min="9" max="9" width="12.1015625" customWidth="1"/>
    <x:col min="10" max="10" width="13.69921875" customWidth="1"/>
    <x:col min="11" max="13" width="11.65625" bestFit="1" customWidth="1"/>
    <x:col min="14" max="14" width="6.80078125" customWidth="1"/>
    <x:col min="15" max="15" width="17.8984375" customWidth="1"/>
    <x:col min="16" max="16" width="10.80078125" customWidth="1"/>
  </x:cols>
  <x:sheetData>
    <x:row r="1" spans="1:13" customHeight="1">
      <x:c r="A1" s="6"/>
      <x:c r="B1" s="6"/>
      <x:c r="C1" s="6"/>
      <x:c r="D1" s="6"/>
      <x:c r="E1" s="5" t="s">
        <x:v>0</x:v>
      </x:c>
      <x:c r="F1" s="5"/>
      <x:c r="G1" s="5"/>
      <x:c r="H1" s="5"/>
      <x:c r="I1" s="5"/>
      <x:c r="J1" s="5"/>
      <x:c r="K1" s="5"/>
      <x:c r="L1" s="5"/>
      <x:c r="M1" s="5"/>
    </x:row>
    <x:row r="2" spans="1:15">
      <x:c r="A2" s="3" t="s">
        <x:v>4</x:v>
      </x:c>
      <x:c r="B2" s="3" t="s">
        <x:v>7</x:v>
      </x:c>
      <x:c r="C2" s="3" t="s">
        <x:v>3</x:v>
      </x:c>
      <x:c r="D2" s="2" t="s">
        <x:v>5</x:v>
      </x:c>
      <x:c r="E2" s="1" t="s">
        <x:v>2</x:v>
      </x:c>
      <x:c r="F2" s="1" t="s">
        <x:v>37</x:v>
      </x:c>
      <x:c r="G2" s="1" t="s">
        <x:v>38</x:v>
      </x:c>
      <x:c r="H2" s="1" t="s">
        <x:v>11</x:v>
      </x:c>
      <x:c r="I2" s="1" t="s">
        <x:v>14</x:v>
      </x:c>
      <x:c r="J2" s="1" t="s">
        <x:v>28</x:v>
      </x:c>
      <x:c r="K2" s="1" t="s">
        <x:v>23</x:v>
      </x:c>
      <x:c r="L2" s="1" t="s">
        <x:v>18</x:v>
      </x:c>
      <x:c r="O2" s="1" t="s">
        <x:v>6</x:v>
      </x:c>
    </x:row>
    <x:row r="3" spans="1:15">
      <x:c r="A3" s="1" t="s">
        <x:v>9</x:v>
      </x:c>
      <x:c r="B3" s="1" t="s">
        <x:v>27</x:v>
      </x:c>
      <x:c r="C3" s="1">
        <x:v>201501</x:v>
      </x:c>
      <x:c r="D3" s="4">
        <x:v>513598</x:v>
      </x:c>
      <x:c r="E3">
        <x:f>AVERAGE($D$3:D9)</x:f>
        <x:v>500536.42857142858</x:v>
      </x:c>
      <x:c r="F3">
        <x:f>D3/E3</x:f>
        <x:v>1.0260951464928341</x:v>
      </x:c>
      <x:c r="G3">
        <x:f>STDEV($E$3:E5)</x:f>
        <x:v>7818.3281671872783</x:v>
      </x:c>
      <x:c r="H3">
        <x:f>E3+G3</x:f>
        <x:v>508354.75673861586</x:v>
      </x:c>
      <x:c r="I3">
        <x:f>E3-G3</x:f>
        <x:v>492718.1004042413</x:v>
      </x:c>
      <x:c r="J3">
        <x:f>IF(D3&gt;H3,H3,IF(D3&lt;I3,I3,D3))</x:f>
        <x:v>508354.75673861586</x:v>
      </x:c>
      <x:c r="K3">
        <x:f>AVERAGE($J$3:J5)</x:f>
        <x:v>506594.7061461382</x:v>
      </x:c>
      <x:c r="L3">
        <x:f>D3/K3</x:f>
        <x:v>1.0138242539230988</x:v>
      </x:c>
      <x:c r="N3" s="1" t="s">
        <x:v>83</x:v>
      </x:c>
      <x:c r="O3">
        <x:f>ROUNDDOWN(AVERAGE(L3,L56),2)</x:f>
        <x:v>0.93999999999999995</x:v>
      </x:c>
    </x:row>
    <x:row r="4" spans="1:15">
      <x:c r="A4" s="1" t="s">
        <x:v>9</x:v>
      </x:c>
      <x:c r="B4" s="1" t="s">
        <x:v>27</x:v>
      </x:c>
      <x:c r="C4" s="1">
        <x:v>201502</x:v>
      </x:c>
      <x:c r="D4" s="4">
        <x:v>438251</x:v>
      </x:c>
      <x:c r="E4">
        <x:f t="shared" ref="E4:E9" si="0">AVERAGE($D$3:D10)</x:f>
        <x:v>509442</x:v>
      </x:c>
      <x:c r="F4">
        <x:f t="shared" ref="F4:F107" si="1">D4/E4</x:f>
        <x:v>0.86025690853914671</x:v>
      </x:c>
      <x:c r="G4">
        <x:f>STDEV($E$3:E6)</x:f>
        <x:v>7274.5225828413113</x:v>
      </x:c>
      <x:c r="H4">
        <x:f t="shared" ref="H4:H107" si="2">E4+G4</x:f>
        <x:v>516716.52258284134</x:v>
      </x:c>
      <x:c r="I4">
        <x:f t="shared" ref="I4:I107" si="3">E4-G4</x:f>
        <x:v>502167.47741715866</x:v>
      </x:c>
      <x:c r="J4">
        <x:f t="shared" ref="J4:J107" si="4">IF(D4&gt;H4,H4,IF(D4&lt;I4,I4,D4))</x:f>
        <x:v>502167.47741715866</x:v>
      </x:c>
      <x:c r="K4">
        <x:f>AVERAGE($J$3:J6)</x:f>
        <x:v>508138.95091099606</x:v>
      </x:c>
      <x:c r="L4">
        <x:f t="shared" ref="L4:L107" si="5">D4/K4</x:f>
        <x:v>0.86246291337103698</x:v>
      </x:c>
      <x:c r="N4" s="1" t="s">
        <x:v>34</x:v>
      </x:c>
      <x:c r="O4">
        <x:f t="shared" ref="O4:O55" si="6">ROUNDDOWN(AVERAGE(L4,L57),2)</x:f>
        <x:v>0.81000000000000005</x:v>
      </x:c>
    </x:row>
    <x:row r="5" spans="1:15">
      <x:c r="A5" s="1" t="s">
        <x:v>9</x:v>
      </x:c>
      <x:c r="B5" s="1" t="s">
        <x:v>27</x:v>
      </x:c>
      <x:c r="C5" s="1">
        <x:v>201503</x:v>
      </x:c>
      <x:c r="D5" s="4">
        <x:v>420290</x:v>
      </x:c>
      <x:c r="E5">
        <x:f t="shared" si="0"/>
        <x:v>516120.11111111112</x:v>
      </x:c>
      <x:c r="F5">
        <x:f t="shared" si="1"/>
        <x:v>0.81432595039785094</x:v>
      </x:c>
      <x:c r="G5">
        <x:f>STDEV(E3:E7)</x:f>
        <x:v>6858.2268284711699</x:v>
      </x:c>
      <x:c r="H5">
        <x:f t="shared" si="2"/>
        <x:v>522978.3379395823</x:v>
      </x:c>
      <x:c r="I5">
        <x:f t="shared" si="3"/>
        <x:v>509261.88428263995</x:v>
      </x:c>
      <x:c r="J5">
        <x:f t="shared" si="4"/>
        <x:v>509261.88428263995</x:v>
      </x:c>
      <x:c r="K5">
        <x:f>AVERAGE(J3:J7)</x:f>
        <x:v>509329.66153702897</x:v>
      </x:c>
      <x:c r="L5">
        <x:f t="shared" si="5"/>
        <x:v>0.82518265033234151</x:v>
      </x:c>
      <x:c r="N5" s="1" t="s">
        <x:v>30</x:v>
      </x:c>
      <x:c r="O5">
        <x:f t="shared" si="6"/>
        <x:v>0.76000000000000001</x:v>
      </x:c>
    </x:row>
    <x:row r="6" spans="1:15">
      <x:c r="A6" s="1" t="s">
        <x:v>9</x:v>
      </x:c>
      <x:c r="B6" s="1" t="s">
        <x:v>27</x:v>
      </x:c>
      <x:c r="C6" s="1">
        <x:v>201504</x:v>
      </x:c>
      <x:c r="D6" s="4">
        <x:v>458431</x:v>
      </x:c>
      <x:c r="E6">
        <x:f t="shared" si="0"/>
        <x:v>515676</x:v>
      </x:c>
      <x:c r="F6">
        <x:f t="shared" si="1"/>
        <x:v>0.88899037380060353</x:v>
      </x:c>
      <x:c r="G6">
        <x:f t="shared" ref="G6:G107" si="7">STDEV(E4:E8)</x:f>
        <x:v>2904.31479443026</x:v>
      </x:c>
      <x:c r="H6">
        <x:f t="shared" si="2"/>
        <x:v>518580.31479443028</x:v>
      </x:c>
      <x:c r="I6">
        <x:f t="shared" si="3"/>
        <x:v>512771.68520556972</x:v>
      </x:c>
      <x:c r="J6">
        <x:f t="shared" si="4"/>
        <x:v>512771.68520556972</x:v>
      </x:c>
      <x:c r="K6">
        <x:f t="shared" ref="K6:K107" si="8">AVERAGE(J4:J8)</x:f>
        <x:v>511473.14512920502</x:v>
      </x:c>
      <x:c r="L6">
        <x:f t="shared" si="5"/>
        <x:v>0.896295346814727</x:v>
      </x:c>
      <x:c r="N6" s="1" t="s">
        <x:v>31</x:v>
      </x:c>
      <x:c r="O6">
        <x:f t="shared" si="6"/>
        <x:v>0.83999999999999997</x:v>
      </x:c>
    </x:row>
    <x:row r="7" spans="1:15">
      <x:c r="A7" s="1" t="s">
        <x:v>9</x:v>
      </x:c>
      <x:c r="B7" s="1" t="s">
        <x:v>27</x:v>
      </x:c>
      <x:c r="C7" s="1">
        <x:v>201505</x:v>
      </x:c>
      <x:c r="D7" s="4">
        <x:v>482381</x:v>
      </x:c>
      <x:c r="E7">
        <x:f t="shared" si="0"/>
        <x:v>516504.27272727271</x:v>
      </x:c>
      <x:c r="F7">
        <x:f t="shared" si="1"/>
        <x:v>0.93393419081105911</x:v>
      </x:c>
      <x:c r="G7">
        <x:f t="shared" si="7"/>
        <x:v>2411.7686861124348</x:v>
      </x:c>
      <x:c r="H7">
        <x:f t="shared" si="2"/>
        <x:v>518916.04141338513</x:v>
      </x:c>
      <x:c r="I7">
        <x:f t="shared" si="3"/>
        <x:v>514092.50404116028</x:v>
      </x:c>
      <x:c r="J7">
        <x:f t="shared" si="4"/>
        <x:v>514092.50404116028</x:v>
      </x:c>
      <x:c r="K7">
        <x:f t="shared" si="8"/>
        <x:v>515291.44654215669</x:v>
      </x:c>
      <x:c r="L7">
        <x:f t="shared" si="5"/>
        <x:v>0.93613236399905153</x:v>
      </x:c>
      <x:c r="N7" s="1" t="s">
        <x:v>32</x:v>
      </x:c>
      <x:c r="O7">
        <x:f t="shared" si="6"/>
        <x:v>0.90000000000000002</x:v>
      </x:c>
    </x:row>
    <x:row r="8" spans="1:15">
      <x:c r="A8" s="1" t="s">
        <x:v>9</x:v>
      </x:c>
      <x:c r="B8" s="1" t="s">
        <x:v>27</x:v>
      </x:c>
      <x:c r="C8" s="1">
        <x:v>201506</x:v>
      </x:c>
      <x:c r="D8" s="4">
        <x:v>570412</x:v>
      </x:c>
      <x:c r="E8">
        <x:f t="shared" si="0"/>
        <x:v>514004.66666666669</x:v>
      </x:c>
      <x:c r="F8">
        <x:f t="shared" si="1"/>
        <x:v>1.1097408972940583</x:v>
      </x:c>
      <x:c r="G8">
        <x:f t="shared" si="7"/>
        <x:v>5067.5080328296444</x:v>
      </x:c>
      <x:c r="H8">
        <x:f t="shared" si="2"/>
        <x:v>519072.1746994963</x:v>
      </x:c>
      <x:c r="I8">
        <x:f t="shared" si="3"/>
        <x:v>508937.15863383707</x:v>
      </x:c>
      <x:c r="J8">
        <x:f t="shared" si="4"/>
        <x:v>519072.1746994963</x:v>
      </x:c>
      <x:c r="K8">
        <x:f t="shared" si="8"/>
        <x:v>518709.19070900092</x:v>
      </x:c>
      <x:c r="L8">
        <x:f t="shared" si="5"/>
        <x:v>1.0996759074585294</x:v>
      </x:c>
      <x:c r="N8" s="1" t="s">
        <x:v>33</x:v>
      </x:c>
      <x:c r="O8">
        <x:f t="shared" si="6"/>
        <x:v>1.1200000000000001</x:v>
      </x:c>
    </x:row>
    <x:row r="9" spans="1:15">
      <x:c r="A9" s="1" t="s">
        <x:v>9</x:v>
      </x:c>
      <x:c r="B9" s="1" t="s">
        <x:v>27</x:v>
      </x:c>
      <x:c r="C9" s="1">
        <x:v>201507</x:v>
      </x:c>
      <x:c r="D9" s="4">
        <x:v>620392</x:v>
      </x:c>
      <x:c r="E9">
        <x:f t="shared" si="0"/>
        <x:v>510622.76923076925</x:v>
      </x:c>
      <x:c r="F9">
        <x:f t="shared" si="1"/>
        <x:v>1.2149712809215172</x:v>
      </x:c>
      <x:c r="G9">
        <x:f t="shared" si="7"/>
        <x:v>10636.215251147845</x:v>
      </x:c>
      <x:c r="H9">
        <x:f t="shared" si="2"/>
        <x:v>521258.98448191711</x:v>
      </x:c>
      <x:c r="I9">
        <x:f t="shared" si="3"/>
        <x:v>499986.55397962139</x:v>
      </x:c>
      <x:c r="J9">
        <x:f t="shared" si="4"/>
        <x:v>521258.98448191711</x:v>
      </x:c>
      <x:c r="K9">
        <x:f t="shared" si="8"/>
        <x:v>528961.22293617763</x:v>
      </x:c>
      <x:c r="L9">
        <x:f t="shared" si="5"/>
        <x:v>1.1728496780091082</x:v>
      </x:c>
      <x:c r="N9" s="1" t="s">
        <x:v>35</x:v>
      </x:c>
      <x:c r="O9">
        <x:f t="shared" si="6"/>
        <x:v>1.1000000000000001</x:v>
      </x:c>
    </x:row>
    <x:row r="10" spans="1:15">
      <x:c r="A10" s="1" t="s">
        <x:v>9</x:v>
      </x:c>
      <x:c r="B10" s="1" t="s">
        <x:v>27</x:v>
      </x:c>
      <x:c r="C10" s="1">
        <x:v>201508</x:v>
      </x:c>
      <x:c r="D10" s="4">
        <x:v>571781</x:v>
      </x:c>
      <x:c r="E10">
        <x:f>AVERAGE(D4:D16)</x:f>
        <x:v>504053.30769230769</x:v>
      </x:c>
      <x:c r="F10">
        <x:f t="shared" si="1"/>
        <x:v>1.134366130078122</x:v>
      </x:c>
      <x:c r="G10">
        <x:f t="shared" si="7"/>
        <x:v>22297.297424553803</x:v>
      </x:c>
      <x:c r="H10">
        <x:f t="shared" si="2"/>
        <x:v>526350.60511686152</x:v>
      </x:c>
      <x:c r="I10">
        <x:f t="shared" si="3"/>
        <x:v>481756.01026775391</x:v>
      </x:c>
      <x:c r="J10">
        <x:f t="shared" si="4"/>
        <x:v>526350.60511686152</x:v>
      </x:c>
      <x:c r="K10">
        <x:f t="shared" si="8"/>
        <x:v>530919.99958114442</x:v>
      </x:c>
      <x:c r="L10">
        <x:f t="shared" si="5"/>
        <x:v>1.0769626317544863</x:v>
      </x:c>
      <x:c r="N10" s="1" t="s">
        <x:v>29</x:v>
      </x:c>
      <x:c r="O10">
        <x:f t="shared" si="6"/>
        <x:v>0.96999999999999997</x:v>
      </x:c>
    </x:row>
    <x:row r="11" spans="1:15">
      <x:c r="A11" s="1" t="s">
        <x:v>9</x:v>
      </x:c>
      <x:c r="B11" s="1" t="s">
        <x:v>27</x:v>
      </x:c>
      <x:c r="C11" s="1">
        <x:v>201509</x:v>
      </x:c>
      <x:c r="D11" s="4">
        <x:v>569545</x:v>
      </x:c>
      <x:c r="E11">
        <x:f t="shared" ref="E11:E107" si="9">AVERAGE(D5:D17)</x:f>
        <x:v>532660.4615384615</x:v>
      </x:c>
      <x:c r="F11">
        <x:f t="shared" si="1"/>
        <x:v>1.0692458726052361</x:v>
      </x:c>
      <x:c r="G11">
        <x:f t="shared" si="7"/>
        <x:v>31371.384802991612</x:v>
      </x:c>
      <x:c r="H11">
        <x:f t="shared" si="2"/>
        <x:v>564031.84634145314</x:v>
      </x:c>
      <x:c r="I11">
        <x:f t="shared" si="3"/>
        <x:v>501289.07673546986</x:v>
      </x:c>
      <x:c r="J11">
        <x:f t="shared" si="4"/>
        <x:v>564031.84634145314</x:v>
      </x:c>
      <x:c r="K11">
        <x:f t="shared" si="8"/>
        <x:v>537165.45416846534</x:v>
      </x:c>
      <x:c r="L11">
        <x:f t="shared" si="5"/>
        <x:v>1.0602785335137725</x:v>
      </x:c>
      <x:c r="N11" s="1" t="s">
        <x:v>36</x:v>
      </x:c>
      <x:c r="O11">
        <x:f t="shared" si="6"/>
        <x:v>0.93000000000000005</x:v>
      </x:c>
    </x:row>
    <x:row r="12" spans="1:15">
      <x:c r="A12" s="1" t="s">
        <x:v>9</x:v>
      </x:c>
      <x:c r="B12" s="1" t="s">
        <x:v>27</x:v>
      </x:c>
      <x:c r="C12" s="1">
        <x:v>201510</x:v>
      </x:c>
      <x:c r="D12" s="1">
        <x:v>511679</x:v>
      </x:c>
      <x:c r="E12">
        <x:f t="shared" si="9"/>
        <x:v>559171</x:v>
      </x:c>
      <x:c r="F12">
        <x:f t="shared" si="1"/>
        <x:v>0.9150671261563994</x:v>
      </x:c>
      <x:c r="G12">
        <x:f t="shared" si="7"/>
        <x:v>35284.612734005874</x:v>
      </x:c>
      <x:c r="H12">
        <x:f t="shared" si="2"/>
        <x:v>594455.6127340059</x:v>
      </x:c>
      <x:c r="I12">
        <x:f t="shared" si="3"/>
        <x:v>523886.3872659941</x:v>
      </x:c>
      <x:c r="J12">
        <x:f t="shared" si="4"/>
        <x:v>523886.3872659941</x:v>
      </x:c>
      <x:c r="K12">
        <x:f t="shared" si="8"/>
        <x:v>547697.15420852252</x:v>
      </x:c>
      <x:c r="L12">
        <x:f t="shared" si="5"/>
        <x:v>0.93423709812666023</x:v>
      </x:c>
      <x:c r="N12" s="1" t="s">
        <x:v>67</x:v>
      </x:c>
      <x:c r="O12">
        <x:f t="shared" si="6"/>
        <x:v>1.24</x:v>
      </x:c>
    </x:row>
    <x:row r="13" spans="1:15">
      <x:c r="A13" s="1" t="s">
        <x:v>9</x:v>
      </x:c>
      <x:c r="B13" s="1" t="s">
        <x:v>27</x:v>
      </x:c>
      <x:c r="C13" s="1">
        <x:v>201511</x:v>
      </x:c>
      <x:c r="D13" s="1">
        <x:v>524787</x:v>
      </x:c>
      <x:c r="E13">
        <x:f t="shared" si="9"/>
        <x:v>577561.07692307688</x:v>
      </x:c>
      <x:c r="F13">
        <x:f t="shared" si="1"/>
        <x:v>0.90862598081534907</x:v>
      </x:c>
      <x:c r="G13">
        <x:f t="shared" si="7"/>
        <x:v>27261.629286976186</x:v>
      </x:c>
      <x:c r="H13">
        <x:f t="shared" si="2"/>
        <x:v>604822.70621005306</x:v>
      </x:c>
      <x:c r="I13">
        <x:f t="shared" si="3"/>
        <x:v>550299.4476361007</x:v>
      </x:c>
      <x:c r="J13">
        <x:f t="shared" si="4"/>
        <x:v>550299.4476361007</x:v>
      </x:c>
      <x:c r="K13">
        <x:f t="shared" si="8"/>
        <x:v>560272.30082114169</x:v>
      </x:c>
      <x:c r="L13">
        <x:f t="shared" si="5"/>
        <x:v>0.93666418852202038</x:v>
      </x:c>
      <x:c r="N13" s="1" t="s">
        <x:v>50</x:v>
      </x:c>
      <x:c r="O13">
        <x:f t="shared" si="6"/>
        <x:v>1.1000000000000001</x:v>
      </x:c>
    </x:row>
    <x:row r="14" spans="1:15">
      <x:c r="A14" s="1" t="s">
        <x:v>9</x:v>
      </x:c>
      <x:c r="B14" s="1" t="s">
        <x:v>27</x:v>
      </x:c>
      <x:c r="C14" s="1">
        <x:v>201512</x:v>
      </x:c>
      <x:c r="D14" s="1">
        <x:v>486509</x:v>
      </x:c>
      <x:c r="E14">
        <x:f t="shared" si="9"/>
        <x:v>592105.92307692312</x:v>
      </x:c>
      <x:c r="F14">
        <x:f t="shared" si="1"/>
        <x:v>0.8216587286812117</x:v>
      </x:c>
      <x:c r="G14">
        <x:f t="shared" si="7"/>
        <x:v>18188.438394720019</x:v>
      </x:c>
      <x:c r="H14">
        <x:f t="shared" si="2"/>
        <x:v>610294.36147164309</x:v>
      </x:c>
      <x:c r="I14">
        <x:f t="shared" si="3"/>
        <x:v>573917.48468220315</x:v>
      </x:c>
      <x:c r="J14">
        <x:f t="shared" si="4"/>
        <x:v>573917.48468220315</x:v>
      </x:c>
      <x:c r="K14">
        <x:f t="shared" si="8"/>
        <x:v>566706.35462717828</x:v>
      </x:c>
      <x:c r="L14">
        <x:f t="shared" si="5"/>
        <x:v>0.8584851678962766</x:v>
      </x:c>
      <x:c r="N14" s="1" t="s">
        <x:v>52</x:v>
      </x:c>
      <x:c r="O14">
        <x:f t="shared" si="6"/>
        <x:v>0.93000000000000005</x:v>
      </x:c>
    </x:row>
    <x:row r="15" spans="1:15">
      <x:c r="A15" s="1" t="s">
        <x:v>9</x:v>
      </x:c>
      <x:c r="B15" s="1" t="s">
        <x:v>27</x:v>
      </x:c>
      <x:c r="C15" s="1">
        <x:v>201513</x:v>
      </x:c>
      <x:c r="D15" s="1">
        <x:v>470040</x:v>
      </x:c>
      <x:c r="E15">
        <x:f t="shared" si="9"/>
        <x:v>600747.84615384613</x:v>
      </x:c>
      <x:c r="F15">
        <x:f t="shared" si="1"/>
        <x:v>0.78242477773216512</x:v>
      </x:c>
      <x:c r="G15">
        <x:f t="shared" si="7"/>
        <x:v>11521.507973888783</x:v>
      </x:c>
      <x:c r="H15">
        <x:f t="shared" si="2"/>
        <x:v>612269.3541277349</x:v>
      </x:c>
      <x:c r="I15">
        <x:f t="shared" si="3"/>
        <x:v>589226.33817995735</x:v>
      </x:c>
      <x:c r="J15">
        <x:f t="shared" si="4"/>
        <x:v>589226.33817995735</x:v>
      </x:c>
      <x:c r="K15">
        <x:f t="shared" si="8"/>
        <x:v>584454.81076335697</x:v>
      </x:c>
      <x:c r="L15">
        <x:f t="shared" si="5"/>
        <x:v>0.80423668578598972</x:v>
      </x:c>
      <x:c r="N15" s="1" t="s">
        <x:v>55</x:v>
      </x:c>
      <x:c r="O15">
        <x:f t="shared" si="6"/>
        <x:v>0.95999999999999996</x:v>
      </x:c>
    </x:row>
    <x:row r="16" spans="1:15">
      <x:c r="A16" s="1" t="s">
        <x:v>9</x:v>
      </x:c>
      <x:c r="B16" s="1" t="s">
        <x:v>27</x:v>
      </x:c>
      <x:c r="C16" s="1">
        <x:v>201514</x:v>
      </x:c>
      <x:c r="D16" s="1">
        <x:v>428195</x:v>
      </x:c>
      <x:c r="E16">
        <x:f t="shared" si="9"/>
        <x:v>602688.92307692312</x:v>
      </x:c>
      <x:c r="F16">
        <x:f t="shared" si="1"/>
        <x:v>0.71047431536309835</x:v>
      </x:c>
      <x:c r="G16">
        <x:f t="shared" si="7"/>
        <x:v>6486.8077052870231</x:v>
      </x:c>
      <x:c r="H16">
        <x:f t="shared" si="2"/>
        <x:v>609175.73078221013</x:v>
      </x:c>
      <x:c r="I16">
        <x:f t="shared" si="3"/>
        <x:v>596202.11537163612</x:v>
      </x:c>
      <x:c r="J16">
        <x:f t="shared" si="4"/>
        <x:v>596202.11537163612</x:v>
      </x:c>
      <x:c r="K16">
        <x:f t="shared" si="8"/>
        <x:v>597735.41037503211</x:v>
      </x:c>
      <x:c r="L16">
        <x:f t="shared" si="5"/>
        <x:v>0.7163621103379858</x:v>
      </x:c>
      <x:c r="N16" s="1" t="s">
        <x:v>62</x:v>
      </x:c>
      <x:c r="O16">
        <x:f t="shared" si="6"/>
        <x:v>0.82999999999999996</x:v>
      </x:c>
    </x:row>
    <x:row r="17" spans="1:15">
      <x:c r="A17" s="1" t="s">
        <x:v>9</x:v>
      </x:c>
      <x:c r="B17" s="1" t="s">
        <x:v>27</x:v>
      </x:c>
      <x:c r="C17" s="1">
        <x:v>201515</x:v>
      </x:c>
      <x:c r="D17" s="1">
        <x:v>810144</x:v>
      </x:c>
      <x:c r="E17">
        <x:f t="shared" si="9"/>
        <x:v>606420.38461538462</x:v>
      </x:c>
      <x:c r="F17">
        <x:f t="shared" si="1"/>
        <x:v>1.3359445370785561</x:v>
      </x:c>
      <x:c r="G17">
        <x:f t="shared" si="7"/>
        <x:v>6208.2833315030612</x:v>
      </x:c>
      <x:c r="H17">
        <x:f t="shared" si="2"/>
        <x:v>612628.66794688767</x:v>
      </x:c>
      <x:c r="I17">
        <x:f t="shared" si="3"/>
        <x:v>600212.10128388158</x:v>
      </x:c>
      <x:c r="J17">
        <x:f t="shared" si="4"/>
        <x:v>612628.66794688767</x:v>
      </x:c>
      <x:c r="K17">
        <x:f t="shared" si="8"/>
        <x:v>608309.07109907211</x:v>
      </x:c>
      <x:c r="L17">
        <x:f t="shared" si="5"/>
        <x:v>1.3317966778569641</x:v>
      </x:c>
      <x:c r="N17" s="1" t="s">
        <x:v>41</x:v>
      </x:c>
      <x:c r="O17">
        <x:f t="shared" si="6"/>
        <x:v>1.1000000000000001</x:v>
      </x:c>
    </x:row>
    <x:row r="18" spans="1:15">
      <x:c r="A18" s="1" t="s">
        <x:v>9</x:v>
      </x:c>
      <x:c r="B18" s="1" t="s">
        <x:v>27</x:v>
      </x:c>
      <x:c r="C18" s="1">
        <x:v>201516</x:v>
      </x:c>
      <x:c r="D18" s="1">
        <x:v>764927</x:v>
      </x:c>
      <x:c r="E18">
        <x:f t="shared" si="9"/>
        <x:v>609001.84615384613</x:v>
      </x:c>
      <x:c r="F18">
        <x:f t="shared" si="1"/>
        <x:v>1.2560339592250827</x:v>
      </x:c>
      <x:c r="G18">
        <x:f t="shared" si="7"/>
        <x:v>7700.5995406303427</x:v>
      </x:c>
      <x:c r="H18">
        <x:f t="shared" si="2"/>
        <x:v>616702.44569447648</x:v>
      </x:c>
      <x:c r="I18">
        <x:f t="shared" si="3"/>
        <x:v>601301.24661321577</x:v>
      </x:c>
      <x:c r="J18">
        <x:f t="shared" si="4"/>
        <x:v>616702.44569447648</x:v>
      </x:c>
      <x:c r="K18">
        <x:f t="shared" si="8"/>
        <x:v>617282.72561639629</x:v>
      </x:c>
      <x:c r="L18">
        <x:f t="shared" si="5"/>
        <x:v>1.2391841991628252</x:v>
      </x:c>
      <x:c r="N18" s="1" t="s">
        <x:v>57</x:v>
      </x:c>
      <x:c r="O18">
        <x:f t="shared" si="6"/>
        <x:v>1.05</x:v>
      </x:c>
    </x:row>
    <x:row r="19" spans="1:15">
      <x:c r="A19" s="1" t="s">
        <x:v>9</x:v>
      </x:c>
      <x:c r="B19" s="1" t="s">
        <x:v>27</x:v>
      </x:c>
      <x:c r="C19" s="1">
        <x:v>201517</x:v>
      </x:c>
      <x:c r="D19" s="1">
        <x:v>697502</x:v>
      </x:c>
      <x:c r="E19">
        <x:f t="shared" si="9"/>
        <x:v>616601.84615384613</x:v>
      </x:c>
      <x:c r="F19">
        <x:f t="shared" si="1"/>
        <x:v>1.1312032300110382</x:v>
      </x:c>
      <x:c r="G19">
        <x:f t="shared" si="7"/>
        <x:v>10183.942148557024</x:v>
      </x:c>
      <x:c r="H19">
        <x:f t="shared" si="2"/>
        <x:v>626785.78830240318</x:v>
      </x:c>
      <x:c r="I19">
        <x:f t="shared" si="3"/>
        <x:v>606417.90400528908</x:v>
      </x:c>
      <x:c r="J19">
        <x:f t="shared" si="4"/>
        <x:v>626785.78830240318</x:v>
      </x:c>
      <x:c r="K19">
        <x:f t="shared" si="8"/>
        <x:v>627387.28745128424</x:v>
      </x:c>
      <x:c r="L19">
        <x:f t="shared" si="5"/>
        <x:v>1.111756667613639</x:v>
      </x:c>
      <x:c r="N19" s="1" t="s">
        <x:v>40</x:v>
      </x:c>
      <x:c r="O19">
        <x:f t="shared" si="6"/>
        <x:v>1.02</x:v>
      </x:c>
    </x:row>
    <x:row r="20" spans="1:15">
      <x:c r="A20" s="1" t="s">
        <x:v>9</x:v>
      </x:c>
      <x:c r="B20" s="1" t="s">
        <x:v>27</x:v>
      </x:c>
      <x:c r="C20" s="1">
        <x:v>201518</x:v>
      </x:c>
      <x:c r="D20" s="1">
        <x:v>671464</x:v>
      </x:c>
      <x:c r="E20">
        <x:f t="shared" si="9"/>
        <x:v>621588.4615384615</x:v>
      </x:c>
      <x:c r="F20">
        <x:f t="shared" si="1"/>
        <x:v>1.0802388421723501</x:v>
      </x:c>
      <x:c r="G20">
        <x:f t="shared" si="7"/>
        <x:v>12506.149228116461</x:v>
      </x:c>
      <x:c r="H20">
        <x:f t="shared" si="2"/>
        <x:v>634094.610766578</x:v>
      </x:c>
      <x:c r="I20">
        <x:f t="shared" si="3"/>
        <x:v>609082.31231034501</x:v>
      </x:c>
      <x:c r="J20">
        <x:f t="shared" si="4"/>
        <x:v>634094.610766578</x:v>
      </x:c>
      <x:c r="K20">
        <x:f t="shared" si="8"/>
        <x:v>633986.75386190671</x:v>
      </x:c>
      <x:c r="L20">
        <x:f t="shared" si="5"/>
        <x:v>1.0591136106705732</x:v>
      </x:c>
      <x:c r="N20" s="1" t="s">
        <x:v>65</x:v>
      </x:c>
      <x:c r="O20">
        <x:f t="shared" si="6"/>
        <x:v>1.01</x:v>
      </x:c>
    </x:row>
    <x:row r="21" spans="1:15">
      <x:c r="A21" s="1" t="s">
        <x:v>9</x:v>
      </x:c>
      <x:c r="B21" s="1" t="s">
        <x:v>27</x:v>
      </x:c>
      <x:c r="C21" s="1">
        <x:v>201519</x:v>
      </x:c>
      <x:c r="D21" s="1">
        <x:v>682757</x:v>
      </x:c>
      <x:c r="E21">
        <x:f t="shared" si="9"/>
        <x:v>631756.92307692312</x:v>
      </x:c>
      <x:c r="F21">
        <x:f t="shared" si="1"/>
        <x:v>1.0807273732350806</x:v>
      </x:c>
      <x:c r="G21">
        <x:f t="shared" si="7"/>
        <x:v>14968.001469153001</x:v>
      </x:c>
      <x:c r="H21">
        <x:f t="shared" si="2"/>
        <x:v>646724.9245460761</x:v>
      </x:c>
      <x:c r="I21">
        <x:f t="shared" si="3"/>
        <x:v>616788.92160777014</x:v>
      </x:c>
      <x:c r="J21">
        <x:f t="shared" si="4"/>
        <x:v>646724.9245460761</x:v>
      </x:c>
      <x:c r="K21">
        <x:f t="shared" si="8"/>
        <x:v>639295.75541969656</x:v>
      </x:c>
      <x:c r="L21">
        <x:f t="shared" si="5"/>
        <x:v>1.0679830019390184</x:v>
      </x:c>
      <x:c r="N21" s="1" t="s">
        <x:v>56</x:v>
      </x:c>
      <x:c r="O21">
        <x:f t="shared" si="6"/>
        <x:v>1</x:v>
      </x:c>
    </x:row>
    <x:row r="22" spans="1:15">
      <x:c r="A22" s="1" t="s">
        <x:v>9</x:v>
      </x:c>
      <x:c r="B22" s="1" t="s">
        <x:v>27</x:v>
      </x:c>
      <x:c r="C22" s="1">
        <x:v>201520</x:v>
      </x:c>
      <x:c r="D22" s="1">
        <x:v>645626</x:v>
      </x:c>
      <x:c r="E22">
        <x:f t="shared" si="9"/>
        <x:v>640732.38461538462</x:v>
      </x:c>
      <x:c r="F22">
        <x:f t="shared" si="1"/>
        <x:v>1.0076375340190631</x:v>
      </x:c>
      <x:c r="G22">
        <x:f t="shared" si="7"/>
        <x:v>11871.507647588734</x:v>
      </x:c>
      <x:c r="H22">
        <x:f t="shared" si="2"/>
        <x:v>652603.89226297336</x:v>
      </x:c>
      <x:c r="I22">
        <x:f t="shared" si="3"/>
        <x:v>628860.87696779589</x:v>
      </x:c>
      <x:c r="J22">
        <x:f t="shared" si="4"/>
        <x:v>645626</x:v>
      </x:c>
      <x:c r="K22">
        <x:f t="shared" si="8"/>
        <x:v>638724.52923316543</x:v>
      </x:c>
      <x:c r="L22">
        <x:f t="shared" si="5"/>
        <x:v>1.0108050817699459</x:v>
      </x:c>
      <x:c r="N22" s="1" t="s">
        <x:v>51</x:v>
      </x:c>
      <x:c r="O22">
        <x:f t="shared" si="6"/>
        <x:v>0.96999999999999997</x:v>
      </x:c>
    </x:row>
    <x:row r="23" spans="1:15">
      <x:c r="A23" s="1" t="s">
        <x:v>9</x:v>
      </x:c>
      <x:c r="B23" s="1" t="s">
        <x:v>27</x:v>
      </x:c>
      <x:c r="C23" s="1">
        <x:v>201521</x:v>
      </x:c>
      <x:c r="D23" s="1">
        <x:v>620290</x:v>
      </x:c>
      <x:c r="E23">
        <x:f t="shared" si="9"/>
        <x:v>653874.5384615385</x:v>
      </x:c>
      <x:c r="F23">
        <x:f t="shared" si="1"/>
        <x:v>0.94863764149532792</x:v>
      </x:c>
      <x:c r="G23">
        <x:f t="shared" si="7"/>
        <x:v>10627.084978112824</x:v>
      </x:c>
      <x:c r="H23">
        <x:f t="shared" si="2"/>
        <x:v>664501.62343965133</x:v>
      </x:c>
      <x:c r="I23">
        <x:f t="shared" si="3"/>
        <x:v>643247.45348342566</x:v>
      </x:c>
      <x:c r="J23">
        <x:f t="shared" si="4"/>
        <x:v>643247.45348342566</x:v>
      </x:c>
      <x:c r="K23">
        <x:f t="shared" si="8"/>
        <x:v>634283.05288321036</x:v>
      </x:c>
      <x:c r="L23">
        <x:f t="shared" si="5"/>
        <x:v>0.97793878802278689</x:v>
      </x:c>
      <x:c r="N23" s="1" t="s">
        <x:v>42</x:v>
      </x:c>
      <x:c r="O23">
        <x:f t="shared" si="6"/>
        <x:v>0.96999999999999997</x:v>
      </x:c>
    </x:row>
    <x:row r="24" spans="1:15">
      <x:c r="A24" s="1" t="s">
        <x:v>9</x:v>
      </x:c>
      <x:c r="B24" s="1" t="s">
        <x:v>27</x:v>
      </x:c>
      <x:c r="C24" s="1">
        <x:v>201522</x:v>
      </x:c>
      <x:c r="D24" s="1">
        <x:v>603104</x:v>
      </x:c>
      <x:c r="E24">
        <x:f t="shared" si="9"/>
        <x:v>636750.30769230775</x:v>
      </x:c>
      <x:c r="F24">
        <x:f t="shared" si="1"/>
        <x:v>0.94715933814897124</x:v>
      </x:c>
      <x:c r="G24">
        <x:f t="shared" si="7"/>
        <x:v>12820.650322560061</x:v>
      </x:c>
      <x:c r="H24">
        <x:f t="shared" si="2"/>
        <x:v>649570.95801486785</x:v>
      </x:c>
      <x:c r="I24">
        <x:f t="shared" si="3"/>
        <x:v>623929.65736974764</x:v>
      </x:c>
      <x:c r="J24">
        <x:f t="shared" si="4"/>
        <x:v>623929.65736974764</x:v>
      </x:c>
      <x:c r="K24">
        <x:f t="shared" si="8"/>
        <x:v>627918.49106951663</x:v>
      </x:c>
      <x:c r="L24">
        <x:f t="shared" si="5"/>
        <x:v>0.9604813500120839</x:v>
      </x:c>
      <x:c r="N24" s="1" t="s">
        <x:v>60</x:v>
      </x:c>
      <x:c r="O24">
        <x:f t="shared" si="6"/>
        <x:v>1.02</x:v>
      </x:c>
    </x:row>
    <x:row r="25" spans="1:15">
      <x:c r="A25" s="1" t="s">
        <x:v>9</x:v>
      </x:c>
      <x:c r="B25" s="1" t="s">
        <x:v>27</x:v>
      </x:c>
      <x:c r="C25" s="1">
        <x:v>201523</x:v>
      </x:c>
      <x:c r="D25" s="1">
        <x:v>610479</x:v>
      </x:c>
      <x:c r="E25">
        <x:f t="shared" si="9"/>
        <x:v>625669.92307692312</x:v>
      </x:c>
      <x:c r="F25">
        <x:f t="shared" si="1"/>
        <x:v>0.97572054766158944</x:v>
      </x:c>
      <x:c r="G25">
        <x:f t="shared" si="7"/>
        <x:v>13782.69406012057</x:v>
      </x:c>
      <x:c r="H25">
        <x:f t="shared" si="2"/>
        <x:v>639452.61713704374</x:v>
      </x:c>
      <x:c r="I25">
        <x:f t="shared" si="3"/>
        <x:v>611887.22901680251</x:v>
      </x:c>
      <x:c r="J25">
        <x:f t="shared" si="4"/>
        <x:v>611887.22901680251</x:v>
      </x:c>
      <x:c r="K25">
        <x:f t="shared" si="8"/>
        <x:v>622711.29130613455</x:v>
      </x:c>
      <x:c r="L25">
        <x:f t="shared" si="5"/>
        <x:v>0.98035640034649552</x:v>
      </x:c>
      <x:c r="N25" s="1" t="s">
        <x:v>58</x:v>
      </x:c>
      <x:c r="O25">
        <x:f t="shared" si="6"/>
        <x:v>0.98999999999999999</x:v>
      </x:c>
    </x:row>
    <x:row r="26" spans="1:15">
      <x:c r="A26" s="1" t="s">
        <x:v>9</x:v>
      </x:c>
      <x:c r="B26" s="1" t="s">
        <x:v>27</x:v>
      </x:c>
      <x:c r="C26" s="1">
        <x:v>201524</x:v>
      </x:c>
      <x:c r="D26" s="1">
        <x:v>589613</x:v>
      </x:c>
      <x:c r="E26">
        <x:f t="shared" si="9"/>
        <x:v>621553.15384615387</x:v>
      </x:c>
      <x:c r="F26">
        <x:f t="shared" si="1"/>
        <x:v>0.94861235334659788</x:v>
      </x:c>
      <x:c r="G26">
        <x:f t="shared" si="7"/>
        <x:v>6651.0383685468851</x:v>
      </x:c>
      <x:c r="H26">
        <x:f t="shared" si="2"/>
        <x:v>628204.19221470074</x:v>
      </x:c>
      <x:c r="I26">
        <x:f t="shared" si="3"/>
        <x:v>614902.115477607</x:v>
      </x:c>
      <x:c r="J26">
        <x:f t="shared" si="4"/>
        <x:v>614902.115477607</x:v>
      </x:c>
      <x:c r="K26">
        <x:f t="shared" si="8"/>
        <x:v>616565.52734191192</x:v>
      </x:c>
      <x:c r="L26">
        <x:f t="shared" si="5"/>
        <x:v>0.95628602938911056</x:v>
      </x:c>
      <x:c r="N26" s="1" t="s">
        <x:v>53</x:v>
      </x:c>
      <x:c r="O26">
        <x:f t="shared" si="6"/>
        <x:v>0.96999999999999997</x:v>
      </x:c>
    </x:row>
    <x:row r="27" spans="1:15">
      <x:c r="A27" s="1" t="s">
        <x:v>9</x:v>
      </x:c>
      <x:c r="B27" s="1" t="s">
        <x:v>27</x:v>
      </x:c>
      <x:c r="C27" s="1">
        <x:v>201525</x:v>
      </x:c>
      <x:c r="D27" s="1">
        <x:v>618699</x:v>
      </x:c>
      <x:c r="E27">
        <x:f t="shared" si="9"/>
        <x:v>621528.07692307688</x:v>
      </x:c>
      <x:c r="F27">
        <x:f t="shared" si="1"/>
        <x:v>0.99544819127547313</x:v>
      </x:c>
      <x:c r="G27">
        <x:f t="shared" si="7"/>
        <x:v>1938.0757399869028</x:v>
      </x:c>
      <x:c r="H27">
        <x:f t="shared" si="2"/>
        <x:v>623466.15266306372</x:v>
      </x:c>
      <x:c r="I27">
        <x:f t="shared" si="3"/>
        <x:v>619590.00118309003</x:v>
      </x:c>
      <x:c r="J27">
        <x:f t="shared" si="4"/>
        <x:v>619590.00118309003</x:v>
      </x:c>
      <x:c r="K27">
        <x:f t="shared" si="8"/>
        <x:v>613222.19553909427</x:v>
      </x:c>
      <x:c r="L27">
        <x:f t="shared" si="5"/>
        <x:v>1.0089311908485161</x:v>
      </x:c>
      <x:c r="N27" s="1" t="s">
        <x:v>43</x:v>
      </x:c>
      <x:c r="O27">
        <x:f t="shared" si="6"/>
        <x:v>1</x:v>
      </x:c>
    </x:row>
    <x:row r="28" spans="1:15">
      <x:c r="A28" s="1" t="s">
        <x:v>9</x:v>
      </x:c>
      <x:c r="B28" s="1" t="s">
        <x:v>27</x:v>
      </x:c>
      <x:c r="C28" s="1">
        <x:v>201526</x:v>
      </x:c>
      <x:c r="D28" s="1">
        <x:v>586721</x:v>
      </x:c>
      <x:c r="E28">
        <x:f t="shared" si="9"/>
        <x:v>621124.38461538462</x:v>
      </x:c>
      <x:c r="F28">
        <x:f t="shared" si="1"/>
        <x:v>0.94461111901654282</x:v>
      </x:c>
      <x:c r="G28">
        <x:f t="shared" si="7"/>
        <x:v>8605.7509530725201</x:v>
      </x:c>
      <x:c r="H28">
        <x:f t="shared" si="2"/>
        <x:v>629730.13556845719</x:v>
      </x:c>
      <x:c r="I28">
        <x:f t="shared" si="3"/>
        <x:v>612518.63366231206</x:v>
      </x:c>
      <x:c r="J28">
        <x:f t="shared" si="4"/>
        <x:v>612518.63366231206</x:v>
      </x:c>
      <x:c r="K28">
        <x:f t="shared" si="8"/>
        <x:v>614424.07771869819</x:v>
      </x:c>
      <x:c r="L28">
        <x:f t="shared" si="5"/>
        <x:v>0.95491212222418553</x:v>
      </x:c>
      <x:c r="N28" s="1" t="s">
        <x:v>66</x:v>
      </x:c>
      <x:c r="O28">
        <x:f t="shared" si="6"/>
        <x:v>1.02</x:v>
      </x:c>
    </x:row>
    <x:row r="29" spans="1:15">
      <x:c r="A29" s="1" t="s">
        <x:v>9</x:v>
      </x:c>
      <x:c r="B29" s="1" t="s">
        <x:v>27</x:v>
      </x:c>
      <x:c r="C29" s="1">
        <x:v>201527</x:v>
      </x:c>
      <x:c r="D29" s="1">
        <x:v>599043</x:v>
      </x:c>
      <x:c r="E29">
        <x:f t="shared" si="9"/>
        <x:v>623717.15384615387</x:v>
      </x:c>
      <x:c r="F29">
        <x:f t="shared" si="1"/>
        <x:v>0.96044015513442171</x:v>
      </x:c>
      <x:c r="G29">
        <x:f t="shared" si="7"/>
        <x:v>16504.155490493737</x:v>
      </x:c>
      <x:c r="H29">
        <x:f t="shared" si="2"/>
        <x:v>640221.30933664762</x:v>
      </x:c>
      <x:c r="I29">
        <x:f t="shared" si="3"/>
        <x:v>607212.99835566012</x:v>
      </x:c>
      <x:c r="J29">
        <x:f t="shared" si="4"/>
        <x:v>607212.99835566012</x:v>
      </x:c>
      <x:c r="K29">
        <x:f t="shared" si="8"/>
        <x:v>618199.56700343743</x:v>
      </x:c>
      <x:c r="L29">
        <x:f t="shared" si="5"/>
        <x:v>0.96901232542705595</x:v>
      </x:c>
      <x:c r="N29" s="1" t="s">
        <x:v>44</x:v>
      </x:c>
      <x:c r="O29">
        <x:f t="shared" si="6"/>
        <x:v>0.97999999999999998</x:v>
      </x:c>
    </x:row>
    <x:row r="30" spans="1:15">
      <x:c r="A30" s="1" t="s">
        <x:v>9</x:v>
      </x:c>
      <x:c r="B30" s="1" t="s">
        <x:v>27</x:v>
      </x:c>
      <x:c r="C30" s="1">
        <x:v>201528</x:v>
      </x:c>
      <x:c r="D30" s="1">
        <x:v>587529</x:v>
      </x:c>
      <x:c r="E30">
        <x:f t="shared" si="9"/>
        <x:v>641088.92307692312</x:v>
      </x:c>
      <x:c r="F30">
        <x:f t="shared" si="1"/>
        <x:v>0.91645476758534394</x:v>
      </x:c>
      <x:c r="G30">
        <x:f t="shared" si="7"/>
        <x:v>23192.283162101434</x:v>
      </x:c>
      <x:c r="H30">
        <x:f t="shared" si="2"/>
        <x:v>664281.20623902453</x:v>
      </x:c>
      <x:c r="I30">
        <x:f t="shared" si="3"/>
        <x:v>617896.63991482172</x:v>
      </x:c>
      <x:c r="J30">
        <x:f t="shared" si="4"/>
        <x:v>617896.63991482172</x:v>
      </x:c>
      <x:c r="K30">
        <x:f t="shared" si="8"/>
        <x:v>625290.86011076882</x:v>
      </x:c>
      <x:c r="L30">
        <x:f t="shared" si="5"/>
        <x:v>0.93960912829578325</x:v>
      </x:c>
      <x:c r="N30" s="1" t="s">
        <x:v>59</x:v>
      </x:c>
      <x:c r="O30">
        <x:f t="shared" si="6"/>
        <x:v>1.01</x:v>
      </x:c>
    </x:row>
    <x:row r="31" spans="1:15">
      <x:c r="A31" s="1" t="s">
        <x:v>9</x:v>
      </x:c>
      <x:c r="B31" s="1" t="s">
        <x:v>27</x:v>
      </x:c>
      <x:c r="C31" s="1">
        <x:v>201529</x:v>
      </x:c>
      <x:c r="D31" s="1">
        <x:v>620882</x:v>
      </x:c>
      <x:c r="E31">
        <x:f t="shared" si="9"/>
        <x:v>658799.76923076925</x:v>
      </x:c>
      <x:c r="F31">
        <x:f t="shared" si="1"/>
        <x:v>0.94244416740606485</x:v>
      </x:c>
      <x:c r="G31">
        <x:f t="shared" si="7"/>
        <x:v>25020.207329466171</x:v>
      </x:c>
      <x:c r="H31">
        <x:f t="shared" si="2"/>
        <x:v>683819.97656023537</x:v>
      </x:c>
      <x:c r="I31">
        <x:f t="shared" si="3"/>
        <x:v>633779.56190130312</x:v>
      </x:c>
      <x:c r="J31">
        <x:f t="shared" si="4"/>
        <x:v>633779.56190130312</x:v>
      </x:c>
      <x:c r="K31">
        <x:f t="shared" si="8"/>
        <x:v>637014.73337830638</x:v>
      </x:c>
      <x:c r="L31">
        <x:f t="shared" si="5"/>
        <x:v>0.97467447370840388</x:v>
      </x:c>
      <x:c r="N31" s="1" t="s">
        <x:v>63</x:v>
      </x:c>
      <x:c r="O31">
        <x:f t="shared" si="6"/>
        <x:v>0.98999999999999999</x:v>
      </x:c>
    </x:row>
    <x:row r="32" spans="1:15">
      <x:c r="A32" s="1" t="s">
        <x:v>9</x:v>
      </x:c>
      <x:c r="B32" s="1" t="s">
        <x:v>27</x:v>
      </x:c>
      <x:c r="C32" s="1">
        <x:v>201530</x:v>
      </x:c>
      <x:c r="D32" s="1">
        <x:v>643984</x:v>
      </x:c>
      <x:c r="E32">
        <x:f t="shared" si="9"/>
        <x:v>675453.76923076925</x:v>
      </x:c>
      <x:c r="F32">
        <x:f t="shared" si="1"/>
        <x:v>0.95340944019513263</x:v>
      </x:c>
      <x:c r="G32">
        <x:f t="shared" si="7"/>
        <x:v>20407.302511022059</x:v>
      </x:c>
      <x:c r="H32">
        <x:f t="shared" si="2"/>
        <x:v>695861.07174179133</x:v>
      </x:c>
      <x:c r="I32">
        <x:f t="shared" si="3"/>
        <x:v>655046.46671974717</x:v>
      </x:c>
      <x:c r="J32">
        <x:f t="shared" si="4"/>
        <x:v>655046.46671974717</x:v>
      </x:c>
      <x:c r="K32">
        <x:f t="shared" si="8"/>
        <x:v>651970.86728327686</x:v>
      </x:c>
      <x:c r="L32">
        <x:f t="shared" si="5"/>
        <x:v>0.98774965618240329</x:v>
      </x:c>
      <x:c r="N32" s="1" t="s">
        <x:v>54</x:v>
      </x:c>
      <x:c r="O32">
        <x:f t="shared" si="6"/>
        <x:v>0.98999999999999999</x:v>
      </x:c>
    </x:row>
    <x:row r="33" spans="1:15">
      <x:c r="A33" s="1" t="s">
        <x:v>9</x:v>
      </x:c>
      <x:c r="B33" s="1" t="s">
        <x:v>27</x:v>
      </x:c>
      <x:c r="C33" s="1">
        <x:v>201531</x:v>
      </x:c>
      <x:c r="D33" s="1">
        <x:v>671138</x:v>
      </x:c>
      <x:c r="E33">
        <x:f t="shared" si="9"/>
        <x:v>685274.38461538462</x:v>
      </x:c>
      <x:c r="F33">
        <x:f t="shared" si="1"/>
        <x:v>0.97937120526791799</x:v>
      </x:c>
      <x:c r="G33">
        <x:f t="shared" si="7"/>
        <x:v>14435.687943508052</x:v>
      </x:c>
      <x:c r="H33">
        <x:f t="shared" si="2"/>
        <x:v>699710.07255889266</x:v>
      </x:c>
      <x:c r="I33">
        <x:f t="shared" si="3"/>
        <x:v>670838.69667187659</x:v>
      </x:c>
      <x:c r="J33">
        <x:f t="shared" si="4"/>
        <x:v>671138</x:v>
      </x:c>
      <x:c r="K33">
        <x:f t="shared" si="8"/>
        <x:v>666090.02990371175</x:v>
      </x:c>
      <x:c r="L33">
        <x:f t="shared" si="5"/>
        <x:v>1.0075785102158308</x:v>
      </x:c>
      <x:c r="N33" s="1" t="s">
        <x:v>61</x:v>
      </x:c>
      <x:c r="O33">
        <x:f t="shared" si="6"/>
        <x:v>1.03</x:v>
      </x:c>
    </x:row>
    <x:row r="34" spans="1:15">
      <x:c r="A34" s="1" t="s">
        <x:v>9</x:v>
      </x:c>
      <x:c r="B34" s="1" t="s">
        <x:v>27</x:v>
      </x:c>
      <x:c r="C34" s="1">
        <x:v>201532</x:v>
      </x:c>
      <x:c r="D34" s="1">
        <x:v>677509</x:v>
      </x:c>
      <x:c r="E34">
        <x:f t="shared" si="9"/>
        <x:v>691024.38461538462</x:v>
      </x:c>
      <x:c r="F34">
        <x:f t="shared" si="1"/>
        <x:v>0.98044152288069097</x:v>
      </x:c>
      <x:c r="G34">
        <x:f t="shared" si="7"/>
        <x:v>9030.716734872587</x:v>
      </x:c>
      <x:c r="H34">
        <x:f t="shared" si="2"/>
        <x:v>700055.10135025717</x:v>
      </x:c>
      <x:c r="I34">
        <x:f t="shared" si="3"/>
        <x:v>681993.66788051208</x:v>
      </x:c>
      <x:c r="J34">
        <x:f t="shared" si="4"/>
        <x:v>681993.66788051208</x:v>
      </x:c>
      <x:c r="K34">
        <x:f t="shared" si="8"/>
        <x:v>680004.42249417503</x:v>
      </x:c>
      <x:c r="L34">
        <x:f t="shared" si="5"/>
        <x:v>0.99633028490458619</x:v>
      </x:c>
      <x:c r="N34" s="1" t="s">
        <x:v>64</x:v>
      </x:c>
      <x:c r="O34">
        <x:f t="shared" si="6"/>
        <x:v>0.98999999999999999</x:v>
      </x:c>
    </x:row>
    <x:row r="35" spans="1:15">
      <x:c r="A35" s="1" t="s">
        <x:v>9</x:v>
      </x:c>
      <x:c r="B35" s="1" t="s">
        <x:v>27</x:v>
      </x:c>
      <x:c r="C35" s="1">
        <x:v>201533</x:v>
      </x:c>
      <x:c r="D35" s="1">
        <x:v>679332</x:v>
      </x:c>
      <x:c r="E35">
        <x:f t="shared" si="9"/>
        <x:v>694828.07692307688</x:v>
      </x:c>
      <x:c r="F35">
        <x:f t="shared" si="1"/>
        <x:v>0.97769796955860144</x:v>
      </x:c>
      <x:c r="G35">
        <x:f t="shared" si="7"/>
        <x:v>6335.6239060803537</x:v>
      </x:c>
      <x:c r="H35">
        <x:f t="shared" si="2"/>
        <x:v>701163.70082915726</x:v>
      </x:c>
      <x:c r="I35">
        <x:f t="shared" si="3"/>
        <x:v>688492.4530169965</x:v>
      </x:c>
      <x:c r="J35">
        <x:f t="shared" si="4"/>
        <x:v>688492.4530169965</x:v>
      </x:c>
      <x:c r="K35">
        <x:f t="shared" si="8"/>
        <x:v>689912.89149747544</x:v>
      </x:c>
      <x:c r="L35">
        <x:f t="shared" si="5"/>
        <x:v>0.98466343848930071</x:v>
      </x:c>
      <x:c r="N35" s="1" t="s">
        <x:v>45</x:v>
      </x:c>
      <x:c r="O35">
        <x:f t="shared" si="6"/>
        <x:v>0.96999999999999997</x:v>
      </x:c>
    </x:row>
    <x:row r="36" spans="1:15">
      <x:c r="A36" s="1" t="s">
        <x:v>9</x:v>
      </x:c>
      <x:c r="B36" s="1" t="s">
        <x:v>27</x:v>
      </x:c>
      <x:c r="C36" s="1">
        <x:v>201534</x:v>
      </x:c>
      <x:c r="D36" s="1">
        <x:v>846123</x:v>
      </x:c>
      <x:c r="E36">
        <x:f t="shared" si="9"/>
        <x:v>698527.4615384615</x:v>
      </x:c>
      <x:c r="F36">
        <x:f t="shared" si="1"/>
        <x:v>1.2112952555028673</x:v>
      </x:c>
      <x:c r="G36">
        <x:f t="shared" si="7"/>
        <x:v>4824.0633151579123</x:v>
      </x:c>
      <x:c r="H36">
        <x:f t="shared" si="2"/>
        <x:v>703351.5248536194</x:v>
      </x:c>
      <x:c r="I36">
        <x:f t="shared" si="3"/>
        <x:v>693703.39822330361</x:v>
      </x:c>
      <x:c r="J36">
        <x:f t="shared" si="4"/>
        <x:v>703351.5248536194</x:v>
      </x:c>
      <x:c r="K36">
        <x:f t="shared" si="8"/>
        <x:v>696668.78428744071</x:v>
      </x:c>
      <x:c r="L36">
        <x:f t="shared" si="5"/>
        <x:v>1.2145269302763757</x:v>
      </x:c>
      <x:c r="N36" s="1" t="s">
        <x:v>46</x:v>
      </x:c>
      <x:c r="O36">
        <x:f t="shared" si="6"/>
        <x:v>1.0700000000000001</x:v>
      </x:c>
    </x:row>
    <x:row r="37" spans="1:15">
      <x:c r="A37" s="1" t="s">
        <x:v>9</x:v>
      </x:c>
      <x:c r="B37" s="1" t="s">
        <x:v>27</x:v>
      </x:c>
      <x:c r="C37" s="1">
        <x:v>201535</x:v>
      </x:c>
      <x:c r="D37" s="1">
        <x:v>833345</x:v>
      </x:c>
      <x:c r="E37">
        <x:f t="shared" si="9"/>
        <x:v>701389.4615384615</x:v>
      </x:c>
      <x:c r="F37">
        <x:f t="shared" si="1"/>
        <x:v>1.1881344754911214</x:v>
      </x:c>
      <x:c r="G37">
        <x:f t="shared" si="7"/>
        <x:v>3199.3501977879723</x:v>
      </x:c>
      <x:c r="H37">
        <x:f t="shared" si="2"/>
        <x:v>704588.81173624948</x:v>
      </x:c>
      <x:c r="I37">
        <x:f t="shared" si="3"/>
        <x:v>698190.11134067352</x:v>
      </x:c>
      <x:c r="J37">
        <x:f t="shared" si="4"/>
        <x:v>704588.81173624948</x:v>
      </x:c>
      <x:c r="K37">
        <x:f t="shared" si="8"/>
        <x:v>701334.0149658412</x:v>
      </x:c>
      <x:c r="L37">
        <x:f t="shared" si="5"/>
        <x:v>1.1882284078872012</x:v>
      </x:c>
      <x:c r="N37" s="1" t="s">
        <x:v>47</x:v>
      </x:c>
      <x:c r="O37">
        <x:f t="shared" si="6"/>
        <x:v>1.0800000000000001</x:v>
      </x:c>
    </x:row>
    <x:row r="38" spans="1:15">
      <x:c r="A38" s="1" t="s">
        <x:v>9</x:v>
      </x:c>
      <x:c r="B38" s="1" t="s">
        <x:v>27</x:v>
      </x:c>
      <x:c r="C38" s="1">
        <x:v>201536</x:v>
      </x:c>
      <x:c r="D38" s="1">
        <x:v>826981</x:v>
      </x:c>
      <x:c r="E38">
        <x:f t="shared" si="9"/>
        <x:v>702796.92307692312</x:v>
      </x:c>
      <x:c r="F38">
        <x:f t="shared" si="1"/>
        <x:v>1.1766998016715629</x:v>
      </x:c>
      <x:c r="G38">
        <x:f t="shared" si="7"/>
        <x:v>2120.5408729030296</x:v>
      </x:c>
      <x:c r="H38">
        <x:f t="shared" si="2"/>
        <x:v>704917.4639498262</x:v>
      </x:c>
      <x:c r="I38">
        <x:f t="shared" si="3"/>
        <x:v>700676.38220402005</x:v>
      </x:c>
      <x:c r="J38">
        <x:f t="shared" si="4"/>
        <x:v>704917.4639498262</x:v>
      </x:c>
      <x:c r="K38">
        <x:f t="shared" si="8"/>
        <x:v>702325.3243624419</x:v>
      </x:c>
      <x:c r="L38">
        <x:f t="shared" si="5"/>
        <x:v>1.1774899342419671</x:v>
      </x:c>
      <x:c r="N38" s="1" t="s">
        <x:v>49</x:v>
      </x:c>
      <x:c r="O38">
        <x:f t="shared" si="6"/>
        <x:v>1.0600000000000001</x:v>
      </x:c>
    </x:row>
    <x:row r="39" spans="1:15">
      <x:c r="A39" s="1" t="s">
        <x:v>9</x:v>
      </x:c>
      <x:c r="B39" s="1" t="s">
        <x:v>27</x:v>
      </x:c>
      <x:c r="C39" s="1">
        <x:v>201537</x:v>
      </x:c>
      <x:c r="D39" s="1">
        <x:v>717281</x:v>
      </x:c>
      <x:c r="E39">
        <x:f t="shared" si="9"/>
        <x:v>701560.15384615387</x:v>
      </x:c>
      <x:c r="F39">
        <x:f t="shared" si="1"/>
        <x:v>1.0224084079856302</x:v>
      </x:c>
      <x:c r="G39">
        <x:f t="shared" si="7"/>
        <x:v>3759.6674263604668</x:v>
      </x:c>
      <x:c r="H39">
        <x:f t="shared" si="2"/>
        <x:v>705319.82127251429</x:v>
      </x:c>
      <x:c r="I39">
        <x:f t="shared" si="3"/>
        <x:v>697800.48641979345</x:v>
      </x:c>
      <x:c r="J39">
        <x:f t="shared" si="4"/>
        <x:v>705319.82127251429</x:v>
      </x:c>
      <x:c r="K39">
        <x:f t="shared" si="8"/>
        <x:v>698589.11500858958</x:v>
      </x:c>
      <x:c r="L39">
        <x:f t="shared" si="5"/>
        <x:v>1.0267566221543269</x:v>
      </x:c>
      <x:c r="N39" s="1" t="s">
        <x:v>48</x:v>
      </x:c>
      <x:c r="O39">
        <x:f t="shared" si="6"/>
        <x:v>0.98999999999999999</x:v>
      </x:c>
    </x:row>
    <x:row r="40" spans="1:15">
      <x:c r="A40" s="1" t="s">
        <x:v>9</x:v>
      </x:c>
      <x:c r="B40" s="1" t="s">
        <x:v>27</x:v>
      </x:c>
      <x:c r="C40" s="1">
        <x:v>201538</x:v>
      </x:c>
      <x:c r="D40" s="1">
        <x:v>693449</x:v>
      </x:c>
      <x:c r="E40">
        <x:f t="shared" si="9"/>
        <x:v>697867.38461538462</x:v>
      </x:c>
      <x:c r="F40">
        <x:f t="shared" si="1"/>
        <x:v>0.99366873318227966</x:v>
      </x:c>
      <x:c r="G40">
        <x:f t="shared" si="7"/>
        <x:v>5082.0495031762903</x:v>
      </x:c>
      <x:c r="H40">
        <x:f t="shared" si="2"/>
        <x:v>702949.43411856086</x:v>
      </x:c>
      <x:c r="I40">
        <x:f t="shared" si="3"/>
        <x:v>692785.33511220838</x:v>
      </x:c>
      <x:c r="J40">
        <x:f t="shared" si="4"/>
        <x:v>693449</x:v>
      </x:c>
      <x:c r="K40">
        <x:f t="shared" si="8"/>
        <x:v>694193.62133957981</x:v>
      </x:c>
      <x:c r="L40">
        <x:f t="shared" si="5"/>
        <x:v>0.99892735784845887</x:v>
      </x:c>
      <x:c r="N40" s="1" t="s">
        <x:v>68</x:v>
      </x:c>
      <x:c r="O40">
        <x:f t="shared" si="6"/>
        <x:v>1.1899999999999999</x:v>
      </x:c>
    </x:row>
    <x:row r="41" spans="1:15">
      <x:c r="A41" s="1" t="s">
        <x:v>9</x:v>
      </x:c>
      <x:c r="B41" s="1" t="s">
        <x:v>27</x:v>
      </x:c>
      <x:c r="C41" s="1">
        <x:v>201539</x:v>
      </x:c>
      <x:c r="D41" s="1">
        <x:v>636169</x:v>
      </x:c>
      <x:c r="E41">
        <x:f t="shared" si="9"/>
        <x:v>693566.07692307688</x:v>
      </x:c>
      <x:c r="F41">
        <x:f t="shared" si="1"/>
        <x:v>0.9172435347793938</x:v>
      </x:c>
      <x:c r="G41">
        <x:f t="shared" si="7"/>
        <x:v>8895.5988387187317</x:v>
      </x:c>
      <x:c r="H41">
        <x:f t="shared" si="2"/>
        <x:v>702461.6757617956</x:v>
      </x:c>
      <x:c r="I41">
        <x:f t="shared" si="3"/>
        <x:v>684670.47808435815</x:v>
      </x:c>
      <x:c r="J41">
        <x:f t="shared" si="4"/>
        <x:v>684670.47808435815</x:v>
      </x:c>
      <x:c r="K41">
        <x:f t="shared" si="8"/>
        <x:v>687132.44082326954</x:v>
      </x:c>
      <x:c r="L41">
        <x:f t="shared" si="5"/>
        <x:v>0.92583170609408416</x:v>
      </x:c>
      <x:c r="N41" s="1" t="s">
        <x:v>72</x:v>
      </x:c>
      <x:c r="O41">
        <x:f t="shared" si="6"/>
        <x:v>0.96999999999999997</x:v>
      </x:c>
    </x:row>
    <x:row r="42" spans="1:15">
      <x:c r="A42" s="1" t="s">
        <x:v>9</x:v>
      </x:c>
      <x:c r="B42" s="1" t="s">
        <x:v>27</x:v>
      </x:c>
      <x:c r="C42" s="1">
        <x:v>201540</x:v>
      </x:c>
      <x:c r="D42" s="1">
        <x:v>647135</x:v>
      </x:c>
      <x:c r="E42">
        <x:f t="shared" si="9"/>
        <x:v>690921.23076923075</x:v>
      </x:c>
      <x:c r="F42">
        <x:f t="shared" si="1"/>
        <x:v>0.93662630583737927</x:v>
      </x:c>
      <x:c r="G42">
        <x:f t="shared" si="7"/>
        <x:v>8309.8873780302747</x:v>
      </x:c>
      <x:c r="H42">
        <x:f t="shared" si="2"/>
        <x:v>699231.11814726098</x:v>
      </x:c>
      <x:c r="I42">
        <x:f t="shared" si="3"/>
        <x:v>682611.34339120053</x:v>
      </x:c>
      <x:c r="J42">
        <x:f t="shared" si="4"/>
        <x:v>682611.34339120053</x:v>
      </x:c>
      <x:c r="K42">
        <x:f t="shared" si="8"/>
        <x:v>683919.122877797</x:v>
      </x:c>
      <x:c r="L42">
        <x:f t="shared" si="5"/>
        <x:v>0.94621568304302317</x:v>
      </x:c>
      <x:c r="N42" s="1" t="s">
        <x:v>69</x:v>
      </x:c>
      <x:c r="O42">
        <x:f t="shared" si="6"/>
        <x:v>0.94999999999999996</x:v>
      </x:c>
    </x:row>
    <x:row r="43" spans="1:15">
      <x:c r="A43" s="1" t="s">
        <x:v>9</x:v>
      </x:c>
      <x:c r="B43" s="1" t="s">
        <x:v>27</x:v>
      </x:c>
      <x:c r="C43" s="1">
        <x:v>201541</x:v>
      </x:c>
      <x:c r="D43" s="1">
        <x:v>624735</x:v>
      </x:c>
      <x:c r="E43">
        <x:f t="shared" si="9"/>
        <x:v>678286.61538461538</x:v>
      </x:c>
      <x:c r="F43">
        <x:f t="shared" si="1"/>
        <x:v>0.9210486921457981</x:v>
      </x:c>
      <x:c r="G43">
        <x:f t="shared" si="7"/>
        <x:v>8675.0540163405185</x:v>
      </x:c>
      <x:c r="H43">
        <x:f t="shared" si="2"/>
        <x:v>686961.6694009559</x:v>
      </x:c>
      <x:c r="I43">
        <x:f t="shared" si="3"/>
        <x:v>669611.56136827485</x:v>
      </x:c>
      <x:c r="J43">
        <x:f t="shared" si="4"/>
        <x:v>669611.56136827485</x:v>
      </x:c>
      <x:c r="K43">
        <x:f t="shared" si="8"/>
        <x:v>682503.21804733737</x:v>
      </x:c>
      <x:c r="L43">
        <x:f t="shared" si="5"/>
        <x:v>0.91535832136789919</x:v>
      </x:c>
      <x:c r="N43" s="1" t="s">
        <x:v>77</x:v>
      </x:c>
      <x:c r="O43">
        <x:f t="shared" si="6"/>
        <x:v>0.96999999999999997</x:v>
      </x:c>
    </x:row>
    <x:row r="44" spans="1:15">
      <x:c r="A44" s="1" t="s">
        <x:v>9</x:v>
      </x:c>
      <x:c r="B44" s="1" t="s">
        <x:v>27</x:v>
      </x:c>
      <x:c r="C44" s="1">
        <x:v>201542</x:v>
      </x:c>
      <x:c r="D44" s="1">
        <x:v>639179</x:v>
      </x:c>
      <x:c r="E44">
        <x:f t="shared" si="9"/>
        <x:v>699080.4615384615</x:v>
      </x:c>
      <x:c r="F44">
        <x:f t="shared" si="1"/>
        <x:v>0.91431392402723322</x:v>
      </x:c>
      <x:c r="G44">
        <x:f t="shared" si="7"/>
        <x:v>9827.2299933097256</x:v>
      </x:c>
      <x:c r="H44">
        <x:f t="shared" si="2"/>
        <x:v>708907.69153177121</x:v>
      </x:c>
      <x:c r="I44">
        <x:f t="shared" si="3"/>
        <x:v>689253.23154515179</x:v>
      </x:c>
      <x:c r="J44">
        <x:f t="shared" si="4"/>
        <x:v>689253.23154515179</x:v>
      </x:c>
      <x:c r="K44">
        <x:f t="shared" si="8"/>
        <x:v>681008.13239264186</x:v>
      </x:c>
      <x:c r="L44">
        <x:f t="shared" si="5"/>
        <x:v>0.93857763159790741</x:v>
      </x:c>
      <x:c r="N44" s="1" t="s">
        <x:v>70</x:v>
      </x:c>
      <x:c r="O44">
        <x:f t="shared" si="6"/>
        <x:v>0.93000000000000005</x:v>
      </x:c>
    </x:row>
    <x:row r="45" spans="1:15">
      <x:c r="A45" s="1" t="s">
        <x:v>9</x:v>
      </x:c>
      <x:c r="B45" s="1" t="s">
        <x:v>27</x:v>
      </x:c>
      <x:c r="C45" s="1">
        <x:v>201543</x:v>
      </x:c>
      <x:c r="D45" s="1">
        <x:v>627906</x:v>
      </x:c>
      <x:c r="E45">
        <x:f t="shared" si="9"/>
        <x:v>699727.92307692312</x:v>
      </x:c>
      <x:c r="F45">
        <x:f t="shared" si="1"/>
        <x:v>0.89735735746960099</x:v>
      </x:c>
      <x:c r="G45">
        <x:f t="shared" si="7"/>
        <x:v>13358.447229220876</x:v>
      </x:c>
      <x:c r="H45">
        <x:f t="shared" si="2"/>
        <x:v>713086.370306144</x:v>
      </x:c>
      <x:c r="I45">
        <x:f t="shared" si="3"/>
        <x:v>686369.47584770224</x:v>
      </x:c>
      <x:c r="J45">
        <x:f t="shared" si="4"/>
        <x:v>686369.47584770224</x:v>
      </x:c>
      <x:c r="K45">
        <x:f t="shared" si="8"/>
        <x:v>681201.40851749503</x:v>
      </x:c>
      <x:c r="L45">
        <x:f t="shared" si="5"/>
        <x:v>0.92176262724781743</x:v>
      </x:c>
      <x:c r="N45" s="1" t="s">
        <x:v>74</x:v>
      </x:c>
      <x:c r="O45">
        <x:f t="shared" si="6"/>
        <x:v>0.82999999999999996</x:v>
      </x:c>
    </x:row>
    <x:row r="46" spans="1:15">
      <x:c r="A46" s="1" t="s">
        <x:v>9</x:v>
      </x:c>
      <x:c r="B46" s="1" t="s">
        <x:v>27</x:v>
      </x:c>
      <x:c r="C46" s="1">
        <x:v>201544</x:v>
      </x:c>
      <x:c r="D46" s="1">
        <x:v>623132</x:v>
      </x:c>
      <x:c r="E46">
        <x:f t="shared" si="9"/>
        <x:v>702445.76923076925</x:v>
      </x:c>
      <x:c r="F46">
        <x:f t="shared" si="1"/>
        <x:v>0.88708912103261184</x:v>
      </x:c>
      <x:c r="G46">
        <x:f t="shared" si="7"/>
        <x:v>25250.719419889261</x:v>
      </x:c>
      <x:c r="H46">
        <x:f t="shared" si="2"/>
        <x:v>727696.48865065852</x:v>
      </x:c>
      <x:c r="I46">
        <x:f t="shared" si="3"/>
        <x:v>677195.04981087998</x:v>
      </x:c>
      <x:c r="J46">
        <x:f t="shared" si="4"/>
        <x:v>677195.04981087998</x:v>
      </x:c>
      <x:c r="K46">
        <x:f t="shared" si="8"/>
        <x:v>692756.06201732042</x:v>
      </x:c>
      <x:c r="L46">
        <x:f t="shared" si="5"/>
        <x:v>0.89949700069809035</x:v>
      </x:c>
      <x:c r="N46" s="1" t="s">
        <x:v>75</x:v>
      </x:c>
      <x:c r="O46">
        <x:f t="shared" si="6"/>
        <x:v>0.84999999999999998</x:v>
      </x:c>
    </x:row>
    <x:row r="47" spans="1:15">
      <x:c r="A47" s="1" t="s">
        <x:v>9</x:v>
      </x:c>
      <x:c r="B47" s="1" t="s">
        <x:v>27</x:v>
      </x:c>
      <x:c r="C47" s="1">
        <x:v>201545</x:v>
      </x:c>
      <x:c r="D47" s="1">
        <x:v>621592</x:v>
      </x:c>
      <x:c r="E47">
        <x:f t="shared" si="9"/>
        <x:v>715502.69230769225</x:v>
      </x:c>
      <x:c r="F47">
        <x:f t="shared" si="1"/>
        <x:v>0.86874865277612789</x:v>
      </x:c>
      <x:c r="G47">
        <x:f t="shared" si="7"/>
        <x:v>31924.968292226509</x:v>
      </x:c>
      <x:c r="H47">
        <x:f t="shared" si="2"/>
        <x:v>747427.6605999188</x:v>
      </x:c>
      <x:c r="I47">
        <x:f t="shared" si="3"/>
        <x:v>683577.7240154657</x:v>
      </x:c>
      <x:c r="J47">
        <x:f t="shared" si="4"/>
        <x:v>683577.7240154657</x:v>
      </x:c>
      <x:c r="K47">
        <x:f t="shared" si="8"/>
        <x:v>703854.40853075299</x:v>
      </x:c>
      <x:c r="L47">
        <x:f t="shared" si="5"/>
        <x:v>0.88312581759277453</x:v>
      </x:c>
      <x:c r="N47" s="1" t="s">
        <x:v>78</x:v>
      </x:c>
      <x:c r="O47">
        <x:f t="shared" si="6"/>
        <x:v>0.82999999999999996</x:v>
      </x:c>
    </x:row>
    <x:row r="48" spans="1:15">
      <x:c r="A48" s="1" t="s">
        <x:v>9</x:v>
      </x:c>
      <x:c r="B48" s="1" t="s">
        <x:v>27</x:v>
      </x:c>
      <x:c r="C48" s="1">
        <x:v>201546</x:v>
      </x:c>
      <x:c r="D48" s="1">
        <x:v>644949</x:v>
      </x:c>
      <x:c r="E48">
        <x:f t="shared" si="9"/>
        <x:v>758656.61538461538</x:v>
      </x:c>
      <x:c r="F48">
        <x:f t="shared" si="1"/>
        <x:v>0.85011978663499932</x:v>
      </x:c>
      <x:c r="G48">
        <x:f t="shared" si="7"/>
        <x:v>31271.786517212684</x:v>
      </x:c>
      <x:c r="H48">
        <x:f t="shared" si="2"/>
        <x:v>789928.40190182801</x:v>
      </x:c>
      <x:c r="I48">
        <x:f t="shared" si="3"/>
        <x:v>727384.82886740274</x:v>
      </x:c>
      <x:c r="J48">
        <x:f t="shared" si="4"/>
        <x:v>727384.82886740274</x:v>
      </x:c>
      <x:c r="K48">
        <x:f t="shared" si="8"/>
        <x:v>721486.59814149339</x:v>
      </x:c>
      <x:c r="L48">
        <x:f t="shared" si="5"/>
        <x:v>0.8939168124000505</x:v>
      </x:c>
      <x:c r="N48" s="1" t="s">
        <x:v>71</x:v>
      </x:c>
      <x:c r="O48">
        <x:f t="shared" si="6"/>
        <x:v>0.85999999999999999</x:v>
      </x:c>
    </x:row>
    <x:row r="49" spans="1:15">
      <x:c r="A49" s="1" t="s">
        <x:v>9</x:v>
      </x:c>
      <x:c r="B49" s="1" t="s">
        <x:v>27</x:v>
      </x:c>
      <x:c r="C49" s="1">
        <x:v>201547</x:v>
      </x:c>
      <x:c r="D49" s="1">
        <x:v>681873</x:v>
      </x:c>
      <x:c r="E49">
        <x:f t="shared" si="9"/>
        <x:v>767126.30769230775</x:v>
      </x:c>
      <x:c r="F49">
        <x:f t="shared" si="1"/>
        <x:v>0.88886666141229165</x:v>
      </x:c>
      <x:c r="G49">
        <x:f t="shared" si="7"/>
        <x:v>22381.343579993209</x:v>
      </x:c>
      <x:c r="H49">
        <x:f t="shared" si="2"/>
        <x:v>789507.65127230098</x:v>
      </x:c>
      <x:c r="I49">
        <x:f t="shared" si="3"/>
        <x:v>744744.96411231451</x:v>
      </x:c>
      <x:c r="J49">
        <x:f t="shared" si="4"/>
        <x:v>744744.96411231451</x:v>
      </x:c>
      <x:c r="K49">
        <x:f t="shared" si="8"/>
        <x:v>740202.29731210915</x:v>
      </x:c>
      <x:c r="L49">
        <x:f t="shared" si="5"/>
        <x:v>0.92119816768480745</x:v>
      </x:c>
      <x:c r="N49" s="1" t="s">
        <x:v>82</x:v>
      </x:c>
      <x:c r="O49">
        <x:f t="shared" si="6"/>
        <x:v>1.1399999999999999</x:v>
      </x:c>
    </x:row>
    <x:row r="50" spans="1:15">
      <x:c r="A50" s="1" t="s">
        <x:v>9</x:v>
      </x:c>
      <x:c r="B50" s="1" t="s">
        <x:v>27</x:v>
      </x:c>
      <x:c r="C50" s="1">
        <x:v>201548</x:v>
      </x:c>
      <x:c r="D50" s="1">
        <x:v>1103665</x:v>
      </x:c>
      <x:c r="E50">
        <x:f t="shared" si="9"/>
        <x:v>769165.38461538462</x:v>
      </x:c>
      <x:c r="F50">
        <x:f t="shared" si="1"/>
        <x:v>1.4348864653495548</x:v>
      </x:c>
      <x:c r="G50">
        <x:f t="shared" si="7"/>
        <x:v>5365.0392860190077</x:v>
      </x:c>
      <x:c r="H50">
        <x:f t="shared" si="2"/>
        <x:v>774530.42390140367</x:v>
      </x:c>
      <x:c r="I50">
        <x:f t="shared" si="3"/>
        <x:v>763800.34532936558</x:v>
      </x:c>
      <x:c r="J50">
        <x:f t="shared" si="4"/>
        <x:v>774530.42390140367</x:v>
      </x:c>
      <x:c r="K50">
        <x:f t="shared" si="8"/>
        <x:v>754009.35250901594</x:v>
      </x:c>
      <x:c r="L50">
        <x:f t="shared" si="5"/>
        <x:v>1.4637285284691519</x:v>
      </x:c>
      <x:c r="N50" s="1" t="s">
        <x:v>79</x:v>
      </x:c>
      <x:c r="O50">
        <x:f t="shared" si="6"/>
        <x:v>1.29</x:v>
      </x:c>
    </x:row>
    <x:row r="51" spans="1:15">
      <x:c r="A51" s="1" t="s">
        <x:v>9</x:v>
      </x:c>
      <x:c r="B51" s="1" t="s">
        <x:v>27</x:v>
      </x:c>
      <x:c r="C51" s="1">
        <x:v>201549</x:v>
      </x:c>
      <x:c r="D51" s="1">
        <x:v>835398</x:v>
      </x:c>
      <x:c r="E51">
        <x:f t="shared" si="9"/>
        <x:v>764089.92307692312</x:v>
      </x:c>
      <x:c r="F51">
        <x:f t="shared" si="1"/>
        <x:v>1.0933241949271173</x:v>
      </x:c>
      <x:c r="G51">
        <x:f t="shared" si="7"/>
        <x:v>6683.6225870359776</x:v>
      </x:c>
      <x:c r="H51">
        <x:f t="shared" si="2"/>
        <x:v>770773.54566395911</x:v>
      </x:c>
      <x:c r="I51">
        <x:f t="shared" si="3"/>
        <x:v>757406.30048988713</x:v>
      </x:c>
      <x:c r="J51">
        <x:f t="shared" si="4"/>
        <x:v>770773.54566395911</x:v>
      </x:c>
      <x:c r="K51">
        <x:f t="shared" si="8"/>
        <x:v>760993.16669434903</x:v>
      </x:c>
      <x:c r="L51">
        <x:f t="shared" si="5"/>
        <x:v>1.0977733264397833</x:v>
      </x:c>
      <x:c r="N51" s="1" t="s">
        <x:v>81</x:v>
      </x:c>
      <x:c r="O51">
        <x:f t="shared" si="6"/>
        <x:v>1.02</x:v>
      </x:c>
    </x:row>
    <x:row r="52" spans="1:15">
      <x:c r="A52" s="1" t="s">
        <x:v>9</x:v>
      </x:c>
      <x:c r="B52" s="1" t="s">
        <x:v>27</x:v>
      </x:c>
      <x:c r="C52" s="1">
        <x:v>201550</x:v>
      </x:c>
      <x:c r="D52" s="1">
        <x:v>752613</x:v>
      </x:c>
      <x:c r="E52">
        <x:f t="shared" si="9"/>
        <x:v>756664.23076923075</x:v>
      </x:c>
      <x:c r="F52">
        <x:f t="shared" si="1"/>
        <x:v>0.99464593328917872</x:v>
      </x:c>
      <x:c r="G52">
        <x:f t="shared" si="7"/>
        <x:v>6355.0238335432186</x:v>
      </x:c>
      <x:c r="H52">
        <x:f t="shared" si="2"/>
        <x:v>763019.25460277393</x:v>
      </x:c>
      <x:c r="I52">
        <x:f t="shared" si="3"/>
        <x:v>750309.20693568757</x:v>
      </x:c>
      <x:c r="J52">
        <x:f t="shared" si="4"/>
        <x:v>752613</x:v>
      </x:c>
      <x:c r="K52">
        <x:f t="shared" si="8"/>
        <x:v>766041.71398730762</x:v>
      </x:c>
      <x:c r="L52">
        <x:f t="shared" si="5"/>
        <x:v>0.98246999642172217</x:v>
      </x:c>
      <x:c r="N52" s="1" t="s">
        <x:v>76</x:v>
      </x:c>
      <x:c r="O52">
        <x:f t="shared" si="6"/>
        <x:v>0.96999999999999997</x:v>
      </x:c>
    </x:row>
    <x:row r="53" spans="1:15">
      <x:c r="A53" s="1" t="s">
        <x:v>9</x:v>
      </x:c>
      <x:c r="B53" s="1" t="s">
        <x:v>27</x:v>
      </x:c>
      <x:c r="C53" s="1">
        <x:v>201551</x:v>
      </x:c>
      <x:c r="D53" s="1">
        <x:v>863189</x:v>
      </x:c>
      <x:c r="E53">
        <x:f t="shared" si="9"/>
        <x:v>753732.92307692312</x:v>
      </x:c>
      <x:c r="F53">
        <x:f t="shared" si="1"/>
        <x:v>1.1452186491685281</x:v>
      </x:c>
      <x:c r="G53">
        <x:f t="shared" si="7"/>
        <x:v>8570.976717144893</x:v>
      </x:c>
      <x:c r="H53">
        <x:f t="shared" si="2"/>
        <x:v>762303.89979406807</x:v>
      </x:c>
      <x:c r="I53">
        <x:f t="shared" si="3"/>
        <x:v>745161.94635977817</x:v>
      </x:c>
      <x:c r="J53">
        <x:f t="shared" si="4"/>
        <x:v>762303.89979406807</x:v>
      </x:c>
      <x:c r="K53">
        <x:f t="shared" si="8"/>
        <x:v>763221.05603584682</x:v>
      </x:c>
      <x:c r="L53">
        <x:f t="shared" si="5"/>
        <x:v>1.1309816378538931</x:v>
      </x:c>
      <x:c r="N53" s="1" t="s">
        <x:v>73</x:v>
      </x:c>
      <x:c r="O53">
        <x:f t="shared" si="6"/>
        <x:v>1.29</x:v>
      </x:c>
    </x:row>
    <x:row r="54" spans="1:15">
      <x:c r="A54" s="1" t="s">
        <x:v>9</x:v>
      </x:c>
      <x:c r="B54" s="1" t="s">
        <x:v>27</x:v>
      </x:c>
      <x:c r="C54" s="1">
        <x:v>201552</x:v>
      </x:c>
      <x:c r="D54" s="1">
        <x:v>1197170</x:v>
      </x:c>
      <x:c r="E54">
        <x:f t="shared" si="9"/>
        <x:v>756768.07692307688</x:v>
      </x:c>
      <x:c r="F54">
        <x:f t="shared" si="1"/>
        <x:v>1.5819509787827488</x:v>
      </x:c>
      <x:c r="G54">
        <x:f t="shared" si="7"/>
        <x:v>13219.623654030367</x:v>
      </x:c>
      <x:c r="H54">
        <x:f t="shared" si="2"/>
        <x:v>769987.70057710726</x:v>
      </x:c>
      <x:c r="I54">
        <x:f t="shared" si="3"/>
        <x:v>743548.4532690465</x:v>
      </x:c>
      <x:c r="J54">
        <x:f t="shared" si="4"/>
        <x:v>769987.70057710726</x:v>
      </x:c>
      <x:c r="K54">
        <x:f t="shared" si="8"/>
        <x:v>761832.0129495142</x:v>
      </x:c>
      <x:c r="L54">
        <x:f t="shared" si="5"/>
        <x:v>1.5714356703980292</x:v>
      </x:c>
      <x:c r="N54" s="1" t="s">
        <x:v>80</x:v>
      </x:c>
      <x:c r="O54">
        <x:f t="shared" si="6"/>
        <x:v>1.27</x:v>
      </x:c>
    </x:row>
    <x:row r="55" spans="1:15">
      <x:c r="A55" s="1" t="s">
        <x:v>9</x:v>
      </x:c>
      <x:c r="B55" s="1" t="s">
        <x:v>27</x:v>
      </x:c>
      <x:c r="C55" s="1">
        <x:v>201553</x:v>
      </x:c>
      <x:c r="D55" s="1">
        <x:v>757241</x:v>
      </x:c>
      <x:c r="E55">
        <x:f t="shared" si="9"/>
        <x:v>774967.07692307688</x:v>
      </x:c>
      <x:c r="F55">
        <x:f t="shared" si="1"/>
        <x:v>0.97712667098910011</x:v>
      </x:c>
      <x:c r="G55">
        <x:f t="shared" si="7"/>
        <x:v>14539.942778976743</x:v>
      </x:c>
      <x:c r="H55">
        <x:f t="shared" si="2"/>
        <x:v>789507.01970205363</x:v>
      </x:c>
      <x:c r="I55">
        <x:f t="shared" si="3"/>
        <x:v>760427.13414410013</x:v>
      </x:c>
      <x:c r="J55">
        <x:f t="shared" si="4"/>
        <x:v>760427.13414410013</x:v>
      </x:c>
      <x:c r="K55">
        <x:f t="shared" si="8"/>
        <x:v>757340.45016480575</x:v>
      </x:c>
      <x:c r="L55">
        <x:f t="shared" si="5"/>
        <x:v>0.99986868499525661</x:v>
      </x:c>
      <x:c r="N55" s="1" t="s">
        <x:v>39</x:v>
      </x:c>
      <x:c r="O55">
        <x:f t="shared" si="6"/>
        <x:v>0.98999999999999999</x:v>
      </x:c>
    </x:row>
    <x:row r="56" spans="1:12">
      <x:c r="A56" s="1" t="s">
        <x:v>9</x:v>
      </x:c>
      <x:c r="B56" s="1" t="s">
        <x:v>27</x:v>
      </x:c>
      <x:c r="C56" s="1">
        <x:v>201601</x:v>
      </x:c>
      <x:c r="D56" s="1">
        <x:v>651243</x:v>
      </x:c>
      <x:c r="E56">
        <x:f t="shared" si="9"/>
        <x:v>783317.61538461538</x:v>
      </x:c>
      <x:c r="F56">
        <x:f t="shared" si="1"/>
        <x:v>0.83139072479588549</x:v>
      </x:c>
      <x:c r="G56">
        <x:f t="shared" si="7"/>
        <x:v>19489.285152319917</x:v>
      </x:c>
      <x:c r="H56">
        <x:f t="shared" si="2"/>
        <x:v>802806.90053693531</x:v>
      </x:c>
      <x:c r="I56">
        <x:f t="shared" si="3"/>
        <x:v>763828.33023229544</x:v>
      </x:c>
      <x:c r="J56">
        <x:f t="shared" si="4"/>
        <x:v>763828.33023229544</x:v>
      </x:c>
      <x:c r="K56">
        <x:f t="shared" si="8"/>
        <x:v>747580.29631633288</x:v>
      </x:c>
      <x:c r="L56">
        <x:f t="shared" si="5"/>
        <x:v>0.87113451653149443</x:v>
      </x:c>
    </x:row>
    <x:row r="57" spans="1:12">
      <x:c r="A57" s="1" t="s">
        <x:v>9</x:v>
      </x:c>
      <x:c r="B57" s="1" t="s">
        <x:v>27</x:v>
      </x:c>
      <x:c r="C57" s="1">
        <x:v>201602</x:v>
      </x:c>
      <x:c r="D57" s="1">
        <x:v>573198</x:v>
      </x:c>
      <x:c r="E57">
        <x:f t="shared" si="9"/>
        <x:v>750044.61538461538</x:v>
      </x:c>
      <x:c r="F57">
        <x:f t="shared" si="1"/>
        <x:v>0.76421853879461532</x:v>
      </x:c>
      <x:c r="G57">
        <x:f t="shared" si="7"/>
        <x:v>19889.429308157618</x:v>
      </x:c>
      <x:c r="H57">
        <x:f t="shared" si="2"/>
        <x:v>769934.04469277302</x:v>
      </x:c>
      <x:c r="I57">
        <x:f t="shared" si="3"/>
        <x:v>730155.18607645773</x:v>
      </x:c>
      <x:c r="J57">
        <x:f t="shared" si="4"/>
        <x:v>730155.18607645773</x:v>
      </x:c>
      <x:c r="K57">
        <x:f t="shared" si="8"/>
        <x:v>743957.79230184574</x:v>
      </x:c>
      <x:c r="L57">
        <x:f t="shared" si="5"/>
        <x:v>0.77047112878069912</x:v>
      </x:c>
    </x:row>
    <x:row r="58" spans="1:12">
      <x:c r="A58" s="1" t="s">
        <x:v>9</x:v>
      </x:c>
      <x:c r="B58" s="1" t="s">
        <x:v>27</x:v>
      </x:c>
      <x:c r="C58" s="1">
        <x:v>201603</x:v>
      </x:c>
      <x:c r="D58" s="1">
        <x:v>531372</x:v>
      </x:c>
      <x:c r="E58">
        <x:f t="shared" si="9"/>
        <x:v>734661.07692307688</x:v>
      </x:c>
      <x:c r="F58">
        <x:f t="shared" si="1"/>
        <x:v>0.7232886247703546</x:v>
      </x:c>
      <x:c r="G58">
        <x:f t="shared" si="7"/>
        <x:v>21157.946371373244</x:v>
      </x:c>
      <x:c r="H58">
        <x:f t="shared" si="2"/>
        <x:v>755819.02329445013</x:v>
      </x:c>
      <x:c r="I58">
        <x:f t="shared" si="3"/>
        <x:v>713503.13055170362</x:v>
      </x:c>
      <x:c r="J58">
        <x:f t="shared" si="4"/>
        <x:v>713503.13055170362</x:v>
      </x:c>
      <x:c r="K58">
        <x:f t="shared" si="8"/>
        <x:v>744625.37439951405</x:v>
      </x:c>
      <x:c r="L58">
        <x:f t="shared" si="5"/>
        <x:v>0.71360984767476221</x:v>
      </x:c>
    </x:row>
    <x:row r="59" spans="1:12">
      <x:c r="A59" s="1" t="s">
        <x:v>9</x:v>
      </x:c>
      <x:c r="B59" s="1" t="s">
        <x:v>27</x:v>
      </x:c>
      <x:c r="C59" s="1">
        <x:v>201604</x:v>
      </x:c>
      <x:c r="D59" s="1">
        <x:v>585025</x:v>
      </x:c>
      <x:c r="E59">
        <x:f t="shared" si="9"/>
        <x:v>770475</x:v>
      </x:c>
      <x:c r="F59">
        <x:f t="shared" si="1"/>
        <x:v>0.75930432525390179</x:v>
      </x:c>
      <x:c r="G59">
        <x:f t="shared" si="7"/>
        <x:v>18599.819495328149</x:v>
      </x:c>
      <x:c r="H59">
        <x:f t="shared" si="2"/>
        <x:v>789074.81949532812</x:v>
      </x:c>
      <x:c r="I59">
        <x:f t="shared" si="3"/>
        <x:v>751875.18050467188</x:v>
      </x:c>
      <x:c r="J59">
        <x:f t="shared" si="4"/>
        <x:v>751875.18050467188</x:v>
      </x:c>
      <x:c r="K59">
        <x:f t="shared" si="8"/>
        <x:v>744341.36371773318</x:v>
      </x:c>
      <x:c r="L59">
        <x:f t="shared" si="5"/>
        <x:v>0.78596330731641484</x:v>
      </x:c>
    </x:row>
    <x:row r="60" spans="1:12">
      <x:c r="A60" s="1" t="s">
        <x:v>9</x:v>
      </x:c>
      <x:c r="B60" s="1" t="s">
        <x:v>27</x:v>
      </x:c>
      <x:c r="C60" s="1">
        <x:v>201605</x:v>
      </x:c>
      <x:c r="D60" s="1">
        <x:v>661049</x:v>
      </x:c>
      <x:c r="E60">
        <x:f t="shared" si="9"/>
        <x:v>781889.76923076925</x:v>
      </x:c>
      <x:c r="F60">
        <x:f t="shared" si="1"/>
        <x:v>0.84545037678437263</x:v>
      </x:c>
      <x:c r="G60">
        <x:f t="shared" si="7"/>
        <x:v>18124.724598327954</x:v>
      </x:c>
      <x:c r="H60">
        <x:f t="shared" si="2"/>
        <x:v>800014.49382909725</x:v>
      </x:c>
      <x:c r="I60">
        <x:f t="shared" si="3"/>
        <x:v>763765.04463244125</x:v>
      </x:c>
      <x:c r="J60">
        <x:f t="shared" si="4"/>
        <x:v>763765.04463244125</x:v>
      </x:c>
      <x:c r="K60">
        <x:f t="shared" si="8"/>
        <x:v>752918.75016417948</x:v>
      </x:c>
      <x:c r="L60">
        <x:f t="shared" si="5"/>
        <x:v>0.87798185376025417</x:v>
      </x:c>
    </x:row>
    <x:row r="61" spans="1:12">
      <x:c r="A61" s="1" t="s">
        <x:v>9</x:v>
      </x:c>
      <x:c r="B61" s="1" t="s">
        <x:v>27</x:v>
      </x:c>
      <x:c r="C61" s="1">
        <x:v>201606</x:v>
      </x:c>
      <x:c r="D61" s="1">
        <x:v>881536</x:v>
      </x:c>
      <x:c r="E61">
        <x:f t="shared" si="9"/>
        <x:v>750908.4615384615</x:v>
      </x:c>
      <x:c r="F61">
        <x:f t="shared" si="1"/>
        <x:v>1.1739593374589343</x:v>
      </x:c>
      <x:c r="G61">
        <x:f t="shared" si="7"/>
        <x:v>11499.81528492958</x:v>
      </x:c>
      <x:c r="H61">
        <x:f t="shared" si="2"/>
        <x:v>762408.27682339109</x:v>
      </x:c>
      <x:c r="I61">
        <x:f t="shared" si="3"/>
        <x:v>739408.64625353192</x:v>
      </x:c>
      <x:c r="J61">
        <x:f t="shared" si="4"/>
        <x:v>762408.27682339109</x:v>
      </x:c>
      <x:c r="K61">
        <x:f t="shared" si="8"/>
        <x:v>761086.00203538383</x:v>
      </x:c>
      <x:c r="L61">
        <x:f t="shared" si="5"/>
        <x:v>1.1582606928027777</x:v>
      </x:c>
    </x:row>
    <x:row r="62" spans="1:12">
      <x:c r="A62" s="1" t="s">
        <x:v>9</x:v>
      </x:c>
      <x:c r="B62" s="1" t="s">
        <x:v>27</x:v>
      </x:c>
      <x:c r="C62" s="1">
        <x:v>201607</x:v>
      </x:c>
      <x:c r="D62" s="1">
        <x:v>790430</x:v>
      </x:c>
      <x:c r="E62">
        <x:f t="shared" si="9"/>
        <x:v>760845.84615384613</x:v>
      </x:c>
      <x:c r="F62">
        <x:f t="shared" si="1"/>
        <x:v>1.0388832429009172</x:v>
      </x:c>
      <x:c r="G62">
        <x:f t="shared" si="7"/>
        <x:v>12196.272154843053</x:v>
      </x:c>
      <x:c r="H62">
        <x:f t="shared" si="2"/>
        <x:v>773042.11830868921</x:v>
      </x:c>
      <x:c r="I62">
        <x:f t="shared" si="3"/>
        <x:v>748649.57399900304</x:v>
      </x:c>
      <x:c r="J62">
        <x:f t="shared" si="4"/>
        <x:v>773042.11830868921</x:v>
      </x:c>
      <x:c r="K62">
        <x:f t="shared" si="8"/>
        <x:v>763199.40607086697</x:v>
      </x:c>
      <x:c r="L62">
        <x:f t="shared" si="5"/>
        <x:v>1.0356795271491661</x:v>
      </x:c>
    </x:row>
    <x:row r="63" spans="1:12">
      <x:c r="A63" s="1" t="s">
        <x:v>9</x:v>
      </x:c>
      <x:c r="B63" s="1" t="s">
        <x:v>27</x:v>
      </x:c>
      <x:c r="C63" s="1">
        <x:v>201608</x:v>
      </x:c>
      <x:c r="D63" s="1">
        <x:v>671116</x:v>
      </x:c>
      <x:c r="E63">
        <x:f t="shared" si="9"/>
        <x:v>767671.5384615385</x:v>
      </x:c>
      <x:c r="F63">
        <x:f t="shared" si="1"/>
        <x:v>0.87422284971637509</x:v>
      </x:c>
      <x:c r="G63">
        <x:f t="shared" si="7"/>
        <x:v>13332.148553812978</x:v>
      </x:c>
      <x:c r="H63">
        <x:f t="shared" si="2"/>
        <x:v>781003.68701535149</x:v>
      </x:c>
      <x:c r="I63">
        <x:f t="shared" si="3"/>
        <x:v>754339.3899077255</x:v>
      </x:c>
      <x:c r="J63">
        <x:f t="shared" si="4"/>
        <x:v>754339.3899077255</x:v>
      </x:c>
      <x:c r="K63">
        <x:f t="shared" si="8"/>
        <x:v>770064.40572962188</x:v>
      </x:c>
      <x:c r="L63">
        <x:f t="shared" si="5"/>
        <x:v>0.87150632467440159</x:v>
      </x:c>
    </x:row>
    <x:row r="64" spans="1:12">
      <x:c r="A64" s="1" t="s">
        <x:v>9</x:v>
      </x:c>
      <x:c r="B64" s="1" t="s">
        <x:v>27</x:v>
      </x:c>
      <x:c r="C64" s="1">
        <x:v>201609</x:v>
      </x:c>
      <x:c r="D64" s="1">
        <x:v>635412</x:v>
      </x:c>
      <x:c r="E64">
        <x:f t="shared" si="9"/>
        <x:v>775769.15384615387</x:v>
      </x:c>
      <x:c r="F64">
        <x:f t="shared" si="1"/>
        <x:v>0.81907355667561288</x:v>
      </x:c>
      <x:c r="G64">
        <x:f t="shared" si="7"/>
        <x:v>13326.953164065935</x:v>
      </x:c>
      <x:c r="H64">
        <x:f t="shared" si="2"/>
        <x:v>789096.10701021983</x:v>
      </x:c>
      <x:c r="I64">
        <x:f t="shared" si="3"/>
        <x:v>762442.20068208792</x:v>
      </x:c>
      <x:c r="J64">
        <x:f t="shared" si="4"/>
        <x:v>762442.20068208792</x:v>
      </x:c>
      <x:c r="K64">
        <x:f t="shared" si="8"/>
        <x:v>778136.9767775666</x:v>
      </x:c>
      <x:c r="L64">
        <x:f t="shared" si="5"/>
        <x:v>0.81658116625093236</x:v>
      </x:c>
    </x:row>
    <x:row r="65" spans="1:12">
      <x:c r="A65" s="1" t="s">
        <x:v>9</x:v>
      </x:c>
      <x:c r="B65" s="1" t="s">
        <x:v>27</x:v>
      </x:c>
      <x:c r="C65" s="1">
        <x:v>201610</x:v>
      </x:c>
      <x:c r="D65" s="1">
        <x:v>1218194</x:v>
      </x:c>
      <x:c r="E65">
        <x:f t="shared" si="9"/>
        <x:v>785530.5384615385</x:v>
      </x:c>
      <x:c r="F65">
        <x:f t="shared" si="1"/>
        <x:v>1.550791395565388</x:v>
      </x:c>
      <x:c r="G65">
        <x:f t="shared" si="7"/>
        <x:v>12559.504464677027</x:v>
      </x:c>
      <x:c r="H65">
        <x:f t="shared" si="2"/>
        <x:v>798090.04292621557</x:v>
      </x:c>
      <x:c r="I65">
        <x:f t="shared" si="3"/>
        <x:v>772971.03399686143</x:v>
      </x:c>
      <x:c r="J65">
        <x:f t="shared" si="4"/>
        <x:v>798090.04292621557</x:v>
      </x:c>
      <x:c r="K65">
        <x:f t="shared" si="8"/>
        <x:v>782411.15311582887</x:v>
      </x:c>
      <x:c r="L65">
        <x:f t="shared" si="5"/>
        <x:v>1.556974226592674</x:v>
      </x:c>
    </x:row>
    <x:row r="66" spans="1:12">
      <x:c r="A66" s="1" t="s">
        <x:v>9</x:v>
      </x:c>
      <x:c r="B66" s="1" t="s">
        <x:v>27</x:v>
      </x:c>
      <x:c r="C66" s="1">
        <x:v>201611</x:v>
      </x:c>
      <x:c r="D66" s="1">
        <x:v>1011581</x:v>
      </x:c>
      <x:c r="E66">
        <x:f t="shared" si="9"/>
        <x:v>793984</x:v>
      </x:c>
      <x:c r="F66">
        <x:f t="shared" si="1"/>
        <x:v>1.2740571598420118</x:v>
      </x:c>
      <x:c r="G66">
        <x:f t="shared" si="7"/>
        <x:v>8787.1320631152976</x:v>
      </x:c>
      <x:c r="H66">
        <x:f t="shared" si="2"/>
        <x:v>802771.13206311525</x:v>
      </x:c>
      <x:c r="I66">
        <x:f t="shared" si="3"/>
        <x:v>785196.86793688475</x:v>
      </x:c>
      <x:c r="J66">
        <x:f t="shared" si="4"/>
        <x:v>802771.13206311525</x:v>
      </x:c>
      <x:c r="K66">
        <x:f t="shared" si="8"/>
        <x:v>790091.42563364818</x:v>
      </x:c>
      <x:c r="L66">
        <x:f t="shared" si="5"/>
        <x:v>1.2803341071430039</x:v>
      </x:c>
    </x:row>
    <x:row r="67" spans="1:12">
      <x:c r="A67" s="1" t="s">
        <x:v>9</x:v>
      </x:c>
      <x:c r="B67" s="1" t="s">
        <x:v>27</x:v>
      </x:c>
      <x:c r="C67" s="1">
        <x:v>201612</x:v>
      </x:c>
      <x:c r="D67" s="1">
        <x:v>794413</x:v>
      </x:c>
      <x:c r="E67">
        <x:f t="shared" si="9"/>
        <x:v>797955</x:v>
      </x:c>
      <x:c r="F67">
        <x:f t="shared" si="1"/>
        <x:v>0.99556115319786198</x:v>
      </x:c>
      <x:c r="G67">
        <x:f t="shared" si="7"/>
        <x:v>8643.4800610134298</x:v>
      </x:c>
      <x:c r="H67">
        <x:f t="shared" si="2"/>
        <x:v>806598.48006101348</x:v>
      </x:c>
      <x:c r="I67">
        <x:f t="shared" si="3"/>
        <x:v>789311.51993898652</x:v>
      </x:c>
      <x:c r="J67">
        <x:f t="shared" si="4"/>
        <x:v>794413</x:v>
      </x:c>
      <x:c r="K67">
        <x:f t="shared" si="8"/>
        <x:v>790985.94269771432</x:v>
      </x:c>
      <x:c r="L67">
        <x:f t="shared" si="5"/>
        <x:v>1.0043326399589321</x:v>
      </x:c>
    </x:row>
    <x:row r="68" spans="1:12">
      <x:c r="A68" s="1" t="s">
        <x:v>9</x:v>
      </x:c>
      <x:c r="B68" s="1" t="s">
        <x:v>27</x:v>
      </x:c>
      <x:c r="C68" s="1">
        <x:v>201613</x:v>
      </x:c>
      <x:c r="D68" s="1">
        <x:v>886427</x:v>
      </x:c>
      <x:c r="E68">
        <x:f t="shared" si="9"/>
        <x:v>783483.15384615387</x:v>
      </x:c>
      <x:c r="F68">
        <x:f t="shared" si="1"/>
        <x:v>1.1313925457726695</x:v>
      </x:c>
      <x:c r="G68">
        <x:f t="shared" si="7"/>
        <x:v>9257.5986506682966</x:v>
      </x:c>
      <x:c r="H68">
        <x:f t="shared" si="2"/>
        <x:v>792740.75249682216</x:v>
      </x:c>
      <x:c r="I68">
        <x:f t="shared" si="3"/>
        <x:v>774225.55519548559</x:v>
      </x:c>
      <x:c r="J68">
        <x:f t="shared" si="4"/>
        <x:v>792740.75249682216</x:v>
      </x:c>
      <x:c r="K68">
        <x:f t="shared" si="8"/>
        <x:v>784867.89527952927</x:v>
      </x:c>
      <x:c r="L68">
        <x:f t="shared" si="5"/>
        <x:v>1.1293964313374043</x:v>
      </x:c>
    </x:row>
    <x:row r="69" spans="1:12">
      <x:c r="A69" s="1" t="s">
        <x:v>9</x:v>
      </x:c>
      <x:c r="B69" s="1" t="s">
        <x:v>27</x:v>
      </x:c>
      <x:c r="C69" s="1">
        <x:v>201614</x:v>
      </x:c>
      <x:c r="D69" s="1">
        <x:v>739977</x:v>
      </x:c>
      <x:c r="E69">
        <x:f t="shared" si="9"/>
        <x:v>776208.4615384615</x:v>
      </x:c>
      <x:c r="F69">
        <x:f t="shared" si="1"/>
        <x:v>0.95332251149819991</x:v>
      </x:c>
      <x:c r="G69">
        <x:f t="shared" si="7"/>
        <x:v>9293.6755360426851</x:v>
      </x:c>
      <x:c r="H69">
        <x:f t="shared" si="2"/>
        <x:v>785502.13707450416</x:v>
      </x:c>
      <x:c r="I69">
        <x:f t="shared" si="3"/>
        <x:v>766914.78600241884</x:v>
      </x:c>
      <x:c r="J69">
        <x:f t="shared" si="4"/>
        <x:v>766914.78600241884</x:v>
      </x:c>
      <x:c r="K69">
        <x:f t="shared" si="8"/>
        <x:v>779064.26831267064</x:v>
      </x:c>
      <x:c r="L69">
        <x:f t="shared" si="5"/>
        <x:v>0.94982792832056406</x:v>
      </x:c>
    </x:row>
    <x:row r="70" spans="1:12">
      <x:c r="A70" s="1" t="s">
        <x:v>9</x:v>
      </x:c>
      <x:c r="B70" s="1" t="s">
        <x:v>27</x:v>
      </x:c>
      <x:c r="C70" s="1">
        <x:v>201615</x:v>
      </x:c>
      <x:c r="D70" s="1">
        <x:v>678467</x:v>
      </x:c>
      <x:c r="E70">
        <x:f t="shared" si="9"/>
        <x:v>780121.92307692312</x:v>
      </x:c>
      <x:c r="F70">
        <x:f t="shared" si="1"/>
        <x:v>0.86969354395787246</x:v>
      </x:c>
      <x:c r="G70">
        <x:f t="shared" si="7"/>
        <x:v>12622.117241632777</x:v>
      </x:c>
      <x:c r="H70">
        <x:f t="shared" si="2"/>
        <x:v>792744.0403185559</x:v>
      </x:c>
      <x:c r="I70">
        <x:f t="shared" si="3"/>
        <x:v>767499.80583529035</x:v>
      </x:c>
      <x:c r="J70">
        <x:f t="shared" si="4"/>
        <x:v>767499.80583529035</x:v>
      </x:c>
      <x:c r="K70">
        <x:f t="shared" si="8"/>
        <x:v>767337.61204040365</x:v>
      </x:c>
      <x:c r="L70">
        <x:f t="shared" si="5"/>
        <x:v>0.88418316703635758</x:v>
      </x:c>
    </x:row>
    <x:row r="71" spans="1:12">
      <x:c r="A71" s="1" t="s">
        <x:v>9</x:v>
      </x:c>
      <x:c r="B71" s="1" t="s">
        <x:v>27</x:v>
      </x:c>
      <x:c r="C71" s="1">
        <x:v>201616</x:v>
      </x:c>
      <x:c r="D71" s="1">
        <x:v>658270</x:v>
      </x:c>
      <x:c r="E71">
        <x:f t="shared" si="9"/>
        <x:v>794157.76923076925</x:v>
      </x:c>
      <x:c r="F71">
        <x:f t="shared" si="1"/>
        <x:v>0.8288907135387068</x:v>
      </x:c>
      <x:c r="G71">
        <x:f t="shared" si="7"/>
        <x:v>20404.772001947604</x:v>
      </x:c>
      <x:c r="H71">
        <x:f t="shared" si="2"/>
        <x:v>814562.54123271687</x:v>
      </x:c>
      <x:c r="I71">
        <x:f t="shared" si="3"/>
        <x:v>773752.99722882162</x:v>
      </x:c>
      <x:c r="J71">
        <x:f t="shared" si="4"/>
        <x:v>773752.99722882162</x:v>
      </x:c>
      <x:c r="K71">
        <x:f t="shared" si="8"/>
        <x:v>752332.28342701041</x:v>
      </x:c>
      <x:c r="L71">
        <x:f t="shared" si="5"/>
        <x:v>0.87497242176217727</x:v>
      </x:c>
    </x:row>
    <x:row r="72" spans="1:12">
      <x:c r="A72" s="1" t="s">
        <x:v>9</x:v>
      </x:c>
      <x:c r="B72" s="1" t="s">
        <x:v>27</x:v>
      </x:c>
      <x:c r="C72" s="1">
        <x:v>201617</x:v>
      </x:c>
      <x:c r="D72" s="1">
        <x:v>694920</x:v>
      </x:c>
      <x:c r="E72">
        <x:f t="shared" si="9"/>
        <x:v>759537</x:v>
      </x:c>
      <x:c r="F72">
        <x:f t="shared" si="1"/>
        <x:v>0.9149258034829113</x:v>
      </x:c>
      <x:c r="G72">
        <x:f t="shared" si="7"/>
        <x:v>23757.28136133511</x:v>
      </x:c>
      <x:c r="H72">
        <x:f t="shared" si="2"/>
        <x:v>783294.28136133507</x:v>
      </x:c>
      <x:c r="I72">
        <x:f t="shared" si="3"/>
        <x:v>735779.71863866493</x:v>
      </x:c>
      <x:c r="J72">
        <x:f t="shared" si="4"/>
        <x:v>735779.71863866493</x:v>
      </x:c>
      <x:c r="K72">
        <x:f t="shared" si="8"/>
        <x:v>745385.17192190571</x:v>
      </x:c>
      <x:c r="L72">
        <x:f t="shared" si="5"/>
        <x:v>0.93229651752826526</x:v>
      </x:c>
    </x:row>
    <x:row r="73" spans="1:12">
      <x:c r="A73" s="1" t="s">
        <x:v>9</x:v>
      </x:c>
      <x:c r="B73" s="1" t="s">
        <x:v>27</x:v>
      </x:c>
      <x:c r="C73" s="1">
        <x:v>201618</x:v>
      </x:c>
      <x:c r="D73" s="1">
        <x:v>712672</x:v>
      </x:c>
      <x:c r="E73">
        <x:f t="shared" si="9"/>
        <x:v>741162</x:v>
      </x:c>
      <x:c r="F73">
        <x:f t="shared" si="1"/>
        <x:v>0.96156036062291372</x:v>
      </x:c>
      <x:c r="G73">
        <x:f t="shared" si="7"/>
        <x:v>23447.890570144111</x:v>
      </x:c>
      <x:c r="H73">
        <x:f t="shared" si="2"/>
        <x:v>764609.89057014417</x:v>
      </x:c>
      <x:c r="I73">
        <x:f t="shared" si="3"/>
        <x:v>717714.10942985583</x:v>
      </x:c>
      <x:c r="J73">
        <x:f t="shared" si="4"/>
        <x:v>717714.10942985583</x:v>
      </x:c>
      <x:c r="K73">
        <x:f t="shared" si="8"/>
        <x:v>738216.27088947746</x:v>
      </x:c>
      <x:c r="L73">
        <x:f t="shared" si="5"/>
        <x:v>0.96539730713507688</x:v>
      </x:c>
    </x:row>
    <x:row r="74" spans="1:12">
      <x:c r="A74" s="1" t="s">
        <x:v>9</x:v>
      </x:c>
      <x:c r="B74" s="1" t="s">
        <x:v>27</x:v>
      </x:c>
      <x:c r="C74" s="1">
        <x:v>201619</x:v>
      </x:c>
      <x:c r="D74" s="1">
        <x:v>693402</x:v>
      </x:c>
      <x:c r="E74">
        <x:f t="shared" si="9"/>
        <x:v>740531.61538461538</x:v>
      </x:c>
      <x:c r="F74">
        <x:f t="shared" si="1"/>
        <x:v>0.9363570516025338</x:v>
      </x:c>
      <x:c r="G74">
        <x:f t="shared" si="7"/>
        <x:v>8352.3869077198524</x:v>
      </x:c>
      <x:c r="H74">
        <x:f t="shared" si="2"/>
        <x:v>748884.00229233527</x:v>
      </x:c>
      <x:c r="I74">
        <x:f t="shared" si="3"/>
        <x:v>732179.22847689549</x:v>
      </x:c>
      <x:c r="J74">
        <x:f t="shared" si="4"/>
        <x:v>732179.22847689549</x:v>
      </x:c>
      <x:c r="K74">
        <x:f t="shared" si="8"/>
        <x:v>729602.12332300295</x:v>
      </x:c>
      <x:c r="L74">
        <x:f t="shared" si="5"/>
        <x:v>0.95038374729759834</x:v>
      </x:c>
    </x:row>
    <x:row r="75" spans="1:12">
      <x:c r="A75" s="1" t="s">
        <x:v>9</x:v>
      </x:c>
      <x:c r="B75" s="1" t="s">
        <x:v>27</x:v>
      </x:c>
      <x:c r="C75" s="1">
        <x:v>201620</x:v>
      </x:c>
      <x:c r="D75" s="1">
        <x:v>695859</x:v>
      </x:c>
      <x:c r="E75">
        <x:f t="shared" si="9"/>
        <x:v>739363.92307692312</x:v>
      </x:c>
      <x:c r="F75">
        <x:f t="shared" si="1"/>
        <x:v>0.94115898582679847</x:v>
      </x:c>
      <x:c r="G75">
        <x:f t="shared" si="7"/>
        <x:v>7708.6224037738957</x:v>
      </x:c>
      <x:c r="H75">
        <x:f t="shared" si="2"/>
        <x:v>747072.54548069707</x:v>
      </x:c>
      <x:c r="I75">
        <x:f t="shared" si="3"/>
        <x:v>731655.30067314918</x:v>
      </x:c>
      <x:c r="J75">
        <x:f t="shared" si="4"/>
        <x:v>731655.30067314918</x:v>
      </x:c>
      <x:c r="K75">
        <x:f t="shared" si="8"/>
        <x:v>737313.17575139401</x:v>
      </x:c>
      <x:c r="L75">
        <x:f t="shared" si="5"/>
        <x:v>0.94377670559169358</x:v>
      </x:c>
    </x:row>
    <x:row r="76" spans="1:12">
      <x:c r="A76" s="1" t="s">
        <x:v>9</x:v>
      </x:c>
      <x:c r="B76" s="1" t="s">
        <x:v>27</x:v>
      </x:c>
      <x:c r="C76" s="1">
        <x:v>201621</x:v>
      </x:c>
      <x:c r="D76" s="1">
        <x:v>721991</x:v>
      </x:c>
      <x:c r="E76">
        <x:f t="shared" si="9"/>
        <x:v>743848.92307692312</x:v>
      </x:c>
      <x:c r="F76">
        <x:f t="shared" si="1"/>
        <x:v>0.97061510422505148</x:v>
      </x:c>
      <x:c r="G76">
        <x:f t="shared" si="7"/>
        <x:v>13166.663680473768</x:v>
      </x:c>
      <x:c r="H76">
        <x:f t="shared" si="2"/>
        <x:v>757015.58675739693</x:v>
      </x:c>
      <x:c r="I76">
        <x:f t="shared" si="3"/>
        <x:v>730682.25939644931</x:v>
      </x:c>
      <x:c r="J76">
        <x:f t="shared" si="4"/>
        <x:v>730682.25939644931</x:v>
      </x:c>
      <x:c r="K76">
        <x:f t="shared" si="8"/>
        <x:v>747395.15386542282</x:v>
      </x:c>
      <x:c r="L76">
        <x:f t="shared" si="5"/>
        <x:v>0.96600974232434333</x:v>
      </x:c>
    </x:row>
    <x:row r="77" spans="1:12">
      <x:c r="A77" s="1" t="s">
        <x:v>9</x:v>
      </x:c>
      <x:c r="B77" s="1" t="s">
        <x:v>27</x:v>
      </x:c>
      <x:c r="C77" s="1">
        <x:v>201622</x:v>
      </x:c>
      <x:c r="D77" s="1">
        <x:v>817878</x:v>
      </x:c>
      <x:c r="E77">
        <x:f t="shared" si="9"/>
        <x:v>758066.23076923075</x:v>
      </x:c>
      <x:c r="F77">
        <x:f t="shared" si="1"/>
        <x:v>1.0789004532889912</x:v>
      </x:c>
      <x:c r="G77">
        <x:f t="shared" si="7"/>
        <x:v>16268.750011390102</x:v>
      </x:c>
      <x:c r="H77">
        <x:f t="shared" si="2"/>
        <x:v>774334.98078062083</x:v>
      </x:c>
      <x:c r="I77">
        <x:f t="shared" si="3"/>
        <x:v>741797.48075784068</x:v>
      </x:c>
      <x:c r="J77">
        <x:f t="shared" si="4"/>
        <x:v>774334.98078062083</x:v>
      </x:c>
      <x:c r="K77">
        <x:f t="shared" si="8"/>
        <x:v>755500.50817004382</x:v>
      </x:c>
      <x:c r="L77">
        <x:f t="shared" si="5"/>
        <x:v>1.0825644604542299</x:v>
      </x:c>
    </x:row>
    <x:row r="78" spans="1:12">
      <x:c r="A78" s="1" t="s">
        <x:v>9</x:v>
      </x:c>
      <x:c r="B78" s="1" t="s">
        <x:v>27</x:v>
      </x:c>
      <x:c r="C78" s="1">
        <x:v>201623</x:v>
      </x:c>
      <x:c r="D78" s="1">
        <x:v>768124</x:v>
      </x:c>
      <x:c r="E78">
        <x:f t="shared" si="9"/>
        <x:v>769703.4615384615</x:v>
      </x:c>
      <x:c r="F78">
        <x:f t="shared" si="1"/>
        <x:v>0.99794796097797911</x:v>
      </x:c>
      <x:c r="G78">
        <x:f t="shared" si="7"/>
        <x:v>16682.222691910105</x:v>
      </x:c>
      <x:c r="H78">
        <x:f t="shared" si="2"/>
        <x:v>786385.68423037161</x:v>
      </x:c>
      <x:c r="I78">
        <x:f t="shared" si="3"/>
        <x:v>753021.23884655139</x:v>
      </x:c>
      <x:c r="J78">
        <x:f t="shared" si="4"/>
        <x:v>768124</x:v>
      </x:c>
      <x:c r="K78">
        <x:f t="shared" si="8"/>
        <x:v>766413.04803541407</x:v>
      </x:c>
      <x:c r="L78">
        <x:f t="shared" si="5"/>
        <x:v>1.0022324149738469</x:v>
      </x:c>
    </x:row>
    <x:row r="79" spans="1:12">
      <x:c r="A79" s="1" t="s">
        <x:v>9</x:v>
      </x:c>
      <x:c r="B79" s="1" t="s">
        <x:v>27</x:v>
      </x:c>
      <x:c r="C79" s="1">
        <x:v>201624</x:v>
      </x:c>
      <x:c r="D79" s="1">
        <x:v>772706</x:v>
      </x:c>
      <x:c r="E79">
        <x:f t="shared" si="9"/>
        <x:v>777357.38461538462</x:v>
      </x:c>
      <x:c r="F79">
        <x:f t="shared" si="1"/>
        <x:v>0.99401641419064157</x:v>
      </x:c>
      <x:c r="G79">
        <x:f t="shared" si="7"/>
        <x:v>13724.480353447556</x:v>
      </x:c>
      <x:c r="H79">
        <x:f t="shared" si="2"/>
        <x:v>791081.86496883223</x:v>
      </x:c>
      <x:c r="I79">
        <x:f t="shared" si="3"/>
        <x:v>763632.90426193702</x:v>
      </x:c>
      <x:c r="J79">
        <x:f t="shared" si="4"/>
        <x:v>772706</x:v>
      </x:c>
      <x:c r="K79">
        <x:f t="shared" si="8"/>
        <x:v>780459.06874018686</x:v>
      </x:c>
      <x:c r="L79">
        <x:f t="shared" si="5"/>
        <x:v>0.99006601492541846</x:v>
      </x:c>
    </x:row>
    <x:row r="80" spans="1:12">
      <x:c r="A80" s="1" t="s">
        <x:v>9</x:v>
      </x:c>
      <x:c r="B80" s="1" t="s">
        <x:v>27</x:v>
      </x:c>
      <x:c r="C80" s="1">
        <x:v>201625</x:v>
      </x:c>
      <x:c r="D80" s="1">
        <x:v>786218</x:v>
      </x:c>
      <x:c r="E80">
        <x:f t="shared" si="9"/>
        <x:v>786567.23076923075</x:v>
      </x:c>
      <x:c r="F80">
        <x:f t="shared" si="1"/>
        <x:v>0.9995560064600082</x:v>
      </x:c>
      <x:c r="G80">
        <x:f t="shared" si="7"/>
        <x:v>11126.962626244407</x:v>
      </x:c>
      <x:c r="H80">
        <x:f t="shared" si="2"/>
        <x:v>797694.19339547516</x:v>
      </x:c>
      <x:c r="I80">
        <x:f t="shared" si="3"/>
        <x:v>775440.26814298634</x:v>
      </x:c>
      <x:c r="J80">
        <x:f t="shared" si="4"/>
        <x:v>786218</x:v>
      </x:c>
      <x:c r="K80">
        <x:f t="shared" si="8"/>
        <x:v>785248.47258406261</x:v>
      </x:c>
      <x:c r="L80">
        <x:f t="shared" si="5"/>
        <x:v>1.0012346759653628</x:v>
      </x:c>
    </x:row>
    <x:row r="81" spans="1:12">
      <x:c r="A81" s="1" t="s">
        <x:v>9</x:v>
      </x:c>
      <x:c r="B81" s="1" t="s">
        <x:v>27</x:v>
      </x:c>
      <x:c r="C81" s="1">
        <x:v>201626</x:v>
      </x:c>
      <x:c r="D81" s="1">
        <x:v>871247</x:v>
      </x:c>
      <x:c r="E81">
        <x:f t="shared" si="9"/>
        <x:v>792814.76923076925</x:v>
      </x:c>
      <x:c r="F81">
        <x:f t="shared" si="1"/>
        <x:v>1.0989288214765851</x:v>
      </x:c>
      <x:c r="G81">
        <x:f t="shared" si="7"/>
        <x:v>8097.5936895436726</x:v>
      </x:c>
      <x:c r="H81">
        <x:f t="shared" si="2"/>
        <x:v>800912.36292031291</x:v>
      </x:c>
      <x:c r="I81">
        <x:f t="shared" si="3"/>
        <x:v>784717.17554122559</x:v>
      </x:c>
      <x:c r="J81">
        <x:f t="shared" si="4"/>
        <x:v>800912.36292031291</x:v>
      </x:c>
      <x:c r="K81">
        <x:f t="shared" si="8"/>
        <x:v>791853.2720067401</x:v>
      </x:c>
      <x:c r="L81">
        <x:f t="shared" si="5"/>
        <x:v>1.1002631810714854</x:v>
      </x:c>
    </x:row>
    <x:row r="82" spans="1:12">
      <x:c r="A82" s="1" t="s">
        <x:v>9</x:v>
      </x:c>
      <x:c r="B82" s="1" t="s">
        <x:v>27</x:v>
      </x:c>
      <x:c r="C82" s="1">
        <x:v>201627</x:v>
      </x:c>
      <x:c r="D82" s="1">
        <x:v>798282</x:v>
      </x:c>
      <x:c r="E82">
        <x:f t="shared" si="9"/>
        <x:v>796828.5384615385</x:v>
      </x:c>
      <x:c r="F82">
        <x:f t="shared" si="1"/>
        <x:v>1.001824058085655</x:v>
      </x:c>
      <x:c r="G82">
        <x:f t="shared" si="7"/>
        <x:v>4345.1621120258742</x:v>
      </x:c>
      <x:c r="H82">
        <x:f t="shared" si="2"/>
        <x:v>801173.70057356439</x:v>
      </x:c>
      <x:c r="I82">
        <x:f t="shared" si="3"/>
        <x:v>792483.3763495126</x:v>
      </x:c>
      <x:c r="J82">
        <x:f t="shared" si="4"/>
        <x:v>798282</x:v>
      </x:c>
      <x:c r="K82">
        <x:f t="shared" si="8"/>
        <x:v>796704.52465590136</x:v>
      </x:c>
      <x:c r="L82">
        <x:f t="shared" si="5"/>
        <x:v>1.0019800004835919</x:v>
      </x:c>
    </x:row>
    <x:row r="83" spans="1:12">
      <x:c r="A83" s="1" t="s">
        <x:v>9</x:v>
      </x:c>
      <x:c r="B83" s="1" t="s">
        <x:v>27</x:v>
      </x:c>
      <x:c r="C83" s="1">
        <x:v>201628</x:v>
      </x:c>
      <x:c r="D83" s="1">
        <x:v>863292</x:v>
      </x:c>
      <x:c r="E83">
        <x:f t="shared" si="9"/>
        <x:v>796012.30769230775</x:v>
      </x:c>
      <x:c r="F83">
        <x:f t="shared" si="1"/>
        <x:v>1.0845209196610797</x:v>
      </x:c>
      <x:c r="G83">
        <x:f t="shared" si="7"/>
        <x:v>5135.6894210792343</x:v>
      </x:c>
      <x:c r="H83">
        <x:f t="shared" si="2"/>
        <x:v>801147.99711338698</x:v>
      </x:c>
      <x:c r="I83">
        <x:f t="shared" si="3"/>
        <x:v>790876.61827122851</x:v>
      </x:c>
      <x:c r="J83">
        <x:f t="shared" si="4"/>
        <x:v>801147.99711338698</x:v>
      </x:c>
      <x:c r="K83">
        <x:f t="shared" si="8"/>
        <x:v>797805.04605879379</x:v>
      </x:c>
      <x:c r="L83">
        <x:f t="shared" si="5"/>
        <x:v>1.0820839054161362</x:v>
      </x:c>
    </x:row>
    <x:row r="84" spans="1:12">
      <x:c r="A84" s="1" t="s">
        <x:v>9</x:v>
      </x:c>
      <x:c r="B84" s="1" t="s">
        <x:v>27</x:v>
      </x:c>
      <x:c r="C84" s="1">
        <x:v>201629</x:v>
      </x:c>
      <x:c r="D84" s="1">
        <x:v>809554</x:v>
      </x:c>
      <x:c r="E84">
        <x:f t="shared" si="9"/>
        <x:v>789452.30769230775</x:v>
      </x:c>
      <x:c r="F84">
        <x:f t="shared" si="1"/>
        <x:v>1.0254628330449151</x:v>
      </x:c>
      <x:c r="G84">
        <x:f t="shared" si="7"/>
        <x:v>7509.9555534987921</x:v>
      </x:c>
      <x:c r="H84">
        <x:f t="shared" si="2"/>
        <x:v>796962.26324580656</x:v>
      </x:c>
      <x:c r="I84">
        <x:f t="shared" si="3"/>
        <x:v>781942.35213880893</x:v>
      </x:c>
      <x:c r="J84">
        <x:f t="shared" si="4"/>
        <x:v>796962.26324580656</x:v>
      </x:c>
      <x:c r="K84">
        <x:f t="shared" si="8"/>
        <x:v>794756.30616870592</x:v>
      </x:c>
      <x:c r="L84">
        <x:f t="shared" si="5"/>
        <x:v>1.0186191587489624</x:v>
      </x:c>
    </x:row>
    <x:row r="85" spans="1:12">
      <x:c r="A85" s="1" t="s">
        <x:v>9</x:v>
      </x:c>
      <x:c r="B85" s="1" t="s">
        <x:v>27</x:v>
      </x:c>
      <x:c r="C85" s="1">
        <x:v>201630</x:v>
      </x:c>
      <x:c r="D85" s="1">
        <x:v>794421</x:v>
      </x:c>
      <x:c r="E85">
        <x:f t="shared" si="9"/>
        <x:v>784318.92307692312</x:v>
      </x:c>
      <x:c r="F85">
        <x:f t="shared" si="1"/>
        <x:v>1.012880062721738</x:v>
      </x:c>
      <x:c r="G85">
        <x:f t="shared" si="7"/>
        <x:v>7401.6839375395157</x:v>
      </x:c>
      <x:c r="H85">
        <x:f t="shared" si="2"/>
        <x:v>791720.60701446258</x:v>
      </x:c>
      <x:c r="I85">
        <x:f t="shared" si="3"/>
        <x:v>776917.23913938366</x:v>
      </x:c>
      <x:c r="J85">
        <x:f t="shared" si="4"/>
        <x:v>791720.60701446258</x:v>
      </x:c>
      <x:c r="K85">
        <x:f t="shared" si="8"/>
        <x:v>792933.37517591636</x:v>
      </x:c>
      <x:c r="L85">
        <x:f t="shared" si="5"/>
        <x:v>1.0018761031767058</x:v>
      </x:c>
    </x:row>
    <x:row r="86" spans="1:12">
      <x:c r="A86" s="1" t="s">
        <x:v>9</x:v>
      </x:c>
      <x:c r="B86" s="1" t="s">
        <x:v>27</x:v>
      </x:c>
      <x:c r="C86" s="1">
        <x:v>201631</x:v>
      </x:c>
      <x:c r="D86" s="1">
        <x:v>832400</x:v>
      </x:c>
      <x:c r="E86">
        <x:f t="shared" si="9"/>
        <x:v>779345.69230769225</x:v>
      </x:c>
      <x:c r="F86">
        <x:f t="shared" si="1"/>
        <x:v>1.0680754486949309</x:v>
      </x:c>
      <x:c r="G86">
        <x:f t="shared" si="7"/>
        <x:v>6322.9711621810702</x:v>
      </x:c>
      <x:c r="H86">
        <x:f t="shared" si="2"/>
        <x:v>785668.66346987337</x:v>
      </x:c>
      <x:c r="I86">
        <x:f t="shared" si="3"/>
        <x:v>773022.72114551114</x:v>
      </x:c>
      <x:c r="J86">
        <x:f t="shared" si="4"/>
        <x:v>785668.66346987337</x:v>
      </x:c>
      <x:c r="K86">
        <x:f t="shared" si="8"/>
        <x:v>788012.11355917982</x:v>
      </x:c>
      <x:c r="L86">
        <x:f t="shared" si="5"/>
        <x:v>1.0563289392092405</x:v>
      </x:c>
    </x:row>
    <x:row r="87" spans="1:12">
      <x:c r="A87" s="1" t="s">
        <x:v>9</x:v>
      </x:c>
      <x:c r="B87" s="1" t="s">
        <x:v>27</x:v>
      </x:c>
      <x:c r="C87" s="1">
        <x:v>201632</x:v>
      </x:c>
      <x:c r="D87" s="1">
        <x:v>774620</x:v>
      </x:c>
      <x:c r="E87">
        <x:f t="shared" si="9"/>
        <x:v>796395.92307692312</x:v>
      </x:c>
      <x:c r="F87">
        <x:f t="shared" si="1"/>
        <x:v>0.97265691291739598</x:v>
      </x:c>
      <x:c r="G87">
        <x:f t="shared" si="7"/>
        <x:v>7228.5780408714381</x:v>
      </x:c>
      <x:c r="H87">
        <x:f t="shared" si="2"/>
        <x:v>803624.50111779454</x:v>
      </x:c>
      <x:c r="I87">
        <x:f t="shared" si="3"/>
        <x:v>789167.3450360517</x:v>
      </x:c>
      <x:c r="J87">
        <x:f t="shared" si="4"/>
        <x:v>789167.3450360517</x:v>
      </x:c>
      <x:c r="K87">
        <x:f t="shared" si="8"/>
        <x:v>781334.48984349368</x:v>
      </x:c>
      <x:c r="L87">
        <x:f t="shared" si="5"/>
        <x:v>0.99140638237429068</x:v>
      </x:c>
    </x:row>
    <x:row r="88" spans="1:12">
      <x:c r="A88" s="1" t="s">
        <x:v>9</x:v>
      </x:c>
      <x:c r="B88" s="1" t="s">
        <x:v>27</x:v>
      </x:c>
      <x:c r="C88" s="1">
        <x:v>201633</x:v>
      </x:c>
      <x:c r="D88" s="1">
        <x:v>748038</x:v>
      </x:c>
      <x:c r="E88">
        <x:f t="shared" si="9"/>
        <x:v>786655.15384615387</x:v>
      </x:c>
      <x:c r="F88">
        <x:f t="shared" si="1"/>
        <x:v>0.95090967921922975</x:v>
      </x:c>
      <x:c r="G88">
        <x:f t="shared" si="7"/>
        <x:v>10113.464816449143</x:v>
      </x:c>
      <x:c r="H88">
        <x:f t="shared" si="2"/>
        <x:v>796768.61866260297</x:v>
      </x:c>
      <x:c r="I88">
        <x:f t="shared" si="3"/>
        <x:v>776541.68902970478</x:v>
      </x:c>
      <x:c r="J88">
        <x:f t="shared" si="4"/>
        <x:v>776541.68902970478</x:v>
      </x:c>
      <x:c r="K88">
        <x:f t="shared" si="8"/>
        <x:v>773191.65134754952</x:v>
      </x:c>
      <x:c r="L88">
        <x:f t="shared" si="5"/>
        <x:v>0.96746776649267907</x:v>
      </x:c>
    </x:row>
    <x:row r="89" spans="1:12">
      <x:c r="A89" s="1" t="s">
        <x:v>9</x:v>
      </x:c>
      <x:c r="B89" s="1" t="s">
        <x:v>27</x:v>
      </x:c>
      <x:c r="C89" s="1">
        <x:v>201634</x:v>
      </x:c>
      <x:c r="D89" s="1">
        <x:v>711380</x:v>
      </x:c>
      <x:c r="E89">
        <x:f t="shared" si="9"/>
        <x:v>778369.07692307688</x:v>
      </x:c>
      <x:c r="F89">
        <x:f t="shared" si="1"/>
        <x:v>0.91393661579171759</x:v>
      </x:c>
      <x:c r="G89">
        <x:f t="shared" si="7"/>
        <x:v>14794.932255700978</x:v>
      </x:c>
      <x:c r="H89">
        <x:f t="shared" si="2"/>
        <x:v>793164.00917877781</x:v>
      </x:c>
      <x:c r="I89">
        <x:f t="shared" si="3"/>
        <x:v>763574.14466737595</x:v>
      </x:c>
      <x:c r="J89">
        <x:f t="shared" si="4"/>
        <x:v>763574.14466737595</x:v>
      </x:c>
      <x:c r="K89">
        <x:f t="shared" si="8"/>
        <x:v>763148.45785381249</x:v>
      </x:c>
      <x:c r="L89">
        <x:f t="shared" si="5"/>
        <x:v>0.93216463019606965</x:v>
      </x:c>
    </x:row>
    <x:row r="90" spans="1:12">
      <x:c r="A90" s="1" t="s">
        <x:v>9</x:v>
      </x:c>
      <x:c r="B90" s="1" t="s">
        <x:v>27</x:v>
      </x:c>
      <x:c r="C90" s="1">
        <x:v>201635</x:v>
      </x:c>
      <x:c r="D90" s="1">
        <x:v>732598</x:v>
      </x:c>
      <x:c r="E90">
        <x:f t="shared" si="9"/>
        <x:v>769351.30769230775</x:v>
      </x:c>
      <x:c r="F90">
        <x:f t="shared" si="1"/>
        <x:v>0.95222818584327829</x:v>
      </x:c>
      <x:c r="G90">
        <x:f t="shared" si="7"/>
        <x:v>18344.893157565675</x:v>
      </x:c>
      <x:c r="H90">
        <x:f t="shared" si="2"/>
        <x:v>787696.20084987348</x:v>
      </x:c>
      <x:c r="I90">
        <x:f t="shared" si="3"/>
        <x:v>751006.41453474201</x:v>
      </x:c>
      <x:c r="J90">
        <x:f t="shared" si="4"/>
        <x:v>751006.41453474201</x:v>
      </x:c>
      <x:c r="K90">
        <x:f t="shared" si="8"/>
        <x:v>748135.20292790979</x:v>
      </x:c>
      <x:c r="L90">
        <x:f t="shared" si="5"/>
        <x:v>0.97923209218453666</x:v>
      </x:c>
    </x:row>
    <x:row r="91" spans="1:12">
      <x:c r="A91" s="1" t="s">
        <x:v>9</x:v>
      </x:c>
      <x:c r="B91" s="1" t="s">
        <x:v>27</x:v>
      </x:c>
      <x:c r="C91" s="1">
        <x:v>201636</x:v>
      </x:c>
      <x:c r="D91" s="1">
        <x:v>701390</x:v>
      </x:c>
      <x:c r="E91">
        <x:f t="shared" si="9"/>
        <x:v>758315.76923076925</x:v>
      </x:c>
      <x:c r="F91">
        <x:f t="shared" si="1"/>
        <x:v>0.92493131286388208</x:v>
      </x:c>
      <x:c r="G91">
        <x:f t="shared" si="7"/>
        <x:v>22863.07322958075</x:v>
      </x:c>
      <x:c r="H91">
        <x:f t="shared" si="2"/>
        <x:v>781178.84246035002</x:v>
      </x:c>
      <x:c r="I91">
        <x:f t="shared" si="3"/>
        <x:v>735452.69600118848</x:v>
      </x:c>
      <x:c r="J91">
        <x:f t="shared" si="4"/>
        <x:v>735452.69600118848</x:v>
      </x:c>
      <x:c r="K91">
        <x:f t="shared" si="8"/>
        <x:v>742056.09748743405</x:v>
      </x:c>
      <x:c r="L91">
        <x:f t="shared" si="5"/>
        <x:v>0.94519808189013277</x:v>
      </x:c>
    </x:row>
    <x:row r="92" spans="1:12">
      <x:c r="A92" s="1" t="s">
        <x:v>9</x:v>
      </x:c>
      <x:c r="B92" s="1" t="s">
        <x:v>27</x:v>
      </x:c>
      <x:c r="C92" s="1">
        <x:v>201637</x:v>
      </x:c>
      <x:c r="D92" s="1">
        <x:v>708054</x:v>
      </x:c>
      <x:c r="E92">
        <x:f t="shared" si="9"/>
        <x:v>739594</x:v>
      </x:c>
      <x:c r="F92">
        <x:f t="shared" si="1"/>
        <x:v>0.95735498124646767</x:v>
      </x:c>
      <x:c r="G92">
        <x:f t="shared" si="7"/>
        <x:v>25492.929593462315</x:v>
      </x:c>
      <x:c r="H92">
        <x:f t="shared" si="2"/>
        <x:v>765086.92959346226</x:v>
      </x:c>
      <x:c r="I92">
        <x:f t="shared" si="3"/>
        <x:v>714101.07040653774</x:v>
      </x:c>
      <x:c r="J92">
        <x:f t="shared" si="4"/>
        <x:v>714101.07040653774</x:v>
      </x:c>
      <x:c r="K92">
        <x:f t="shared" si="8"/>
        <x:v>733978.06391099014</x:v>
      </x:c>
      <x:c r="L92">
        <x:f t="shared" si="5"/>
        <x:v>0.96468005627735764</x:v>
      </x:c>
    </x:row>
    <x:row r="93" spans="1:12">
      <x:c r="A93" s="1" t="s">
        <x:v>9</x:v>
      </x:c>
      <x:c r="B93" s="1" t="s">
        <x:v>27</x:v>
      </x:c>
      <x:c r="C93" s="1">
        <x:v>201638</x:v>
      </x:c>
      <x:c r="D93" s="1">
        <x:v>1007871</x:v>
      </x:c>
      <x:c r="E93">
        <x:f t="shared" si="9"/>
        <x:v>721804.92307692312</x:v>
      </x:c>
      <x:c r="F93">
        <x:f t="shared" si="1"/>
        <x:v>1.3963204846312618</x:v>
      </x:c>
      <x:c r="G93">
        <x:f t="shared" si="7"/>
        <x:v>24341.238750402608</x:v>
      </x:c>
      <x:c r="H93">
        <x:f t="shared" si="2"/>
        <x:v>746146.1618273257</x:v>
      </x:c>
      <x:c r="I93">
        <x:f t="shared" si="3"/>
        <x:v>697463.68432652054</x:v>
      </x:c>
      <x:c r="J93">
        <x:f t="shared" si="4"/>
        <x:v>746146.1618273257</x:v>
      </x:c>
      <x:c r="K93">
        <x:f t="shared" si="8"/>
        <x:v>721889.38100404176</x:v>
      </x:c>
      <x:c r="L93">
        <x:f t="shared" si="5"/>
        <x:v>1.3961571211896757</x:v>
      </x:c>
    </x:row>
    <x:row r="94" spans="1:12">
      <x:c r="A94" s="1" t="s">
        <x:v>9</x:v>
      </x:c>
      <x:c r="B94" s="1" t="s">
        <x:v>27</x:v>
      </x:c>
      <x:c r="C94" s="1">
        <x:v>201639</x:v>
      </x:c>
      <x:c r="D94" s="1">
        <x:v>744617</x:v>
      </x:c>
      <x:c r="E94">
        <x:f t="shared" si="9"/>
        <x:v>707226.30769230775</x:v>
      </x:c>
      <x:c r="F94">
        <x:f t="shared" si="1"/>
        <x:v>1.0528694873211077</x:v>
      </x:c>
      <x:c r="G94">
        <x:f t="shared" si="7"/>
        <x:v>15957.6690928486</x:v>
      </x:c>
      <x:c r="H94">
        <x:f t="shared" si="2"/>
        <x:v>723183.97678515629</x:v>
      </x:c>
      <x:c r="I94">
        <x:f t="shared" si="3"/>
        <x:v>691268.6385994592</x:v>
      </x:c>
      <x:c r="J94">
        <x:f t="shared" si="4"/>
        <x:v>723183.97678515629</x:v>
      </x:c>
      <x:c r="K94">
        <x:f t="shared" si="8"/>
        <x:v>722867.1607155574</x:v>
      </x:c>
      <x:c r="L94">
        <x:f t="shared" si="5"/>
        <x:v>1.030088293487994</x:v>
      </x:c>
    </x:row>
    <x:row r="95" spans="1:12">
      <x:c r="A95" s="1" t="s">
        <x:v>9</x:v>
      </x:c>
      <x:c r="B95" s="1" t="s">
        <x:v>27</x:v>
      </x:c>
      <x:c r="C95" s="1">
        <x:v>201640</x:v>
      </x:c>
      <x:c r="D95" s="1">
        <x:v>690563</x:v>
      </x:c>
      <x:c r="E95">
        <x:f t="shared" si="9"/>
        <x:v>698149.5384615385</x:v>
      </x:c>
      <x:c r="F95">
        <x:f t="shared" si="1"/>
        <x:v>0.98913336177481914</x:v>
      </x:c>
      <x:c r="G95">
        <x:f t="shared" si="7"/>
        <x:v>14187.790975003494</x:v>
      </x:c>
      <x:c r="H95">
        <x:f t="shared" si="2"/>
        <x:v>712337.329436542</x:v>
      </x:c>
      <x:c r="I95">
        <x:f t="shared" si="3"/>
        <x:v>683961.74748653499</x:v>
      </x:c>
      <x:c r="J95">
        <x:f t="shared" si="4"/>
        <x:v>690563</x:v>
      </x:c>
      <x:c r="K95">
        <x:f t="shared" si="8"/>
        <x:v>723265.2434461026</x:v>
      </x:c>
      <x:c r="L95">
        <x:f t="shared" si="5"/>
        <x:v>0.95478526896953042</x:v>
      </x:c>
    </x:row>
    <x:row r="96" spans="1:12">
      <x:c r="A96" s="1" t="s">
        <x:v>9</x:v>
      </x:c>
      <x:c r="B96" s="1" t="s">
        <x:v>27</x:v>
      </x:c>
      <x:c r="C96" s="1">
        <x:v>201641</x:v>
      </x:c>
      <x:c r="D96" s="1">
        <x:v>746061</x:v>
      </x:c>
      <x:c r="E96">
        <x:f t="shared" si="9"/>
        <x:v>723262.84615384613</x:v>
      </x:c>
      <x:c r="F96">
        <x:f t="shared" si="1"/>
        <x:v>1.0315212567151617</x:v>
      </x:c>
      <x:c r="G96">
        <x:f t="shared" si="7"/>
        <x:v>17078.748404921636</x:v>
      </x:c>
      <x:c r="H96">
        <x:f t="shared" si="2"/>
        <x:v>740341.59455876774</x:v>
      </x:c>
      <x:c r="I96">
        <x:f t="shared" si="3"/>
        <x:v>706184.09774892451</x:v>
      </x:c>
      <x:c r="J96">
        <x:f t="shared" si="4"/>
        <x:v>740341.59455876774</x:v>
      </x:c>
      <x:c r="K96">
        <x:f t="shared" si="8"/>
        <x:v>719125.45582396188</x:v>
      </x:c>
      <x:c r="L96">
        <x:f t="shared" si="5"/>
        <x:v>1.0374559737218256</x:v>
      </x:c>
    </x:row>
    <x:row r="97" spans="1:12">
      <x:c r="A97" s="1" t="s">
        <x:v>9</x:v>
      </x:c>
      <x:c r="B97" s="1" t="s">
        <x:v>27</x:v>
      </x:c>
      <x:c r="C97" s="1">
        <x:v>201642</x:v>
      </x:c>
      <x:c r="D97" s="1">
        <x:v>666092</x:v>
      </x:c>
      <x:c r="E97">
        <x:f t="shared" si="9"/>
        <x:v>734089.23076923075</x:v>
      </x:c>
      <x:c r="F97">
        <x:f t="shared" si="1"/>
        <x:v>0.90737198160776933</x:v>
      </x:c>
      <x:c r="G97">
        <x:f t="shared" si="7"/>
        <x:v>17997.746709967134</x:v>
      </x:c>
      <x:c r="H97">
        <x:f t="shared" si="2"/>
        <x:v>752086.9774791979</x:v>
      </x:c>
      <x:c r="I97">
        <x:f t="shared" si="3"/>
        <x:v>716091.4840592636</x:v>
      </x:c>
      <x:c r="J97">
        <x:f t="shared" si="4"/>
        <x:v>716091.4840592636</x:v>
      </x:c>
      <x:c r="K97">
        <x:f t="shared" si="8"/>
        <x:v>720841.25901251333</x:v>
      </x:c>
      <x:c r="L97">
        <x:f t="shared" si="5"/>
        <x:v>0.92404810583745611</x:v>
      </x:c>
    </x:row>
    <x:row r="98" spans="1:12">
      <x:c r="A98" s="1" t="s">
        <x:v>9</x:v>
      </x:c>
      <x:c r="B98" s="1" t="s">
        <x:v>27</x:v>
      </x:c>
      <x:c r="C98" s="1">
        <x:v>201643</x:v>
      </x:c>
      <x:c r="D98" s="1">
        <x:v>551038</x:v>
      </x:c>
      <x:c r="E98">
        <x:f t="shared" si="9"/>
        <x:v>737805.30769230775</x:v>
      </x:c>
      <x:c r="F98">
        <x:f t="shared" si="1"/>
        <x:v>0.74686098657046163</x:v>
      </x:c>
      <x:c r="G98">
        <x:f t="shared" si="7"/>
        <x:v>12358.083975685618</x:v>
      </x:c>
      <x:c r="H98">
        <x:f t="shared" si="2"/>
        <x:v>750163.39166799339</x:v>
      </x:c>
      <x:c r="I98">
        <x:f t="shared" si="3"/>
        <x:v>725447.2237166221</x:v>
      </x:c>
      <x:c r="J98">
        <x:f t="shared" si="4"/>
        <x:v>725447.2237166221</x:v>
      </x:c>
      <x:c r="K98">
        <x:f t="shared" si="8"/>
        <x:v>731557.90154895512</x:v>
      </x:c>
      <x:c r="L98">
        <x:f t="shared" si="5"/>
        <x:v>0.75323907900286013</x:v>
      </x:c>
    </x:row>
    <x:row r="99" spans="1:12">
      <x:c r="A99" s="1" t="s">
        <x:v>9</x:v>
      </x:c>
      <x:c r="B99" s="1" t="s">
        <x:v>27</x:v>
      </x:c>
      <x:c r="C99" s="1">
        <x:v>201644</x:v>
      </x:c>
      <x:c r="D99" s="1">
        <x:v>601142</x:v>
      </x:c>
      <x:c r="E99">
        <x:f t="shared" si="9"/>
        <x:v>743830.38461538462</x:v>
      </x:c>
      <x:c r="F99">
        <x:f t="shared" si="1"/>
        <x:v>0.80817080403462538</x:v>
      </x:c>
      <x:c r="G99">
        <x:f t="shared" si="7"/>
        <x:v>12067.391887471804</x:v>
      </x:c>
      <x:c r="H99">
        <x:f t="shared" si="2"/>
        <x:v>755897.7765028564</x:v>
      </x:c>
      <x:c r="I99">
        <x:f t="shared" si="3"/>
        <x:v>731762.99272791285</x:v>
      </x:c>
      <x:c r="J99">
        <x:f t="shared" si="4"/>
        <x:v>731762.99272791285</x:v>
      </x:c>
      <x:c r="K99">
        <x:f t="shared" si="8"/>
        <x:v>733801.04888123926</x:v>
      </x:c>
      <x:c r="L99">
        <x:f t="shared" si="5"/>
        <x:v>0.81921659953540182</x:v>
      </x:c>
    </x:row>
    <x:row r="100" spans="1:12">
      <x:c r="A100" s="1" t="s">
        <x:v>9</x:v>
      </x:c>
      <x:c r="B100" s="1" t="s">
        <x:v>27</x:v>
      </x:c>
      <x:c r="C100" s="1">
        <x:v>201645</x:v>
      </x:c>
      <x:c r="D100" s="1">
        <x:v>585098</x:v>
      </x:c>
      <x:c r="E100">
        <x:f t="shared" si="9"/>
        <x:v>756733</x:v>
      </x:c>
      <x:c r="F100">
        <x:f t="shared" si="1"/>
        <x:v>0.7731894869128213</x:v>
      </x:c>
      <x:c r="G100">
        <x:f t="shared" si="7"/>
        <x:v>12586.787317790859</x:v>
      </x:c>
      <x:c r="H100">
        <x:f t="shared" si="2"/>
        <x:v>769319.78731779091</x:v>
      </x:c>
      <x:c r="I100">
        <x:f t="shared" si="3"/>
        <x:v>744146.21268220909</x:v>
      </x:c>
      <x:c r="J100">
        <x:f t="shared" si="4"/>
        <x:v>744146.21268220909</x:v>
      </x:c>
      <x:c r="K100">
        <x:f t="shared" si="8"/>
        <x:v>745968.74950352393</x:v>
      </x:c>
      <x:c r="L100">
        <x:f t="shared" si="5"/>
        <x:v>0.7843465297834652</x:v>
      </x:c>
    </x:row>
    <x:row r="101" spans="1:12">
      <x:c r="A101" s="1" t="s">
        <x:v>9</x:v>
      </x:c>
      <x:c r="B101" s="1" t="s">
        <x:v>27</x:v>
      </x:c>
      <x:c r="C101" s="1">
        <x:v>201646</x:v>
      </x:c>
      <x:c r="D101" s="1">
        <x:v>630040</x:v>
      </x:c>
      <x:c r="E101">
        <x:f t="shared" si="9"/>
        <x:v>762050.84615384613</x:v>
      </x:c>
      <x:c r="F101">
        <x:f t="shared" si="1"/>
        <x:v>0.82676897897283452</x:v>
      </x:c>
      <x:c r="G101">
        <x:f t="shared" si="7"/>
        <x:v>10493.514933657389</x:v>
      </x:c>
      <x:c r="H101">
        <x:f t="shared" si="2"/>
        <x:v>772544.36108750349</x:v>
      </x:c>
      <x:c r="I101">
        <x:f t="shared" si="3"/>
        <x:v>751557.33122018876</x:v>
      </x:c>
      <x:c r="J101">
        <x:f t="shared" si="4"/>
        <x:v>751557.33122018876</x:v>
      </x:c>
      <x:c r="K101">
        <x:f t="shared" si="8"/>
        <x:v>758341.79798153159</x:v>
      </x:c>
      <x:c r="L101">
        <x:f t="shared" si="5"/>
        <x:v>0.83081270434646914</x:v>
      </x:c>
    </x:row>
    <x:row r="102" spans="1:12">
      <x:c r="A102" s="1" t="s">
        <x:v>9</x:v>
      </x:c>
      <x:c r="B102" s="1" t="s">
        <x:v>27</x:v>
      </x:c>
      <x:c r="C102" s="1">
        <x:v>201647</x:v>
      </x:c>
      <x:c r="D102" s="1">
        <x:v>1037853</x:v>
      </x:c>
      <x:c r="E102">
        <x:f t="shared" si="9"/>
        <x:v>768008.16666666663</x:v>
      </x:c>
      <x:c r="F102">
        <x:f t="shared" si="1"/>
        <x:v>1.3513567238542821</x:v>
      </x:c>
      <x:c r="G102">
        <x:f t="shared" si="7"/>
        <x:v>8921.8205040202993</x:v>
      </x:c>
      <x:c r="H102">
        <x:f t="shared" si="2"/>
        <x:v>776929.98717068695</x:v>
      </x:c>
      <x:c r="I102">
        <x:f t="shared" si="3"/>
        <x:v>759086.34616264631</x:v>
      </x:c>
      <x:c r="J102">
        <x:f t="shared" si="4"/>
        <x:v>776929.98717068695</x:v>
      </x:c>
      <x:c r="K102">
        <x:f t="shared" si="8"/>
        <x:v>762644.91900055273</x:v>
      </x:c>
      <x:c r="L102">
        <x:f t="shared" si="5"/>
        <x:v>1.3608600465864349</x:v>
      </x:c>
    </x:row>
    <x:row r="103" spans="1:12">
      <x:c r="A103" s="1" t="s">
        <x:v>9</x:v>
      </x:c>
      <x:c r="B103" s="1" t="s">
        <x:v>27</x:v>
      </x:c>
      <x:c r="C103" s="1">
        <x:v>201648</x:v>
      </x:c>
      <x:c r="D103" s="1">
        <x:v>873341</x:v>
      </x:c>
      <x:c r="E103">
        <x:f t="shared" si="9"/>
        <x:v>770003.36363636365</x:v>
      </x:c>
      <x:c r="F103">
        <x:f t="shared" si="1"/>
        <x:v>1.1342041362983419</x:v>
      </x:c>
      <x:c r="G103">
        <x:f t="shared" si="7"/>
        <x:v>17309.102470297126</x:v>
      </x:c>
      <x:c r="H103">
        <x:f t="shared" si="2"/>
        <x:v>787312.46610666078</x:v>
      </x:c>
      <x:c r="I103">
        <x:f t="shared" si="3"/>
        <x:v>752694.26116606651</x:v>
      </x:c>
      <x:c r="J103">
        <x:f t="shared" si="4"/>
        <x:v>787312.46610666078</x:v>
      </x:c>
      <x:c r="K103">
        <x:f t="shared" si="8"/>
        <x:v>771091.67646411085</x:v>
      </x:c>
      <x:c r="L103">
        <x:f t="shared" si="5"/>
        <x:v>1.1326033293534692</x:v>
      </x:c>
    </x:row>
    <x:row r="104" spans="1:12">
      <x:c r="A104" s="1" t="s">
        <x:v>9</x:v>
      </x:c>
      <x:c r="B104" s="1" t="s">
        <x:v>27</x:v>
      </x:c>
      <x:c r="C104" s="1">
        <x:v>201649</x:v>
      </x:c>
      <x:c r="D104" s="1">
        <x:v>749699</x:v>
      </x:c>
      <x:c r="E104">
        <x:f t="shared" si="9"/>
        <x:v>780394.5</x:v>
      </x:c>
      <x:c r="F104">
        <x:f t="shared" si="1"/>
        <x:v>0.96066668845052083</x:v>
      </x:c>
      <x:c r="G104">
        <x:f t="shared" si="7"/>
        <x:v>27115.902176982414</x:v>
      </x:c>
      <x:c r="H104">
        <x:f t="shared" si="2"/>
        <x:v>807510.40217698237</x:v>
      </x:c>
      <x:c r="I104">
        <x:f t="shared" si="3"/>
        <x:v>753278.59782301763</x:v>
      </x:c>
      <x:c r="J104">
        <x:f t="shared" si="4"/>
        <x:v>753278.59782301763</x:v>
      </x:c>
      <x:c r="K104">
        <x:f t="shared" si="8"/>
        <x:v>794443.19346532738</x:v>
      </x:c>
      <x:c r="L104">
        <x:f t="shared" si="5"/>
        <x:v>0.94367854890900993</x:v>
      </x:c>
    </x:row>
    <x:row r="105" spans="1:12">
      <x:c r="A105" s="1" t="s">
        <x:v>9</x:v>
      </x:c>
      <x:c r="B105" s="1" t="s">
        <x:v>27</x:v>
      </x:c>
      <x:c r="C105" s="1">
        <x:v>201650</x:v>
      </x:c>
      <x:c r="D105" s="1">
        <x:v>786380</x:v>
      </x:c>
      <x:c r="E105">
        <x:f t="shared" si="9"/>
        <x:v>805878.5555555555</x:v>
      </x:c>
      <x:c r="F105">
        <x:f t="shared" si="1"/>
        <x:v>0.97580459807357245</x:v>
      </x:c>
      <x:c r="G105">
        <x:f t="shared" si="7"/>
        <x:v>39247.327450453551</x:v>
      </x:c>
      <x:c r="H105">
        <x:f t="shared" si="2"/>
        <x:v>845125.88300600904</x:v>
      </x:c>
      <x:c r="I105">
        <x:f t="shared" si="3"/>
        <x:v>766631.22810510197</x:v>
      </x:c>
      <x:c r="J105">
        <x:f t="shared" si="4"/>
        <x:v>786380</x:v>
      </x:c>
      <x:c r="K105">
        <x:f t="shared" si="8"/>
        <x:v>806286.4861574216</x:v>
      </x:c>
      <x:c r="L105">
        <x:f t="shared" si="5"/>
        <x:v>0.97531090189506786</x:v>
      </x:c>
    </x:row>
    <x:row r="106" spans="1:12">
      <x:c r="A106" s="1" t="s">
        <x:v>9</x:v>
      </x:c>
      <x:c r="B106" s="1" t="s">
        <x:v>27</x:v>
      </x:c>
      <x:c r="C106" s="1">
        <x:v>201651</x:v>
      </x:c>
      <x:c r="D106" s="1">
        <x:v>1175605</x:v>
      </x:c>
      <x:c r="E106">
        <x:f t="shared" si="9"/>
        <x:v>831470.625</x:v>
      </x:c>
      <x:c r="F106">
        <x:f t="shared" si="1"/>
        <x:v>1.4138863895522467</x:v>
      </x:c>
      <x:c r="G106">
        <x:f t="shared" si="7"/>
        <x:v>36844.291226271518</x:v>
      </x:c>
      <x:c r="H106">
        <x:f t="shared" si="2"/>
        <x:v>868314.91622627154</x:v>
      </x:c>
      <x:c r="I106">
        <x:f t="shared" si="3"/>
        <x:v>794626.33377372846</x:v>
      </x:c>
      <x:c r="J106">
        <x:f t="shared" si="4"/>
        <x:v>868314.91622627154</x:v>
      </x:c>
      <x:c r="K106">
        <x:f t="shared" si="8"/>
        <x:v>811029.99117011181</x:v>
      </x:c>
      <x:c r="L106">
        <x:f t="shared" si="5"/>
        <x:v>1.4495209952765105</x:v>
      </x:c>
    </x:row>
    <x:row r="107" spans="1:12">
      <x:c r="A107" s="1" t="s">
        <x:v>9</x:v>
      </x:c>
      <x:c r="B107" s="1" t="s">
        <x:v>27</x:v>
      </x:c>
      <x:c r="C107" s="1">
        <x:v>201652</x:v>
      </x:c>
      <x:c r="D107" s="1">
        <x:v>813749</x:v>
      </x:c>
      <x:c r="E107">
        <x:f t="shared" si="9"/>
        <x:v>866666.71428571432</x:v>
      </x:c>
      <x:c r="F107">
        <x:f t="shared" si="1"/>
        <x:v>0.93894110225598337</x:v>
      </x:c>
      <x:c r="G107">
        <x:f t="shared" si="7"/>
        <x:v>30520.263654556129</x:v>
      </x:c>
      <x:c r="H107">
        <x:f t="shared" si="2"/>
        <x:v>897186.97794027044</x:v>
      </x:c>
      <x:c r="I107">
        <x:f t="shared" si="3"/>
        <x:v>836146.45063115819</x:v>
      </x:c>
      <x:c r="J107">
        <x:f t="shared" si="4"/>
        <x:v>836146.45063115819</x:v>
      </x:c>
      <x:c r="K107">
        <x:f t="shared" si="8"/>
        <x:v>830280.45561914332</x:v>
      </x:c>
      <x:c r="L107">
        <x:f t="shared" si="5"/>
        <x:v>0.98008931137995325</x:v>
      </x:c>
    </x:row>
  </x:sheetData>
  <x:mergeCells count="1">
    <x:mergeCell ref="E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H16"/>
  <x:sheetViews>
    <x:sheetView topLeftCell="A1" zoomScaleNormal="100" zoomScaleSheetLayoutView="75" workbookViewId="0">
      <x:selection activeCell="A14" activeCellId="0" sqref="A14:A14"/>
    </x:sheetView>
  </x:sheetViews>
  <x:sheetFormatPr defaultColWidth="8.796875" defaultRowHeight="17.399999999999999"/>
  <x:cols>
    <x:col min="3" max="3" width="11.8984375" customWidth="1"/>
  </x:cols>
  <x:sheetData>
    <x:row r="2" spans="2:8">
      <x:c r="B2" t="s">
        <x:v>13</x:v>
      </x:c>
      <x:c r="C2" t="s">
        <x:v>20</x:v>
      </x:c>
      <x:c r="D2" t="s">
        <x:v>10</x:v>
      </x:c>
      <x:c r="E2" t="s">
        <x:v>17</x:v>
      </x:c>
      <x:c r="F2" t="s">
        <x:v>21</x:v>
      </x:c>
      <x:c r="G2" t="s">
        <x:v>15</x:v>
      </x:c>
      <x:c r="H2" t="s">
        <x:v>19</x:v>
      </x:c>
    </x:row>
    <x:row r="3" spans="2:4">
      <x:c r="B3">
        <x:v>7.1764700000000001</x:v>
      </x:c>
      <x:c r="C3">
        <x:v>7.4352900000000002</x:v>
      </x:c>
      <x:c r="D3">
        <x:f>B3-C3</x:f>
        <x:v>-0.25882000000000005</x:v>
      </x:c>
    </x:row>
    <x:row r="4" spans="2:4">
      <x:c r="B4">
        <x:v>7.47058</x:v>
      </x:c>
      <x:c r="C4">
        <x:v>7.2941099999999999</x:v>
      </x:c>
      <x:c r="D4">
        <x:f t="shared" ref="D4:D7" si="0">B4-C4</x:f>
        <x:v>0.17647000000000013</x:v>
      </x:c>
    </x:row>
    <x:row r="5" spans="1:8">
      <x:c r="A5" t="s">
        <x:v>25</x:v>
      </x:c>
      <x:c r="B5">
        <x:v>7.7647000000000004</x:v>
      </x:c>
      <x:c r="C5">
        <x:v>7.0823499999999999</x:v>
      </x:c>
      <x:c r="D5">
        <x:f t="shared" si="0"/>
        <x:v>0.68235000000000046</x:v>
      </x:c>
      <x:c r="E5">
        <x:f>SUM(D3:D7)</x:f>
        <x:v>1.811770000000001</x:v>
      </x:c>
      <x:c r="F5">
        <x:f>E5^2</x:f>
        <x:v>3.2825105329000035</x:v>
      </x:c>
      <x:c r="G5">
        <x:f>F5/F9</x:f>
        <x:v>0.65650210658000074</x:v>
      </x:c>
      <x:c r="H5">
        <x:f>SQRT(G5)</x:f>
        <x:v>0.81024817591895926</x:v>
      </x:c>
    </x:row>
    <x:row r="6" spans="2:4">
      <x:c r="B6">
        <x:v>8.0588200000000008</x:v>
      </x:c>
      <x:c r="C6">
        <x:v>6.8470500000000003</x:v>
      </x:c>
      <x:c r="D6">
        <x:f t="shared" si="0"/>
        <x:v>1.2117700000000005</x:v>
      </x:c>
    </x:row>
    <x:row r="7" spans="2:4">
      <x:c r="B7">
        <x:v>6.7058799999999996</x:v>
      </x:c>
      <x:c r="C7">
        <x:v>6.7058799999999996</x:v>
      </x:c>
      <x:c r="D7">
        <x:f t="shared" si="0"/>
        <x:v>0</x:v>
      </x:c>
    </x:row>
    <x:row r="8" spans="6:6">
      <x:c r="F8" t="s">
        <x:v>26</x:v>
      </x:c>
    </x:row>
    <x:row r="9" spans="6:6">
      <x:c r="F9">
        <x:f>COUNT(D3:D7)</x:f>
        <x:v>5</x:v>
      </x:c>
    </x:row>
    <x:row r="12" spans="2:6">
      <x:c r="B12" t="s">
        <x:v>24</x:v>
      </x:c>
      <x:c r="C12" t="s">
        <x:v>8</x:v>
      </x:c>
      <x:c r="D12" t="s">
        <x:v>16</x:v>
      </x:c>
      <x:c r="F12" t="s">
        <x:v>22</x:v>
      </x:c>
    </x:row>
    <x:row r="13" spans="1:6">
      <x:c r="A13" t="s">
        <x:v>1</x:v>
      </x:c>
      <x:c r="B13">
        <x:v>156</x:v>
      </x:c>
      <x:c r="C13">
        <x:v>146</x:v>
      </x:c>
      <x:c r="D13">
        <x:v>136</x:v>
      </x:c>
      <x:c r="E13" t="s">
        <x:v>12</x:v>
      </x:c>
      <x:c r="F13">
        <x:f>C13-D13</x:f>
        <x:v>10</x:v>
      </x:c>
    </x:row>
    <x:row r="14" spans="3:3">
      <x:c r="C14" t="s">
        <x:v>12</x:v>
      </x:c>
    </x:row>
    <x:row r="16" spans="3:3">
      <x:c r="C16" t="s">
        <x:v>12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계절성 지수산출</vt:lpstr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cp:revision>10</cp:revision>
  <dcterms:created xsi:type="dcterms:W3CDTF">2018-03-12T03:26:15.000</dcterms:created>
  <dcterms:modified xsi:type="dcterms:W3CDTF">2020-03-29T13:42:29.278</dcterms:modified>
  <cp:version>0906.0100.01</cp:version>
</cp:coreProperties>
</file>