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C9" i="6" l="1"/>
  <c r="C8" i="6"/>
  <c r="C7" i="6"/>
  <c r="T3" i="4"/>
  <c r="T4" i="4"/>
  <c r="T5" i="4"/>
  <c r="T6" i="4"/>
  <c r="T7" i="4"/>
  <c r="T8" i="4"/>
  <c r="T9" i="4"/>
  <c r="T10" i="4"/>
  <c r="T11" i="4"/>
  <c r="T12" i="4"/>
  <c r="T13" i="4"/>
  <c r="N13" i="4" l="1"/>
  <c r="Q3" i="4"/>
  <c r="Q4" i="4"/>
  <c r="Q5" i="4"/>
  <c r="Q6" i="4"/>
  <c r="Q7" i="4"/>
  <c r="Q8" i="4"/>
  <c r="Q9" i="4"/>
  <c r="Q10" i="4"/>
  <c r="Q11" i="4"/>
  <c r="Q12" i="4"/>
  <c r="Q13" i="4"/>
  <c r="N3" i="4"/>
  <c r="N4" i="4"/>
  <c r="N5" i="4"/>
  <c r="N6" i="4"/>
  <c r="N7" i="4"/>
  <c r="N8" i="4"/>
  <c r="N9" i="4"/>
  <c r="N10" i="4"/>
  <c r="N11" i="4"/>
  <c r="N12" i="4"/>
  <c r="P4" i="4"/>
  <c r="P3" i="4"/>
  <c r="K3" i="4"/>
  <c r="L3" i="4"/>
  <c r="L4" i="4"/>
  <c r="L5" i="4"/>
  <c r="L6" i="4"/>
  <c r="L7" i="4"/>
  <c r="L8" i="4"/>
  <c r="L9" i="4"/>
  <c r="L10" i="4"/>
  <c r="L11" i="4"/>
  <c r="L12" i="4"/>
  <c r="L13" i="4"/>
  <c r="S4" i="4" l="1"/>
  <c r="S7" i="4"/>
  <c r="S8" i="4"/>
  <c r="S6" i="4"/>
  <c r="S9" i="4"/>
  <c r="S11" i="4"/>
  <c r="S3" i="4"/>
  <c r="S13" i="4"/>
  <c r="S5" i="4"/>
  <c r="S10" i="4"/>
  <c r="S12" i="4"/>
  <c r="K4" i="4"/>
  <c r="K5" i="4"/>
  <c r="K6" i="4"/>
  <c r="K7" i="4"/>
  <c r="K8" i="4"/>
  <c r="K9" i="4"/>
  <c r="K10" i="4"/>
  <c r="K11" i="4"/>
  <c r="K12" i="4"/>
  <c r="K13" i="4"/>
  <c r="B17" i="3"/>
  <c r="I4" i="3"/>
  <c r="I3" i="3"/>
  <c r="I2" i="3"/>
  <c r="G22" i="1"/>
  <c r="G21" i="1"/>
  <c r="G20" i="1"/>
  <c r="D22" i="1"/>
  <c r="D23" i="1"/>
  <c r="D24" i="1"/>
  <c r="D21" i="1"/>
  <c r="C21" i="1" l="1"/>
  <c r="C22" i="1"/>
  <c r="C23" i="1"/>
  <c r="C24" i="1"/>
  <c r="N5" i="2"/>
  <c r="N9" i="2"/>
  <c r="M4" i="2"/>
  <c r="N4" i="2" s="1"/>
  <c r="M5" i="2"/>
  <c r="M6" i="2"/>
  <c r="N6" i="2" s="1"/>
  <c r="M7" i="2"/>
  <c r="N7" i="2" s="1"/>
  <c r="M8" i="2"/>
  <c r="N8" i="2" s="1"/>
  <c r="M9" i="2"/>
  <c r="L4" i="2"/>
  <c r="L5" i="2"/>
  <c r="L6" i="2"/>
  <c r="L7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<sst xmlns="http://schemas.openxmlformats.org/spreadsheetml/2006/main" count="248" uniqueCount="166">
  <si>
    <t>S.no</t>
  </si>
  <si>
    <t>F.name</t>
  </si>
  <si>
    <t>M.name</t>
  </si>
  <si>
    <t>Course</t>
  </si>
  <si>
    <t>Marks</t>
  </si>
  <si>
    <t>Percentage</t>
  </si>
  <si>
    <t>Status</t>
  </si>
  <si>
    <t>Name</t>
  </si>
  <si>
    <t>Sam</t>
  </si>
  <si>
    <t>Sangam</t>
  </si>
  <si>
    <t>Mayank</t>
  </si>
  <si>
    <t>Ashutosh</t>
  </si>
  <si>
    <t>Anish</t>
  </si>
  <si>
    <t>Ranjan</t>
  </si>
  <si>
    <t>Rushda</t>
  </si>
  <si>
    <t>Arpita</t>
  </si>
  <si>
    <t>Arpit</t>
  </si>
  <si>
    <t>Ansh</t>
  </si>
  <si>
    <t>John</t>
  </si>
  <si>
    <t>Paul</t>
  </si>
  <si>
    <t>Johnson</t>
  </si>
  <si>
    <t>Dhruv</t>
  </si>
  <si>
    <t>Neeraj</t>
  </si>
  <si>
    <t>BCA</t>
  </si>
  <si>
    <t>B.TECH</t>
  </si>
  <si>
    <t>MBA</t>
  </si>
  <si>
    <t>BBA</t>
  </si>
  <si>
    <t>LLB</t>
  </si>
  <si>
    <t>MANAGEMENT</t>
  </si>
  <si>
    <t>B.PHARMA</t>
  </si>
  <si>
    <t>James</t>
  </si>
  <si>
    <t>Manoj</t>
  </si>
  <si>
    <t>Rajesh</t>
  </si>
  <si>
    <t>Akhil</t>
  </si>
  <si>
    <t>Mohammad</t>
  </si>
  <si>
    <t>Prahant</t>
  </si>
  <si>
    <t>Clark</t>
  </si>
  <si>
    <t>Jemmy</t>
  </si>
  <si>
    <t>Panther</t>
  </si>
  <si>
    <t>Ravi</t>
  </si>
  <si>
    <t>Rajiv</t>
  </si>
  <si>
    <t>Raju</t>
  </si>
  <si>
    <t>Ramesh</t>
  </si>
  <si>
    <t>Jencia</t>
  </si>
  <si>
    <t>Jenny</t>
  </si>
  <si>
    <t>Mekail</t>
  </si>
  <si>
    <t>Pihu</t>
  </si>
  <si>
    <t>Manisha</t>
  </si>
  <si>
    <t>Nisha</t>
  </si>
  <si>
    <t>Akriti</t>
  </si>
  <si>
    <t>Puja</t>
  </si>
  <si>
    <t>Jesica</t>
  </si>
  <si>
    <t>Jess</t>
  </si>
  <si>
    <t>Elizabeth</t>
  </si>
  <si>
    <t>Grades</t>
  </si>
  <si>
    <t>EXERCISE</t>
  </si>
  <si>
    <t>Value</t>
  </si>
  <si>
    <t>Week 1</t>
  </si>
  <si>
    <t>Week 8</t>
  </si>
  <si>
    <t>Week 7</t>
  </si>
  <si>
    <t>Week 6</t>
  </si>
  <si>
    <t>Week 5</t>
  </si>
  <si>
    <t>Week 4</t>
  </si>
  <si>
    <t>Week 3</t>
  </si>
  <si>
    <t>Week 2</t>
  </si>
  <si>
    <t>Total</t>
  </si>
  <si>
    <t>Calculation</t>
  </si>
  <si>
    <t>Income</t>
  </si>
  <si>
    <t>Tax (%)</t>
  </si>
  <si>
    <t>Bonus</t>
  </si>
  <si>
    <t>Expense 1</t>
  </si>
  <si>
    <t>expense 2</t>
  </si>
  <si>
    <t>Expense 3</t>
  </si>
  <si>
    <t>Sem1</t>
  </si>
  <si>
    <t>average Marks</t>
  </si>
  <si>
    <t>Max. marks</t>
  </si>
  <si>
    <t>Min.marks</t>
  </si>
  <si>
    <t>SALES PERSON</t>
  </si>
  <si>
    <t>Delhi</t>
  </si>
  <si>
    <t>Total Sales</t>
  </si>
  <si>
    <t>Lalit</t>
  </si>
  <si>
    <t>Gurgao</t>
  </si>
  <si>
    <t>Manish</t>
  </si>
  <si>
    <t>Rohit</t>
  </si>
  <si>
    <t>Noida</t>
  </si>
  <si>
    <t>Sanjay</t>
  </si>
  <si>
    <t>Nitin</t>
  </si>
  <si>
    <t>Rakesh</t>
  </si>
  <si>
    <t>Kavita</t>
  </si>
  <si>
    <t>Jai</t>
  </si>
  <si>
    <t>Harsh</t>
  </si>
  <si>
    <t>Total sales</t>
  </si>
  <si>
    <t>calculated  sum of those values which are greater than 60000</t>
  </si>
  <si>
    <t>,=sumif(d2:d11,"&gt;=60000")</t>
  </si>
  <si>
    <t>Region</t>
  </si>
  <si>
    <t>East</t>
  </si>
  <si>
    <t>West</t>
  </si>
  <si>
    <t>North</t>
  </si>
  <si>
    <t>South</t>
  </si>
  <si>
    <t>&gt;5</t>
  </si>
  <si>
    <t>Year of searvice</t>
  </si>
  <si>
    <t>City</t>
  </si>
  <si>
    <t>south</t>
  </si>
  <si>
    <t>Student score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</si>
  <si>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</si>
  <si>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</si>
  <si>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</si>
  <si>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</si>
  <si>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</si>
  <si>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</si>
  <si>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</si>
  <si>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</si>
  <si>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</si>
  <si>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Sanjana</t>
  </si>
  <si>
    <t>Mahesh</t>
  </si>
  <si>
    <t>Kawal</t>
  </si>
  <si>
    <t>Namish</t>
  </si>
  <si>
    <t>Geeta</t>
  </si>
  <si>
    <t>Mahima</t>
  </si>
  <si>
    <t>Radhika</t>
  </si>
  <si>
    <t>Curve</t>
  </si>
  <si>
    <t>Scholarship</t>
  </si>
  <si>
    <t>Transport</t>
  </si>
  <si>
    <t>MCA</t>
  </si>
  <si>
    <t>M.TECH</t>
  </si>
  <si>
    <t>Y</t>
  </si>
  <si>
    <t>N</t>
  </si>
  <si>
    <t>Fees per sem</t>
  </si>
  <si>
    <t>Transport fee</t>
  </si>
  <si>
    <t>Category</t>
  </si>
  <si>
    <t>OBC</t>
  </si>
  <si>
    <t>ST</t>
  </si>
  <si>
    <t>SC</t>
  </si>
  <si>
    <t>GENERAL</t>
  </si>
  <si>
    <t>Total fee</t>
  </si>
  <si>
    <t>Discount</t>
  </si>
  <si>
    <t>SCHOLARSHIP</t>
  </si>
  <si>
    <t>PERCENTAGE&gt;=85%</t>
  </si>
  <si>
    <t>PERCENTAGE&gt;=95%</t>
  </si>
  <si>
    <t>PERCENTAGE&gt;=75%</t>
  </si>
  <si>
    <t>PERCENTAGE&gt;=65%</t>
  </si>
  <si>
    <t>transport fee</t>
  </si>
  <si>
    <t>category</t>
  </si>
  <si>
    <t>DISCOUNT</t>
  </si>
  <si>
    <t>Column1</t>
  </si>
  <si>
    <t>Column2</t>
  </si>
  <si>
    <t>The table below shows the favourite color of 200 kids in a class</t>
  </si>
  <si>
    <t>FAVOURITE COLOR</t>
  </si>
  <si>
    <t>RED</t>
  </si>
  <si>
    <t>GREEN</t>
  </si>
  <si>
    <t>BLUE</t>
  </si>
  <si>
    <t>YELLOW</t>
  </si>
  <si>
    <t>ORANGE</t>
  </si>
  <si>
    <t>NUMBER OF STUDENT</t>
  </si>
  <si>
    <t>RESULT</t>
  </si>
  <si>
    <t>FIRST CLASS</t>
  </si>
  <si>
    <t>SECOND CLASS</t>
  </si>
  <si>
    <t>THIRD CLASS</t>
  </si>
  <si>
    <t>FAIL</t>
  </si>
  <si>
    <t>NO.OF STUDENT</t>
  </si>
  <si>
    <t>DRAW PIE CHART FOR THIS INFORMATION</t>
  </si>
  <si>
    <t>SOLUTION</t>
  </si>
  <si>
    <t>PERCENTAGE OF STUDENT</t>
  </si>
  <si>
    <t>CENTRAL ANGLE</t>
  </si>
  <si>
    <t>FAIL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</si>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</sst>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1" fillId="2" borderId="0" xfId="1"/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/>
    <xf numFmtId="9" fontId="0" fillId="0" borderId="0" xfId="0" applyNumberFormat="1"/>
  </cellXfs>
  <cellStyles count="2">
    <cellStyle name="Accent2" xfId="1" builtinId="33"/>
    <cellStyle name="Normal" xfId="0" builtinId="0"/>
  </cellStyles>
  <dxfs count="40"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7516377952755906"/>
          <c:h val="0.73894575678040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Test 1</c:v>
                </c:pt>
              </c:strCache>
            </c:strRef>
          </c:tx>
          <c:invertIfNegative val="0"/>
          <c:cat>
            <c:strRef>
              <c:f>Sheet4!$B$3:$B$13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Sheet4!$C$3:$C$13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Test 2</c:v>
                </c:pt>
              </c:strCache>
            </c:strRef>
          </c:tx>
          <c:invertIfNegative val="0"/>
          <c:cat>
            <c:strRef>
              <c:f>Sheet4!$B$3:$B$13</c:f>
              <c:strCache>
                <c:ptCount val="11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  <c:pt idx="10">
                  <c:v>Curve</c:v>
                </c:pt>
              </c:strCache>
            </c:strRef>
          </c:cat>
          <c:val>
            <c:numRef>
              <c:f>Sheet4!$D$3:$D$13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51136"/>
        <c:axId val="140139136"/>
      </c:barChart>
      <c:catAx>
        <c:axId val="13705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39136"/>
        <c:crosses val="autoZero"/>
        <c:auto val="1"/>
        <c:lblAlgn val="ctr"/>
        <c:lblOffset val="100"/>
        <c:noMultiLvlLbl val="0"/>
      </c:catAx>
      <c:valAx>
        <c:axId val="1401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5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NUMBER OF STUDENT</c:v>
                </c:pt>
              </c:strCache>
            </c:strRef>
          </c:tx>
          <c:invertIfNegative val="0"/>
          <c:cat>
            <c:strRef>
              <c:f>Sheet5!$B$3:$F$3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48128"/>
        <c:axId val="164454784"/>
      </c:barChart>
      <c:catAx>
        <c:axId val="164448128"/>
        <c:scaling>
          <c:orientation val="minMax"/>
        </c:scaling>
        <c:delete val="0"/>
        <c:axPos val="l"/>
        <c:majorTickMark val="out"/>
        <c:minorTickMark val="none"/>
        <c:tickLblPos val="nextTo"/>
        <c:crossAx val="164454784"/>
        <c:crosses val="autoZero"/>
        <c:auto val="1"/>
        <c:lblAlgn val="ctr"/>
        <c:lblOffset val="100"/>
        <c:noMultiLvlLbl val="0"/>
      </c:catAx>
      <c:valAx>
        <c:axId val="164454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4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22</xdr:row>
      <xdr:rowOff>180975</xdr:rowOff>
    </xdr:from>
    <xdr:to>
      <xdr:col>13</xdr:col>
      <xdr:colOff>447675</xdr:colOff>
      <xdr:row>37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28575</xdr:rowOff>
    </xdr:from>
    <xdr:to>
      <xdr:col>10</xdr:col>
      <xdr:colOff>561975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6" totalsRowShown="0" headerRowDxfId="36" dataDxfId="34" headerRowBorderDxfId="35" tableBorderDxfId="33" totalsRowBorderDxfId="32">
  <tableColumns count="9">
    <tableColumn id="1" name="S.no" dataDxfId="31"/>
    <tableColumn id="2" name="Name" dataDxfId="30"/>
    <tableColumn id="3" name="F.name" dataDxfId="29"/>
    <tableColumn id="4" name="M.name" dataDxfId="28"/>
    <tableColumn id="5" name="Course" dataDxfId="27"/>
    <tableColumn id="6" name="Marks" dataDxfId="26" dataCellStyle="Accent2"/>
    <tableColumn id="7" name="Percentage" dataDxfId="25">
      <calculatedColumnFormula>F2/500*100</calculatedColumnFormula>
    </tableColumn>
    <tableColumn id="8" name="Status" dataDxfId="24">
      <calculatedColumnFormula>IF(F2&gt;=250,"Pass","Fail")</calculatedColumnFormula>
    </tableColumn>
    <tableColumn id="9" name="Grades" dataDxfId="23">
      <calculatedColumnFormula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3:N9" totalsRowShown="0" headerRowDxfId="22" headerRowBorderDxfId="21" tableBorderDxfId="20" totalsRowBorderDxfId="19">
  <autoFilter ref="C3:N9"/>
  <tableColumns count="12">
    <tableColumn id="1" name="Value" dataDxfId="18"/>
    <tableColumn id="2" name="Week 1" dataDxfId="17"/>
    <tableColumn id="3" name="Week 2" dataDxfId="16"/>
    <tableColumn id="4" name="Week 3" dataDxfId="15"/>
    <tableColumn id="5" name="Week 4" dataDxfId="14"/>
    <tableColumn id="6" name="Week 5" dataDxfId="13"/>
    <tableColumn id="7" name="Week 6" dataDxfId="12"/>
    <tableColumn id="8" name="Week 7" dataDxfId="11"/>
    <tableColumn id="9" name="Week 8" dataDxfId="10"/>
    <tableColumn id="10" name="Total" dataDxfId="9"/>
    <tableColumn id="11" name="Calculation" dataDxfId="8">
      <calculatedColumnFormula>Table2[[#This Row],[Total]]*SUM($D$8:$K$8)</calculatedColumnFormula>
    </tableColumn>
    <tableColumn id="12" name="Bonus" dataDxfId="7">
      <calculatedColumnFormula>Table2[[#This Row],[Calculation]]*SUM($D$9:$K$9)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T13" totalsRowShown="0">
  <autoFilter ref="A2:T13"/>
  <tableColumns count="20">
    <tableColumn id="1" name="S.no"/>
    <tableColumn id="2" name="Student name"/>
    <tableColumn id="3" name="Test 1"/>
    <tableColumn id="4" name="Test 2"/>
    <tableColumn id="5" name="Test 3"/>
    <tableColumn id="6" name="Test 4"/>
    <tableColumn id="7" name="Test 5"/>
    <tableColumn id="8" name="Test 6"/>
    <tableColumn id="9" name="Test 7"/>
    <tableColumn id="10" name="Test 8"/>
    <tableColumn id="11" name="Total">
      <calculatedColumnFormula>SUM(C3:J3)</calculatedColumnFormula>
    </tableColumn>
    <tableColumn id="12" name="Percentage" dataDxfId="6">
      <calculatedColumnFormula>Table3[[#This Row],[Total]]/800*100</calculatedColumnFormula>
    </tableColumn>
    <tableColumn id="13" name="Course"/>
    <tableColumn id="14" name="Scholarship" dataDxfId="5">
      <calculatedColumnFormula>IF(L3&gt;=95,P3*$L$19,IF(L3&gt;=85,P3*$L$20,IF(L3&gt;=75,P3*$L$21,IF(L3&gt;=65,P3*$L$22))))</calculatedColumnFormula>
    </tableColumn>
    <tableColumn id="15" name="Transport"/>
    <tableColumn id="16" name="Fees per sem" dataDxfId="4">
      <calculatedColumnFormula>IF(Table3[[#This Row],[Course]]=F18,G18,IF(M4=F17,G17,IF(M5=F19,G19,IF(M9=F20,G20))))</calculatedColumnFormula>
    </tableColumn>
    <tableColumn id="17" name="Transport fee" dataDxfId="3">
      <calculatedColumnFormula>IF(Table3[[#This Row],[Transport]]="Y",$P$18,0)</calculatedColumnFormula>
    </tableColumn>
    <tableColumn id="18" name="Category"/>
    <tableColumn id="19" name="Total fee" dataDxfId="2">
      <calculatedColumnFormula>SUM(P3:Q13)</calculatedColumnFormula>
    </tableColumn>
    <tableColumn id="20" name="Discount" dataDxfId="1">
      <calculatedColumnFormula>IF(R3=$F$25,$G$25*P3,IF(R3=$F$26,$G$26*P3,IF(R3=$F$27,$G$27*P3,IF(R3=$F$28,$G$28*P3))))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K17:L22" totalsRowShown="0">
  <autoFilter ref="K17:L22"/>
  <tableColumns count="2">
    <tableColumn id="1" name="Column1"/>
    <tableColumn id="2" name="Column2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7"/>
  <sheetViews>
    <sheetView workbookViewId="0">
      <selection activeCell="I2" sqref="I2"/>
    </sheetView>
  </sheetViews>
  <sheetFormatPr defaultRowHeight="15" x14ac:dyDescent="0.25"/>
  <cols>
    <col min="2" max="2" width="21.28515625" customWidth="1"/>
    <col min="3" max="3" width="25.85546875" customWidth="1"/>
    <col min="4" max="4" width="22.85546875" customWidth="1"/>
    <col min="5" max="5" width="16.7109375" customWidth="1"/>
    <col min="6" max="6" width="16.28515625" style="1" customWidth="1"/>
    <col min="7" max="7" width="13.28515625" customWidth="1"/>
    <col min="8" max="9" width="11.7109375" customWidth="1"/>
  </cols>
  <sheetData>
    <row r="1" spans="1:9" x14ac:dyDescent="0.25">
      <c r="A1" s="4" t="s">
        <v>0</v>
      </c>
      <c r="B1" s="5" t="s">
        <v>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54</v>
      </c>
    </row>
    <row r="2" spans="1:9" x14ac:dyDescent="0.25">
      <c r="A2" s="7">
        <v>1</v>
      </c>
      <c r="B2" s="2" t="s">
        <v>8</v>
      </c>
      <c r="C2" s="2" t="s">
        <v>30</v>
      </c>
      <c r="D2" s="2" t="s">
        <v>43</v>
      </c>
      <c r="E2" s="2" t="s">
        <v>23</v>
      </c>
      <c r="F2" s="3">
        <v>465</v>
      </c>
      <c r="G2" s="2">
        <f>F2/500*100</f>
        <v>93</v>
      </c>
      <c r="H2" s="2" t="str">
        <f>IF(F2&gt;=250,"Pass","Fail")</f>
        <v>Pass</v>
      </c>
      <c r="I2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A</v>
      </c>
    </row>
    <row r="3" spans="1:9" x14ac:dyDescent="0.25">
      <c r="A3" s="7">
        <v>2</v>
      </c>
      <c r="B3" s="2" t="s">
        <v>9</v>
      </c>
      <c r="C3" s="2" t="s">
        <v>30</v>
      </c>
      <c r="D3" s="2" t="s">
        <v>43</v>
      </c>
      <c r="E3" s="2" t="s">
        <v>23</v>
      </c>
      <c r="F3" s="3">
        <v>382</v>
      </c>
      <c r="G3" s="2">
        <f t="shared" ref="G3:G16" si="0">F3/500*100</f>
        <v>76.400000000000006</v>
      </c>
      <c r="H3" s="2" t="str">
        <f t="shared" ref="H3:H16" si="1">IF(F3&gt;=250,"Pass","Fail")</f>
        <v>Pass</v>
      </c>
      <c r="I3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C</v>
      </c>
    </row>
    <row r="4" spans="1:9" x14ac:dyDescent="0.25">
      <c r="A4" s="7">
        <v>3</v>
      </c>
      <c r="B4" s="2" t="s">
        <v>10</v>
      </c>
      <c r="C4" s="2" t="s">
        <v>31</v>
      </c>
      <c r="D4" s="2" t="s">
        <v>44</v>
      </c>
      <c r="E4" s="2" t="s">
        <v>24</v>
      </c>
      <c r="F4" s="3">
        <v>492</v>
      </c>
      <c r="G4" s="2">
        <f t="shared" si="0"/>
        <v>98.4</v>
      </c>
      <c r="H4" s="2" t="str">
        <f t="shared" si="1"/>
        <v>Pass</v>
      </c>
      <c r="I4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A</v>
      </c>
    </row>
    <row r="5" spans="1:9" x14ac:dyDescent="0.25">
      <c r="A5" s="7">
        <v>4</v>
      </c>
      <c r="B5" s="2" t="s">
        <v>11</v>
      </c>
      <c r="C5" s="2" t="s">
        <v>32</v>
      </c>
      <c r="D5" s="2" t="s">
        <v>45</v>
      </c>
      <c r="E5" s="2" t="s">
        <v>25</v>
      </c>
      <c r="F5" s="3">
        <v>299</v>
      </c>
      <c r="G5" s="2">
        <f t="shared" si="0"/>
        <v>59.8</v>
      </c>
      <c r="H5" s="2" t="str">
        <f t="shared" si="1"/>
        <v>Pass</v>
      </c>
      <c r="I5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E</v>
      </c>
    </row>
    <row r="6" spans="1:9" x14ac:dyDescent="0.25">
      <c r="A6" s="7">
        <v>5</v>
      </c>
      <c r="B6" s="2" t="s">
        <v>12</v>
      </c>
      <c r="C6" s="2" t="s">
        <v>31</v>
      </c>
      <c r="D6" s="2" t="s">
        <v>46</v>
      </c>
      <c r="E6" s="2" t="s">
        <v>26</v>
      </c>
      <c r="F6" s="3">
        <v>486</v>
      </c>
      <c r="G6" s="2">
        <f t="shared" si="0"/>
        <v>97.2</v>
      </c>
      <c r="H6" s="2" t="str">
        <f t="shared" si="1"/>
        <v>Pass</v>
      </c>
      <c r="I6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A</v>
      </c>
    </row>
    <row r="7" spans="1:9" x14ac:dyDescent="0.25">
      <c r="A7" s="7">
        <v>6</v>
      </c>
      <c r="B7" s="2" t="s">
        <v>13</v>
      </c>
      <c r="C7" s="2" t="s">
        <v>33</v>
      </c>
      <c r="D7" s="2" t="s">
        <v>47</v>
      </c>
      <c r="E7" s="2" t="s">
        <v>24</v>
      </c>
      <c r="F7" s="3">
        <v>211</v>
      </c>
      <c r="G7" s="2">
        <f t="shared" si="0"/>
        <v>42.199999999999996</v>
      </c>
      <c r="H7" s="2" t="str">
        <f t="shared" si="1"/>
        <v>Fail</v>
      </c>
      <c r="I7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F</v>
      </c>
    </row>
    <row r="8" spans="1:9" x14ac:dyDescent="0.25">
      <c r="A8" s="7">
        <v>7</v>
      </c>
      <c r="B8" s="2" t="s">
        <v>14</v>
      </c>
      <c r="C8" s="2" t="s">
        <v>34</v>
      </c>
      <c r="D8" s="2" t="s">
        <v>48</v>
      </c>
      <c r="E8" s="2" t="s">
        <v>27</v>
      </c>
      <c r="F8" s="3">
        <v>188</v>
      </c>
      <c r="G8" s="2">
        <f t="shared" si="0"/>
        <v>37.6</v>
      </c>
      <c r="H8" s="2" t="str">
        <f t="shared" si="1"/>
        <v>Fail</v>
      </c>
      <c r="I8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F</v>
      </c>
    </row>
    <row r="9" spans="1:9" x14ac:dyDescent="0.25">
      <c r="A9" s="7">
        <v>8</v>
      </c>
      <c r="B9" s="2" t="s">
        <v>15</v>
      </c>
      <c r="C9" s="2" t="s">
        <v>35</v>
      </c>
      <c r="D9" s="2" t="s">
        <v>48</v>
      </c>
      <c r="E9" s="2" t="s">
        <v>23</v>
      </c>
      <c r="F9" s="3">
        <v>490</v>
      </c>
      <c r="G9" s="2">
        <f t="shared" si="0"/>
        <v>98</v>
      </c>
      <c r="H9" s="2" t="str">
        <f t="shared" si="1"/>
        <v>Pass</v>
      </c>
      <c r="I9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A</v>
      </c>
    </row>
    <row r="10" spans="1:9" x14ac:dyDescent="0.25">
      <c r="A10" s="7">
        <v>9</v>
      </c>
      <c r="B10" s="2" t="s">
        <v>16</v>
      </c>
      <c r="C10" s="2" t="s">
        <v>36</v>
      </c>
      <c r="D10" s="2" t="s">
        <v>49</v>
      </c>
      <c r="E10" s="2" t="s">
        <v>28</v>
      </c>
      <c r="F10" s="3">
        <v>228</v>
      </c>
      <c r="G10" s="2">
        <f t="shared" si="0"/>
        <v>45.6</v>
      </c>
      <c r="H10" s="2" t="str">
        <f t="shared" si="1"/>
        <v>Fail</v>
      </c>
      <c r="I10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F</v>
      </c>
    </row>
    <row r="11" spans="1:9" x14ac:dyDescent="0.25">
      <c r="A11" s="7">
        <v>10</v>
      </c>
      <c r="B11" s="2" t="s">
        <v>17</v>
      </c>
      <c r="C11" s="2" t="s">
        <v>37</v>
      </c>
      <c r="D11" s="2" t="s">
        <v>50</v>
      </c>
      <c r="E11" s="2" t="s">
        <v>25</v>
      </c>
      <c r="F11" s="3">
        <v>444</v>
      </c>
      <c r="G11" s="2">
        <f t="shared" si="0"/>
        <v>88.8</v>
      </c>
      <c r="H11" s="2" t="str">
        <f t="shared" si="1"/>
        <v>Pass</v>
      </c>
      <c r="I11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B</v>
      </c>
    </row>
    <row r="12" spans="1:9" x14ac:dyDescent="0.25">
      <c r="A12" s="7">
        <v>11</v>
      </c>
      <c r="B12" s="2" t="s">
        <v>18</v>
      </c>
      <c r="C12" s="2" t="s">
        <v>38</v>
      </c>
      <c r="D12" s="2" t="s">
        <v>51</v>
      </c>
      <c r="E12" s="2" t="s">
        <v>29</v>
      </c>
      <c r="F12" s="3">
        <v>378</v>
      </c>
      <c r="G12" s="2">
        <f t="shared" si="0"/>
        <v>75.599999999999994</v>
      </c>
      <c r="H12" s="2" t="str">
        <f t="shared" si="1"/>
        <v>Pass</v>
      </c>
      <c r="I12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C</v>
      </c>
    </row>
    <row r="13" spans="1:9" x14ac:dyDescent="0.25">
      <c r="A13" s="7">
        <v>12</v>
      </c>
      <c r="B13" s="2" t="s">
        <v>19</v>
      </c>
      <c r="C13" s="2" t="s">
        <v>39</v>
      </c>
      <c r="D13" s="2" t="s">
        <v>52</v>
      </c>
      <c r="E13" s="2" t="s">
        <v>29</v>
      </c>
      <c r="F13" s="3">
        <v>388</v>
      </c>
      <c r="G13" s="2">
        <f t="shared" si="0"/>
        <v>77.600000000000009</v>
      </c>
      <c r="H13" s="2" t="str">
        <f t="shared" si="1"/>
        <v>Pass</v>
      </c>
      <c r="I13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C</v>
      </c>
    </row>
    <row r="14" spans="1:9" x14ac:dyDescent="0.25">
      <c r="A14" s="7">
        <v>13</v>
      </c>
      <c r="B14" s="2" t="s">
        <v>20</v>
      </c>
      <c r="C14" s="2" t="s">
        <v>40</v>
      </c>
      <c r="D14" s="2" t="s">
        <v>53</v>
      </c>
      <c r="E14" s="2" t="s">
        <v>27</v>
      </c>
      <c r="F14" s="3">
        <v>496</v>
      </c>
      <c r="G14" s="2">
        <f t="shared" si="0"/>
        <v>99.2</v>
      </c>
      <c r="H14" s="2" t="str">
        <f t="shared" si="1"/>
        <v>Pass</v>
      </c>
      <c r="I14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A</v>
      </c>
    </row>
    <row r="15" spans="1:9" x14ac:dyDescent="0.25">
      <c r="A15" s="7">
        <v>14</v>
      </c>
      <c r="B15" s="2" t="s">
        <v>21</v>
      </c>
      <c r="C15" s="2" t="s">
        <v>41</v>
      </c>
      <c r="D15" s="2" t="s">
        <v>50</v>
      </c>
      <c r="E15" s="2" t="s">
        <v>25</v>
      </c>
      <c r="F15" s="3">
        <v>231</v>
      </c>
      <c r="G15" s="2">
        <f t="shared" si="0"/>
        <v>46.2</v>
      </c>
      <c r="H15" s="2" t="str">
        <f t="shared" si="1"/>
        <v>Fail</v>
      </c>
      <c r="I15" s="8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F</v>
      </c>
    </row>
    <row r="16" spans="1:9" x14ac:dyDescent="0.25">
      <c r="A16" s="9">
        <v>15</v>
      </c>
      <c r="B16" s="10" t="s">
        <v>22</v>
      </c>
      <c r="C16" s="10" t="s">
        <v>42</v>
      </c>
      <c r="D16" s="10" t="s">
        <v>46</v>
      </c>
      <c r="E16" s="10" t="s">
        <v>26</v>
      </c>
      <c r="F16" s="11">
        <v>199</v>
      </c>
      <c r="G16" s="10">
        <f t="shared" si="0"/>
        <v>39.800000000000004</v>
      </c>
      <c r="H16" s="10" t="str">
        <f t="shared" si="1"/>
        <v>Fail</v>
      </c>
      <c r="I16" s="12" t="str">
        <f>IF(Table1[[#This Row],[Percentage]]&gt;=90,"A",IF(Table1[[#This Row],[Percentage]]&gt;=80,"B",IF(Table1[[#This Row],[Percentage]]&gt;=70,"C",IF(Table1[[#This Row],[Percentage]]&gt;=60,"D",IF(Table1[[#This Row],[Percentage]]&gt;=50,"E",IF(Table1[[#This Row],[Percentage]]&lt;=50,"F"))))))</f>
        <v>F</v>
      </c>
    </row>
    <row r="17" spans="2:7" x14ac:dyDescent="0.25">
      <c r="F17"/>
    </row>
    <row r="18" spans="2:7" x14ac:dyDescent="0.25">
      <c r="F18"/>
    </row>
    <row r="19" spans="2:7" x14ac:dyDescent="0.25">
      <c r="F19"/>
    </row>
    <row r="20" spans="2:7" x14ac:dyDescent="0.25">
      <c r="B20" t="s">
        <v>73</v>
      </c>
      <c r="F20" t="s">
        <v>74</v>
      </c>
      <c r="G20">
        <f>AVERAGE(Table1[Marks])</f>
        <v>358.46666666666664</v>
      </c>
    </row>
    <row r="21" spans="2:7" x14ac:dyDescent="0.25">
      <c r="B21">
        <v>224</v>
      </c>
      <c r="C21" t="str">
        <f>IF(AND(B21&gt;=250,B21&lt;=500),"A","B")</f>
        <v>B</v>
      </c>
      <c r="D21" t="str">
        <f>IF(AND(B21&gt;=250,B21&lt;=500),"A",IF(AND(B21&gt;=0,B21&lt;250),"B","Invalid value"))</f>
        <v>B</v>
      </c>
      <c r="F21" t="s">
        <v>75</v>
      </c>
      <c r="G21">
        <f>MAX(Table1[Marks])</f>
        <v>496</v>
      </c>
    </row>
    <row r="22" spans="2:7" x14ac:dyDescent="0.25">
      <c r="B22">
        <v>450</v>
      </c>
      <c r="C22" t="str">
        <f t="shared" ref="C22:C24" si="2">IF(AND(B22&gt;=250,B22&lt;=250),"A","B")</f>
        <v>B</v>
      </c>
      <c r="D22" t="str">
        <f t="shared" ref="D22:D24" si="3">IF(AND(B22&gt;=250,B22&lt;=500),"A",IF(AND(B22&gt;=0,B22&lt;250),"B","Invalid value"))</f>
        <v>A</v>
      </c>
      <c r="F22" t="s">
        <v>76</v>
      </c>
      <c r="G22">
        <f>MIN(Table1[Marks])</f>
        <v>188</v>
      </c>
    </row>
    <row r="23" spans="2:7" x14ac:dyDescent="0.25">
      <c r="B23">
        <v>340</v>
      </c>
      <c r="C23" t="str">
        <f t="shared" si="2"/>
        <v>B</v>
      </c>
      <c r="D23" t="str">
        <f t="shared" si="3"/>
        <v>A</v>
      </c>
      <c r="F23"/>
    </row>
    <row r="24" spans="2:7" x14ac:dyDescent="0.25">
      <c r="B24">
        <v>478</v>
      </c>
      <c r="C24" t="str">
        <f t="shared" si="2"/>
        <v>B</v>
      </c>
      <c r="D24" t="str">
        <f t="shared" si="3"/>
        <v>A</v>
      </c>
      <c r="F24"/>
    </row>
    <row r="25" spans="2:7" x14ac:dyDescent="0.25">
      <c r="F25"/>
    </row>
    <row r="26" spans="2:7" x14ac:dyDescent="0.25">
      <c r="F26"/>
    </row>
    <row r="27" spans="2:7" x14ac:dyDescent="0.25">
      <c r="F27"/>
    </row>
    <row r="28" spans="2:7" x14ac:dyDescent="0.25">
      <c r="F28"/>
    </row>
    <row r="29" spans="2:7" x14ac:dyDescent="0.25">
      <c r="F29"/>
    </row>
    <row r="30" spans="2:7" x14ac:dyDescent="0.25">
      <c r="F30"/>
    </row>
    <row r="31" spans="2:7" x14ac:dyDescent="0.25">
      <c r="F31"/>
    </row>
    <row r="32" spans="2:7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  <row r="445" spans="6:6" x14ac:dyDescent="0.25">
      <c r="F445"/>
    </row>
    <row r="446" spans="6:6" x14ac:dyDescent="0.25">
      <c r="F446"/>
    </row>
    <row r="447" spans="6:6" x14ac:dyDescent="0.25">
      <c r="F447"/>
    </row>
    <row r="448" spans="6:6" x14ac:dyDescent="0.25">
      <c r="F448"/>
    </row>
    <row r="449" spans="6:6" x14ac:dyDescent="0.25">
      <c r="F449"/>
    </row>
    <row r="450" spans="6:6" x14ac:dyDescent="0.25">
      <c r="F450"/>
    </row>
    <row r="451" spans="6:6" x14ac:dyDescent="0.25">
      <c r="F451"/>
    </row>
    <row r="452" spans="6:6" x14ac:dyDescent="0.25">
      <c r="F452"/>
    </row>
    <row r="453" spans="6:6" x14ac:dyDescent="0.25">
      <c r="F453"/>
    </row>
    <row r="454" spans="6:6" x14ac:dyDescent="0.25">
      <c r="F454"/>
    </row>
    <row r="455" spans="6:6" x14ac:dyDescent="0.25">
      <c r="F455"/>
    </row>
    <row r="456" spans="6:6" x14ac:dyDescent="0.25">
      <c r="F456"/>
    </row>
    <row r="457" spans="6:6" x14ac:dyDescent="0.25">
      <c r="F457"/>
    </row>
    <row r="458" spans="6:6" x14ac:dyDescent="0.25">
      <c r="F458"/>
    </row>
    <row r="459" spans="6:6" x14ac:dyDescent="0.25">
      <c r="F459"/>
    </row>
    <row r="460" spans="6:6" x14ac:dyDescent="0.25">
      <c r="F460"/>
    </row>
    <row r="461" spans="6:6" x14ac:dyDescent="0.25">
      <c r="F461"/>
    </row>
    <row r="462" spans="6:6" x14ac:dyDescent="0.25">
      <c r="F462"/>
    </row>
    <row r="463" spans="6:6" x14ac:dyDescent="0.25">
      <c r="F463"/>
    </row>
    <row r="464" spans="6:6" x14ac:dyDescent="0.25">
      <c r="F464"/>
    </row>
    <row r="465" spans="6:6" x14ac:dyDescent="0.25">
      <c r="F465"/>
    </row>
    <row r="466" spans="6:6" x14ac:dyDescent="0.25">
      <c r="F466"/>
    </row>
    <row r="467" spans="6:6" x14ac:dyDescent="0.25">
      <c r="F467"/>
    </row>
    <row r="468" spans="6:6" x14ac:dyDescent="0.25">
      <c r="F468"/>
    </row>
    <row r="469" spans="6:6" x14ac:dyDescent="0.25">
      <c r="F469"/>
    </row>
    <row r="470" spans="6:6" x14ac:dyDescent="0.25">
      <c r="F470"/>
    </row>
    <row r="471" spans="6:6" x14ac:dyDescent="0.25">
      <c r="F471"/>
    </row>
    <row r="472" spans="6:6" x14ac:dyDescent="0.25">
      <c r="F472"/>
    </row>
    <row r="473" spans="6:6" x14ac:dyDescent="0.25">
      <c r="F473"/>
    </row>
    <row r="474" spans="6:6" x14ac:dyDescent="0.25">
      <c r="F474"/>
    </row>
    <row r="475" spans="6:6" x14ac:dyDescent="0.25">
      <c r="F475"/>
    </row>
    <row r="476" spans="6:6" x14ac:dyDescent="0.25">
      <c r="F476"/>
    </row>
    <row r="477" spans="6:6" x14ac:dyDescent="0.25">
      <c r="F477"/>
    </row>
    <row r="478" spans="6:6" x14ac:dyDescent="0.25">
      <c r="F478"/>
    </row>
    <row r="479" spans="6:6" x14ac:dyDescent="0.25">
      <c r="F479"/>
    </row>
    <row r="480" spans="6:6" x14ac:dyDescent="0.25">
      <c r="F480"/>
    </row>
    <row r="481" spans="6:6" x14ac:dyDescent="0.25">
      <c r="F481"/>
    </row>
    <row r="482" spans="6:6" x14ac:dyDescent="0.25">
      <c r="F482"/>
    </row>
    <row r="483" spans="6:6" x14ac:dyDescent="0.25">
      <c r="F483"/>
    </row>
    <row r="484" spans="6:6" x14ac:dyDescent="0.25">
      <c r="F484"/>
    </row>
    <row r="485" spans="6:6" x14ac:dyDescent="0.25">
      <c r="F485"/>
    </row>
    <row r="486" spans="6:6" x14ac:dyDescent="0.25">
      <c r="F486"/>
    </row>
    <row r="487" spans="6:6" x14ac:dyDescent="0.25">
      <c r="F487"/>
    </row>
    <row r="488" spans="6:6" x14ac:dyDescent="0.25">
      <c r="F488"/>
    </row>
    <row r="489" spans="6:6" x14ac:dyDescent="0.25">
      <c r="F489"/>
    </row>
    <row r="490" spans="6:6" x14ac:dyDescent="0.25">
      <c r="F490"/>
    </row>
    <row r="491" spans="6:6" x14ac:dyDescent="0.25">
      <c r="F491"/>
    </row>
    <row r="492" spans="6:6" x14ac:dyDescent="0.25">
      <c r="F492"/>
    </row>
    <row r="493" spans="6:6" x14ac:dyDescent="0.25">
      <c r="F493"/>
    </row>
    <row r="494" spans="6:6" x14ac:dyDescent="0.25">
      <c r="F494"/>
    </row>
    <row r="495" spans="6:6" x14ac:dyDescent="0.25">
      <c r="F495"/>
    </row>
    <row r="496" spans="6:6" x14ac:dyDescent="0.25">
      <c r="F496"/>
    </row>
    <row r="497" spans="6:6" x14ac:dyDescent="0.25">
      <c r="F497"/>
    </row>
    <row r="498" spans="6:6" x14ac:dyDescent="0.25">
      <c r="F498"/>
    </row>
    <row r="499" spans="6:6" x14ac:dyDescent="0.25">
      <c r="F499"/>
    </row>
    <row r="500" spans="6:6" x14ac:dyDescent="0.25">
      <c r="F500"/>
    </row>
    <row r="501" spans="6:6" x14ac:dyDescent="0.25">
      <c r="F501"/>
    </row>
    <row r="502" spans="6:6" x14ac:dyDescent="0.25">
      <c r="F502"/>
    </row>
    <row r="503" spans="6:6" x14ac:dyDescent="0.25">
      <c r="F503"/>
    </row>
    <row r="504" spans="6:6" x14ac:dyDescent="0.25">
      <c r="F504"/>
    </row>
    <row r="505" spans="6:6" x14ac:dyDescent="0.25">
      <c r="F505"/>
    </row>
    <row r="506" spans="6:6" x14ac:dyDescent="0.25">
      <c r="F506"/>
    </row>
    <row r="507" spans="6:6" x14ac:dyDescent="0.25">
      <c r="F507"/>
    </row>
    <row r="508" spans="6:6" x14ac:dyDescent="0.25">
      <c r="F508"/>
    </row>
    <row r="509" spans="6:6" x14ac:dyDescent="0.25">
      <c r="F509"/>
    </row>
    <row r="510" spans="6:6" x14ac:dyDescent="0.25">
      <c r="F510"/>
    </row>
    <row r="511" spans="6:6" x14ac:dyDescent="0.25">
      <c r="F511"/>
    </row>
    <row r="512" spans="6:6" x14ac:dyDescent="0.25">
      <c r="F512"/>
    </row>
    <row r="513" spans="6:6" x14ac:dyDescent="0.25">
      <c r="F513"/>
    </row>
    <row r="514" spans="6:6" x14ac:dyDescent="0.25">
      <c r="F514"/>
    </row>
    <row r="515" spans="6:6" x14ac:dyDescent="0.25">
      <c r="F515"/>
    </row>
    <row r="516" spans="6:6" x14ac:dyDescent="0.25">
      <c r="F516"/>
    </row>
    <row r="517" spans="6:6" x14ac:dyDescent="0.25">
      <c r="F517"/>
    </row>
    <row r="518" spans="6:6" x14ac:dyDescent="0.25">
      <c r="F518"/>
    </row>
    <row r="519" spans="6:6" x14ac:dyDescent="0.25">
      <c r="F519"/>
    </row>
    <row r="520" spans="6:6" x14ac:dyDescent="0.25">
      <c r="F520"/>
    </row>
    <row r="521" spans="6:6" x14ac:dyDescent="0.25">
      <c r="F521"/>
    </row>
    <row r="522" spans="6:6" x14ac:dyDescent="0.25">
      <c r="F522"/>
    </row>
    <row r="523" spans="6:6" x14ac:dyDescent="0.25">
      <c r="F523"/>
    </row>
    <row r="524" spans="6:6" x14ac:dyDescent="0.25">
      <c r="F524"/>
    </row>
    <row r="525" spans="6:6" x14ac:dyDescent="0.25">
      <c r="F525"/>
    </row>
    <row r="526" spans="6:6" x14ac:dyDescent="0.25">
      <c r="F526"/>
    </row>
    <row r="527" spans="6:6" x14ac:dyDescent="0.25">
      <c r="F527"/>
    </row>
    <row r="528" spans="6:6" x14ac:dyDescent="0.25">
      <c r="F528"/>
    </row>
    <row r="529" spans="6:6" x14ac:dyDescent="0.25">
      <c r="F529"/>
    </row>
    <row r="530" spans="6:6" x14ac:dyDescent="0.25">
      <c r="F530"/>
    </row>
    <row r="531" spans="6:6" x14ac:dyDescent="0.25">
      <c r="F531"/>
    </row>
    <row r="532" spans="6:6" x14ac:dyDescent="0.25">
      <c r="F532"/>
    </row>
    <row r="533" spans="6:6" x14ac:dyDescent="0.25">
      <c r="F533"/>
    </row>
    <row r="534" spans="6:6" x14ac:dyDescent="0.25">
      <c r="F534"/>
    </row>
    <row r="535" spans="6:6" x14ac:dyDescent="0.25">
      <c r="F535"/>
    </row>
    <row r="536" spans="6:6" x14ac:dyDescent="0.25">
      <c r="F536"/>
    </row>
    <row r="537" spans="6:6" x14ac:dyDescent="0.25">
      <c r="F537"/>
    </row>
    <row r="538" spans="6:6" x14ac:dyDescent="0.25">
      <c r="F538"/>
    </row>
    <row r="539" spans="6:6" x14ac:dyDescent="0.25">
      <c r="F539"/>
    </row>
    <row r="540" spans="6:6" x14ac:dyDescent="0.25">
      <c r="F540"/>
    </row>
    <row r="541" spans="6:6" x14ac:dyDescent="0.25">
      <c r="F541"/>
    </row>
    <row r="542" spans="6:6" x14ac:dyDescent="0.25">
      <c r="F542"/>
    </row>
    <row r="543" spans="6:6" x14ac:dyDescent="0.25">
      <c r="F543"/>
    </row>
    <row r="544" spans="6:6" x14ac:dyDescent="0.25">
      <c r="F544"/>
    </row>
    <row r="545" spans="6:6" x14ac:dyDescent="0.25">
      <c r="F545"/>
    </row>
    <row r="546" spans="6:6" x14ac:dyDescent="0.25">
      <c r="F546"/>
    </row>
    <row r="547" spans="6:6" x14ac:dyDescent="0.25">
      <c r="F547"/>
    </row>
    <row r="548" spans="6:6" x14ac:dyDescent="0.25">
      <c r="F548"/>
    </row>
    <row r="549" spans="6:6" x14ac:dyDescent="0.25">
      <c r="F549"/>
    </row>
    <row r="550" spans="6:6" x14ac:dyDescent="0.25">
      <c r="F550"/>
    </row>
    <row r="551" spans="6:6" x14ac:dyDescent="0.25">
      <c r="F551"/>
    </row>
    <row r="552" spans="6:6" x14ac:dyDescent="0.25">
      <c r="F552"/>
    </row>
    <row r="553" spans="6:6" x14ac:dyDescent="0.25">
      <c r="F553"/>
    </row>
    <row r="554" spans="6:6" x14ac:dyDescent="0.25">
      <c r="F554"/>
    </row>
    <row r="555" spans="6:6" x14ac:dyDescent="0.25">
      <c r="F555"/>
    </row>
    <row r="556" spans="6:6" x14ac:dyDescent="0.25">
      <c r="F556"/>
    </row>
    <row r="557" spans="6:6" x14ac:dyDescent="0.25">
      <c r="F557"/>
    </row>
    <row r="558" spans="6:6" x14ac:dyDescent="0.25">
      <c r="F558"/>
    </row>
    <row r="559" spans="6:6" x14ac:dyDescent="0.25">
      <c r="F559"/>
    </row>
    <row r="560" spans="6:6" x14ac:dyDescent="0.25">
      <c r="F560"/>
    </row>
    <row r="561" spans="6:6" x14ac:dyDescent="0.25">
      <c r="F561"/>
    </row>
    <row r="562" spans="6:6" x14ac:dyDescent="0.25">
      <c r="F562"/>
    </row>
    <row r="563" spans="6:6" x14ac:dyDescent="0.25">
      <c r="F563"/>
    </row>
    <row r="564" spans="6:6" x14ac:dyDescent="0.25">
      <c r="F564"/>
    </row>
    <row r="565" spans="6:6" x14ac:dyDescent="0.25">
      <c r="F565"/>
    </row>
    <row r="566" spans="6:6" x14ac:dyDescent="0.25">
      <c r="F566"/>
    </row>
    <row r="567" spans="6:6" x14ac:dyDescent="0.25">
      <c r="F567"/>
    </row>
    <row r="568" spans="6:6" x14ac:dyDescent="0.25">
      <c r="F568"/>
    </row>
    <row r="569" spans="6:6" x14ac:dyDescent="0.25">
      <c r="F569"/>
    </row>
    <row r="570" spans="6:6" x14ac:dyDescent="0.25">
      <c r="F570"/>
    </row>
    <row r="571" spans="6:6" x14ac:dyDescent="0.25">
      <c r="F571"/>
    </row>
    <row r="572" spans="6:6" x14ac:dyDescent="0.25">
      <c r="F572"/>
    </row>
    <row r="573" spans="6:6" x14ac:dyDescent="0.25">
      <c r="F573"/>
    </row>
    <row r="574" spans="6:6" x14ac:dyDescent="0.25">
      <c r="F574"/>
    </row>
    <row r="575" spans="6:6" x14ac:dyDescent="0.25">
      <c r="F575"/>
    </row>
    <row r="576" spans="6:6" x14ac:dyDescent="0.25">
      <c r="F576"/>
    </row>
    <row r="577" spans="6:6" x14ac:dyDescent="0.25">
      <c r="F577"/>
    </row>
    <row r="578" spans="6:6" x14ac:dyDescent="0.25">
      <c r="F578"/>
    </row>
    <row r="579" spans="6:6" x14ac:dyDescent="0.25">
      <c r="F579"/>
    </row>
    <row r="580" spans="6:6" x14ac:dyDescent="0.25">
      <c r="F580"/>
    </row>
    <row r="581" spans="6:6" x14ac:dyDescent="0.25">
      <c r="F581"/>
    </row>
    <row r="582" spans="6:6" x14ac:dyDescent="0.25">
      <c r="F582"/>
    </row>
    <row r="583" spans="6:6" x14ac:dyDescent="0.25">
      <c r="F583"/>
    </row>
    <row r="584" spans="6:6" x14ac:dyDescent="0.25">
      <c r="F584"/>
    </row>
    <row r="585" spans="6:6" x14ac:dyDescent="0.25">
      <c r="F585"/>
    </row>
    <row r="586" spans="6:6" x14ac:dyDescent="0.25">
      <c r="F586"/>
    </row>
    <row r="587" spans="6:6" x14ac:dyDescent="0.25">
      <c r="F587"/>
    </row>
    <row r="588" spans="6:6" x14ac:dyDescent="0.25">
      <c r="F588"/>
    </row>
    <row r="589" spans="6:6" x14ac:dyDescent="0.25">
      <c r="F589"/>
    </row>
    <row r="590" spans="6:6" x14ac:dyDescent="0.25">
      <c r="F590"/>
    </row>
    <row r="591" spans="6:6" x14ac:dyDescent="0.25">
      <c r="F591"/>
    </row>
    <row r="592" spans="6:6" x14ac:dyDescent="0.25">
      <c r="F592"/>
    </row>
    <row r="593" spans="6:6" x14ac:dyDescent="0.25">
      <c r="F593"/>
    </row>
    <row r="594" spans="6:6" x14ac:dyDescent="0.25">
      <c r="F594"/>
    </row>
    <row r="595" spans="6:6" x14ac:dyDescent="0.25">
      <c r="F595"/>
    </row>
    <row r="596" spans="6:6" x14ac:dyDescent="0.25">
      <c r="F596"/>
    </row>
    <row r="597" spans="6:6" x14ac:dyDescent="0.25">
      <c r="F597"/>
    </row>
    <row r="598" spans="6:6" x14ac:dyDescent="0.25">
      <c r="F598"/>
    </row>
    <row r="599" spans="6:6" x14ac:dyDescent="0.25">
      <c r="F599"/>
    </row>
    <row r="600" spans="6:6" x14ac:dyDescent="0.25">
      <c r="F600"/>
    </row>
    <row r="601" spans="6:6" x14ac:dyDescent="0.25">
      <c r="F601"/>
    </row>
    <row r="602" spans="6:6" x14ac:dyDescent="0.25">
      <c r="F602"/>
    </row>
    <row r="603" spans="6:6" x14ac:dyDescent="0.25">
      <c r="F603"/>
    </row>
    <row r="604" spans="6:6" x14ac:dyDescent="0.25">
      <c r="F604"/>
    </row>
    <row r="605" spans="6:6" x14ac:dyDescent="0.25">
      <c r="F605"/>
    </row>
    <row r="606" spans="6:6" x14ac:dyDescent="0.25">
      <c r="F606"/>
    </row>
    <row r="607" spans="6:6" x14ac:dyDescent="0.25">
      <c r="F607"/>
    </row>
    <row r="608" spans="6:6" x14ac:dyDescent="0.25">
      <c r="F608"/>
    </row>
    <row r="609" spans="6:6" x14ac:dyDescent="0.25">
      <c r="F609"/>
    </row>
    <row r="610" spans="6:6" x14ac:dyDescent="0.25">
      <c r="F610"/>
    </row>
    <row r="611" spans="6:6" x14ac:dyDescent="0.25">
      <c r="F611"/>
    </row>
    <row r="612" spans="6:6" x14ac:dyDescent="0.25">
      <c r="F612"/>
    </row>
    <row r="613" spans="6:6" x14ac:dyDescent="0.25">
      <c r="F613"/>
    </row>
    <row r="614" spans="6:6" x14ac:dyDescent="0.25">
      <c r="F614"/>
    </row>
    <row r="615" spans="6:6" x14ac:dyDescent="0.25">
      <c r="F615"/>
    </row>
    <row r="616" spans="6:6" x14ac:dyDescent="0.25">
      <c r="F616"/>
    </row>
    <row r="617" spans="6:6" x14ac:dyDescent="0.25">
      <c r="F617"/>
    </row>
    <row r="618" spans="6:6" x14ac:dyDescent="0.25">
      <c r="F618"/>
    </row>
    <row r="619" spans="6:6" x14ac:dyDescent="0.25">
      <c r="F619"/>
    </row>
    <row r="620" spans="6:6" x14ac:dyDescent="0.25">
      <c r="F620"/>
    </row>
    <row r="621" spans="6:6" x14ac:dyDescent="0.25">
      <c r="F621"/>
    </row>
    <row r="622" spans="6:6" x14ac:dyDescent="0.25">
      <c r="F622"/>
    </row>
    <row r="623" spans="6:6" x14ac:dyDescent="0.25">
      <c r="F623"/>
    </row>
    <row r="624" spans="6:6" x14ac:dyDescent="0.25">
      <c r="F624"/>
    </row>
    <row r="625" spans="6:6" x14ac:dyDescent="0.25">
      <c r="F625"/>
    </row>
    <row r="626" spans="6:6" x14ac:dyDescent="0.25">
      <c r="F626"/>
    </row>
    <row r="627" spans="6:6" x14ac:dyDescent="0.25">
      <c r="F627"/>
    </row>
    <row r="628" spans="6:6" x14ac:dyDescent="0.25">
      <c r="F628"/>
    </row>
    <row r="629" spans="6:6" x14ac:dyDescent="0.25">
      <c r="F629"/>
    </row>
    <row r="630" spans="6:6" x14ac:dyDescent="0.25">
      <c r="F630"/>
    </row>
    <row r="631" spans="6:6" x14ac:dyDescent="0.25">
      <c r="F631"/>
    </row>
    <row r="632" spans="6:6" x14ac:dyDescent="0.25">
      <c r="F632"/>
    </row>
    <row r="633" spans="6:6" x14ac:dyDescent="0.25">
      <c r="F633"/>
    </row>
    <row r="634" spans="6:6" x14ac:dyDescent="0.25">
      <c r="F634"/>
    </row>
    <row r="635" spans="6:6" x14ac:dyDescent="0.25">
      <c r="F635"/>
    </row>
    <row r="636" spans="6:6" x14ac:dyDescent="0.25">
      <c r="F636"/>
    </row>
    <row r="637" spans="6:6" x14ac:dyDescent="0.25">
      <c r="F637"/>
    </row>
    <row r="638" spans="6:6" x14ac:dyDescent="0.25">
      <c r="F638"/>
    </row>
    <row r="639" spans="6:6" x14ac:dyDescent="0.25">
      <c r="F639"/>
    </row>
    <row r="640" spans="6:6" x14ac:dyDescent="0.25">
      <c r="F640"/>
    </row>
    <row r="641" spans="6:6" x14ac:dyDescent="0.25">
      <c r="F641"/>
    </row>
    <row r="642" spans="6:6" x14ac:dyDescent="0.25">
      <c r="F642"/>
    </row>
    <row r="643" spans="6:6" x14ac:dyDescent="0.25">
      <c r="F643"/>
    </row>
    <row r="644" spans="6:6" x14ac:dyDescent="0.25">
      <c r="F644"/>
    </row>
    <row r="645" spans="6:6" x14ac:dyDescent="0.25">
      <c r="F645"/>
    </row>
    <row r="646" spans="6:6" x14ac:dyDescent="0.25">
      <c r="F646"/>
    </row>
    <row r="647" spans="6:6" x14ac:dyDescent="0.25">
      <c r="F647"/>
    </row>
    <row r="648" spans="6:6" x14ac:dyDescent="0.25">
      <c r="F648"/>
    </row>
    <row r="649" spans="6:6" x14ac:dyDescent="0.25">
      <c r="F649"/>
    </row>
    <row r="650" spans="6:6" x14ac:dyDescent="0.25">
      <c r="F650"/>
    </row>
    <row r="651" spans="6:6" x14ac:dyDescent="0.25">
      <c r="F651"/>
    </row>
    <row r="652" spans="6:6" x14ac:dyDescent="0.25">
      <c r="F652"/>
    </row>
    <row r="653" spans="6:6" x14ac:dyDescent="0.25">
      <c r="F653"/>
    </row>
    <row r="654" spans="6:6" x14ac:dyDescent="0.25">
      <c r="F654"/>
    </row>
    <row r="655" spans="6:6" x14ac:dyDescent="0.25">
      <c r="F655"/>
    </row>
    <row r="656" spans="6:6" x14ac:dyDescent="0.25">
      <c r="F656"/>
    </row>
    <row r="657" spans="6:6" x14ac:dyDescent="0.25">
      <c r="F657"/>
    </row>
    <row r="658" spans="6:6" x14ac:dyDescent="0.25">
      <c r="F658"/>
    </row>
    <row r="659" spans="6:6" x14ac:dyDescent="0.25">
      <c r="F659"/>
    </row>
    <row r="660" spans="6:6" x14ac:dyDescent="0.25">
      <c r="F660"/>
    </row>
    <row r="661" spans="6:6" x14ac:dyDescent="0.25">
      <c r="F661"/>
    </row>
    <row r="662" spans="6:6" x14ac:dyDescent="0.25">
      <c r="F662"/>
    </row>
    <row r="663" spans="6:6" x14ac:dyDescent="0.25">
      <c r="F663"/>
    </row>
    <row r="664" spans="6:6" x14ac:dyDescent="0.25">
      <c r="F664"/>
    </row>
    <row r="665" spans="6:6" x14ac:dyDescent="0.25">
      <c r="F665"/>
    </row>
    <row r="666" spans="6:6" x14ac:dyDescent="0.25">
      <c r="F666"/>
    </row>
    <row r="667" spans="6:6" x14ac:dyDescent="0.25">
      <c r="F667"/>
    </row>
    <row r="668" spans="6:6" x14ac:dyDescent="0.25">
      <c r="F668"/>
    </row>
    <row r="669" spans="6:6" x14ac:dyDescent="0.25">
      <c r="F669"/>
    </row>
    <row r="670" spans="6:6" x14ac:dyDescent="0.25">
      <c r="F670"/>
    </row>
    <row r="671" spans="6:6" x14ac:dyDescent="0.25">
      <c r="F671"/>
    </row>
    <row r="672" spans="6:6" x14ac:dyDescent="0.25">
      <c r="F672"/>
    </row>
    <row r="673" spans="6:6" x14ac:dyDescent="0.25">
      <c r="F673"/>
    </row>
    <row r="674" spans="6:6" x14ac:dyDescent="0.25">
      <c r="F674"/>
    </row>
    <row r="675" spans="6:6" x14ac:dyDescent="0.25">
      <c r="F675"/>
    </row>
    <row r="676" spans="6:6" x14ac:dyDescent="0.25">
      <c r="F676"/>
    </row>
    <row r="677" spans="6:6" x14ac:dyDescent="0.25">
      <c r="F677"/>
    </row>
    <row r="678" spans="6:6" x14ac:dyDescent="0.25">
      <c r="F678"/>
    </row>
    <row r="679" spans="6:6" x14ac:dyDescent="0.25">
      <c r="F679"/>
    </row>
    <row r="680" spans="6:6" x14ac:dyDescent="0.25">
      <c r="F680"/>
    </row>
    <row r="681" spans="6:6" x14ac:dyDescent="0.25">
      <c r="F681"/>
    </row>
    <row r="682" spans="6:6" x14ac:dyDescent="0.25">
      <c r="F682"/>
    </row>
    <row r="683" spans="6:6" x14ac:dyDescent="0.25">
      <c r="F683"/>
    </row>
    <row r="684" spans="6:6" x14ac:dyDescent="0.25">
      <c r="F684"/>
    </row>
    <row r="685" spans="6:6" x14ac:dyDescent="0.25">
      <c r="F685"/>
    </row>
    <row r="686" spans="6:6" x14ac:dyDescent="0.25">
      <c r="F686"/>
    </row>
    <row r="687" spans="6:6" x14ac:dyDescent="0.25">
      <c r="F687"/>
    </row>
    <row r="688" spans="6:6" x14ac:dyDescent="0.25">
      <c r="F688"/>
    </row>
    <row r="689" spans="6:6" x14ac:dyDescent="0.25">
      <c r="F689"/>
    </row>
    <row r="690" spans="6:6" x14ac:dyDescent="0.25">
      <c r="F690"/>
    </row>
    <row r="691" spans="6:6" x14ac:dyDescent="0.25">
      <c r="F691"/>
    </row>
    <row r="692" spans="6:6" x14ac:dyDescent="0.25">
      <c r="F692"/>
    </row>
    <row r="693" spans="6:6" x14ac:dyDescent="0.25">
      <c r="F693"/>
    </row>
    <row r="694" spans="6:6" x14ac:dyDescent="0.25">
      <c r="F694"/>
    </row>
    <row r="695" spans="6:6" x14ac:dyDescent="0.25">
      <c r="F695"/>
    </row>
    <row r="696" spans="6:6" x14ac:dyDescent="0.25">
      <c r="F696"/>
    </row>
    <row r="697" spans="6:6" x14ac:dyDescent="0.25">
      <c r="F697"/>
    </row>
    <row r="698" spans="6:6" x14ac:dyDescent="0.25">
      <c r="F698"/>
    </row>
    <row r="699" spans="6:6" x14ac:dyDescent="0.25">
      <c r="F699"/>
    </row>
    <row r="700" spans="6:6" x14ac:dyDescent="0.25">
      <c r="F700"/>
    </row>
    <row r="701" spans="6:6" x14ac:dyDescent="0.25">
      <c r="F701"/>
    </row>
    <row r="702" spans="6:6" x14ac:dyDescent="0.25">
      <c r="F702"/>
    </row>
    <row r="703" spans="6:6" x14ac:dyDescent="0.25">
      <c r="F703"/>
    </row>
    <row r="704" spans="6:6" x14ac:dyDescent="0.25">
      <c r="F704"/>
    </row>
    <row r="705" spans="6:6" x14ac:dyDescent="0.25">
      <c r="F705"/>
    </row>
    <row r="706" spans="6:6" x14ac:dyDescent="0.25">
      <c r="F706"/>
    </row>
    <row r="707" spans="6:6" x14ac:dyDescent="0.25">
      <c r="F707"/>
    </row>
    <row r="708" spans="6:6" x14ac:dyDescent="0.25">
      <c r="F708"/>
    </row>
    <row r="709" spans="6:6" x14ac:dyDescent="0.25">
      <c r="F709"/>
    </row>
    <row r="710" spans="6:6" x14ac:dyDescent="0.25">
      <c r="F710"/>
    </row>
    <row r="711" spans="6:6" x14ac:dyDescent="0.25">
      <c r="F711"/>
    </row>
    <row r="712" spans="6:6" x14ac:dyDescent="0.25">
      <c r="F712"/>
    </row>
    <row r="713" spans="6:6" x14ac:dyDescent="0.25">
      <c r="F713"/>
    </row>
    <row r="714" spans="6:6" x14ac:dyDescent="0.25">
      <c r="F714"/>
    </row>
    <row r="715" spans="6:6" x14ac:dyDescent="0.25">
      <c r="F715"/>
    </row>
    <row r="716" spans="6:6" x14ac:dyDescent="0.25">
      <c r="F716"/>
    </row>
    <row r="717" spans="6:6" x14ac:dyDescent="0.25">
      <c r="F717"/>
    </row>
    <row r="718" spans="6:6" x14ac:dyDescent="0.25">
      <c r="F718"/>
    </row>
    <row r="719" spans="6:6" x14ac:dyDescent="0.25">
      <c r="F719"/>
    </row>
    <row r="720" spans="6:6" x14ac:dyDescent="0.25">
      <c r="F720"/>
    </row>
    <row r="721" spans="6:6" x14ac:dyDescent="0.25">
      <c r="F721"/>
    </row>
    <row r="722" spans="6:6" x14ac:dyDescent="0.25">
      <c r="F722"/>
    </row>
    <row r="723" spans="6:6" x14ac:dyDescent="0.25">
      <c r="F723"/>
    </row>
    <row r="724" spans="6:6" x14ac:dyDescent="0.25">
      <c r="F724"/>
    </row>
    <row r="725" spans="6:6" x14ac:dyDescent="0.25">
      <c r="F725"/>
    </row>
    <row r="726" spans="6:6" x14ac:dyDescent="0.25">
      <c r="F726"/>
    </row>
    <row r="727" spans="6:6" x14ac:dyDescent="0.25">
      <c r="F727"/>
    </row>
    <row r="728" spans="6:6" x14ac:dyDescent="0.25">
      <c r="F728"/>
    </row>
    <row r="729" spans="6:6" x14ac:dyDescent="0.25">
      <c r="F729"/>
    </row>
    <row r="730" spans="6:6" x14ac:dyDescent="0.25">
      <c r="F730"/>
    </row>
    <row r="731" spans="6:6" x14ac:dyDescent="0.25">
      <c r="F731"/>
    </row>
    <row r="732" spans="6:6" x14ac:dyDescent="0.25">
      <c r="F732"/>
    </row>
    <row r="733" spans="6:6" x14ac:dyDescent="0.25">
      <c r="F733"/>
    </row>
    <row r="734" spans="6:6" x14ac:dyDescent="0.25">
      <c r="F734"/>
    </row>
    <row r="735" spans="6:6" x14ac:dyDescent="0.25">
      <c r="F735"/>
    </row>
    <row r="736" spans="6:6" x14ac:dyDescent="0.25">
      <c r="F736"/>
    </row>
    <row r="737" spans="6:6" x14ac:dyDescent="0.25">
      <c r="F737"/>
    </row>
    <row r="738" spans="6:6" x14ac:dyDescent="0.25">
      <c r="F738"/>
    </row>
    <row r="739" spans="6:6" x14ac:dyDescent="0.25">
      <c r="F739"/>
    </row>
    <row r="740" spans="6:6" x14ac:dyDescent="0.25">
      <c r="F740"/>
    </row>
    <row r="741" spans="6:6" x14ac:dyDescent="0.25">
      <c r="F741"/>
    </row>
    <row r="742" spans="6:6" x14ac:dyDescent="0.25">
      <c r="F742"/>
    </row>
    <row r="743" spans="6:6" x14ac:dyDescent="0.25">
      <c r="F743"/>
    </row>
    <row r="744" spans="6:6" x14ac:dyDescent="0.25">
      <c r="F744"/>
    </row>
    <row r="745" spans="6:6" x14ac:dyDescent="0.25">
      <c r="F745"/>
    </row>
    <row r="746" spans="6:6" x14ac:dyDescent="0.25">
      <c r="F746"/>
    </row>
    <row r="747" spans="6:6" x14ac:dyDescent="0.25">
      <c r="F747"/>
    </row>
    <row r="748" spans="6:6" x14ac:dyDescent="0.25">
      <c r="F748"/>
    </row>
    <row r="749" spans="6:6" x14ac:dyDescent="0.25">
      <c r="F749"/>
    </row>
    <row r="750" spans="6:6" x14ac:dyDescent="0.25">
      <c r="F750"/>
    </row>
    <row r="751" spans="6:6" x14ac:dyDescent="0.25">
      <c r="F751"/>
    </row>
    <row r="752" spans="6:6" x14ac:dyDescent="0.25">
      <c r="F752"/>
    </row>
    <row r="753" spans="6:6" x14ac:dyDescent="0.25">
      <c r="F753"/>
    </row>
    <row r="754" spans="6:6" x14ac:dyDescent="0.25">
      <c r="F754"/>
    </row>
    <row r="755" spans="6:6" x14ac:dyDescent="0.25">
      <c r="F755"/>
    </row>
    <row r="756" spans="6:6" x14ac:dyDescent="0.25">
      <c r="F756"/>
    </row>
    <row r="757" spans="6:6" x14ac:dyDescent="0.25">
      <c r="F757"/>
    </row>
    <row r="758" spans="6:6" x14ac:dyDescent="0.25">
      <c r="F758"/>
    </row>
    <row r="759" spans="6:6" x14ac:dyDescent="0.25">
      <c r="F759"/>
    </row>
    <row r="760" spans="6:6" x14ac:dyDescent="0.25">
      <c r="F760"/>
    </row>
    <row r="761" spans="6:6" x14ac:dyDescent="0.25">
      <c r="F761"/>
    </row>
    <row r="762" spans="6:6" x14ac:dyDescent="0.25">
      <c r="F762"/>
    </row>
    <row r="763" spans="6:6" x14ac:dyDescent="0.25">
      <c r="F763"/>
    </row>
    <row r="764" spans="6:6" x14ac:dyDescent="0.25">
      <c r="F764"/>
    </row>
    <row r="765" spans="6:6" x14ac:dyDescent="0.25">
      <c r="F765"/>
    </row>
    <row r="766" spans="6:6" x14ac:dyDescent="0.25">
      <c r="F766"/>
    </row>
    <row r="767" spans="6:6" x14ac:dyDescent="0.25">
      <c r="F767"/>
    </row>
    <row r="768" spans="6:6" x14ac:dyDescent="0.25">
      <c r="F768"/>
    </row>
    <row r="769" spans="6:6" x14ac:dyDescent="0.25">
      <c r="F769"/>
    </row>
    <row r="770" spans="6:6" x14ac:dyDescent="0.25">
      <c r="F770"/>
    </row>
    <row r="771" spans="6:6" x14ac:dyDescent="0.25">
      <c r="F771"/>
    </row>
    <row r="772" spans="6:6" x14ac:dyDescent="0.25">
      <c r="F772"/>
    </row>
    <row r="773" spans="6:6" x14ac:dyDescent="0.25">
      <c r="F773"/>
    </row>
    <row r="774" spans="6:6" x14ac:dyDescent="0.25">
      <c r="F774"/>
    </row>
    <row r="775" spans="6:6" x14ac:dyDescent="0.25">
      <c r="F775"/>
    </row>
    <row r="776" spans="6:6" x14ac:dyDescent="0.25">
      <c r="F776"/>
    </row>
    <row r="777" spans="6:6" x14ac:dyDescent="0.25">
      <c r="F777"/>
    </row>
    <row r="778" spans="6:6" x14ac:dyDescent="0.25">
      <c r="F778"/>
    </row>
    <row r="779" spans="6:6" x14ac:dyDescent="0.25">
      <c r="F779"/>
    </row>
    <row r="780" spans="6:6" x14ac:dyDescent="0.25">
      <c r="F780"/>
    </row>
    <row r="781" spans="6:6" x14ac:dyDescent="0.25">
      <c r="F781"/>
    </row>
    <row r="782" spans="6:6" x14ac:dyDescent="0.25">
      <c r="F782"/>
    </row>
    <row r="783" spans="6:6" x14ac:dyDescent="0.25">
      <c r="F783"/>
    </row>
    <row r="784" spans="6:6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  <row r="1184" spans="6:6" x14ac:dyDescent="0.25">
      <c r="F1184"/>
    </row>
    <row r="1185" spans="6:6" x14ac:dyDescent="0.25">
      <c r="F1185"/>
    </row>
    <row r="1186" spans="6:6" x14ac:dyDescent="0.25">
      <c r="F1186"/>
    </row>
    <row r="1187" spans="6:6" x14ac:dyDescent="0.25">
      <c r="F1187"/>
    </row>
    <row r="1188" spans="6:6" x14ac:dyDescent="0.25">
      <c r="F1188"/>
    </row>
    <row r="1189" spans="6:6" x14ac:dyDescent="0.25">
      <c r="F1189"/>
    </row>
    <row r="1190" spans="6:6" x14ac:dyDescent="0.25">
      <c r="F1190"/>
    </row>
    <row r="1191" spans="6:6" x14ac:dyDescent="0.25">
      <c r="F1191"/>
    </row>
    <row r="1192" spans="6:6" x14ac:dyDescent="0.25">
      <c r="F1192"/>
    </row>
    <row r="1193" spans="6:6" x14ac:dyDescent="0.25">
      <c r="F1193"/>
    </row>
    <row r="1194" spans="6:6" x14ac:dyDescent="0.25">
      <c r="F1194"/>
    </row>
    <row r="1195" spans="6:6" x14ac:dyDescent="0.25">
      <c r="F1195"/>
    </row>
    <row r="1196" spans="6:6" x14ac:dyDescent="0.25">
      <c r="F1196"/>
    </row>
    <row r="1197" spans="6:6" x14ac:dyDescent="0.25">
      <c r="F1197"/>
    </row>
    <row r="1198" spans="6:6" x14ac:dyDescent="0.25">
      <c r="F1198"/>
    </row>
    <row r="1199" spans="6:6" x14ac:dyDescent="0.25">
      <c r="F1199"/>
    </row>
    <row r="1200" spans="6:6" x14ac:dyDescent="0.25">
      <c r="F1200"/>
    </row>
    <row r="1201" spans="6:6" x14ac:dyDescent="0.25">
      <c r="F1201"/>
    </row>
    <row r="1202" spans="6:6" x14ac:dyDescent="0.25">
      <c r="F1202"/>
    </row>
    <row r="1203" spans="6:6" x14ac:dyDescent="0.25">
      <c r="F1203"/>
    </row>
    <row r="1204" spans="6:6" x14ac:dyDescent="0.25">
      <c r="F1204"/>
    </row>
    <row r="1205" spans="6:6" x14ac:dyDescent="0.25">
      <c r="F1205"/>
    </row>
    <row r="1206" spans="6:6" x14ac:dyDescent="0.25">
      <c r="F1206"/>
    </row>
    <row r="1207" spans="6:6" x14ac:dyDescent="0.25">
      <c r="F1207"/>
    </row>
    <row r="1208" spans="6:6" x14ac:dyDescent="0.25">
      <c r="F1208"/>
    </row>
    <row r="1209" spans="6:6" x14ac:dyDescent="0.25">
      <c r="F1209"/>
    </row>
    <row r="1210" spans="6:6" x14ac:dyDescent="0.25">
      <c r="F1210"/>
    </row>
    <row r="1211" spans="6:6" x14ac:dyDescent="0.25">
      <c r="F1211"/>
    </row>
    <row r="1212" spans="6:6" x14ac:dyDescent="0.25">
      <c r="F1212"/>
    </row>
    <row r="1213" spans="6:6" x14ac:dyDescent="0.25">
      <c r="F1213"/>
    </row>
    <row r="1214" spans="6:6" x14ac:dyDescent="0.25">
      <c r="F1214"/>
    </row>
    <row r="1215" spans="6:6" x14ac:dyDescent="0.25">
      <c r="F1215"/>
    </row>
    <row r="1216" spans="6:6" x14ac:dyDescent="0.25">
      <c r="F1216"/>
    </row>
    <row r="1217" spans="6:6" x14ac:dyDescent="0.25">
      <c r="F1217"/>
    </row>
    <row r="1218" spans="6:6" x14ac:dyDescent="0.25">
      <c r="F1218"/>
    </row>
    <row r="1219" spans="6:6" x14ac:dyDescent="0.25">
      <c r="F1219"/>
    </row>
    <row r="1220" spans="6:6" x14ac:dyDescent="0.25">
      <c r="F1220"/>
    </row>
    <row r="1221" spans="6:6" x14ac:dyDescent="0.25">
      <c r="F1221"/>
    </row>
    <row r="1222" spans="6:6" x14ac:dyDescent="0.25">
      <c r="F1222"/>
    </row>
    <row r="1223" spans="6:6" x14ac:dyDescent="0.25">
      <c r="F1223"/>
    </row>
    <row r="1224" spans="6:6" x14ac:dyDescent="0.25">
      <c r="F1224"/>
    </row>
    <row r="1225" spans="6:6" x14ac:dyDescent="0.25">
      <c r="F1225"/>
    </row>
    <row r="1226" spans="6:6" x14ac:dyDescent="0.25">
      <c r="F1226"/>
    </row>
    <row r="1227" spans="6:6" x14ac:dyDescent="0.25">
      <c r="F1227"/>
    </row>
    <row r="1228" spans="6:6" x14ac:dyDescent="0.25">
      <c r="F1228"/>
    </row>
    <row r="1229" spans="6:6" x14ac:dyDescent="0.25">
      <c r="F1229"/>
    </row>
    <row r="1230" spans="6:6" x14ac:dyDescent="0.25">
      <c r="F1230"/>
    </row>
    <row r="1231" spans="6:6" x14ac:dyDescent="0.25">
      <c r="F1231"/>
    </row>
    <row r="1232" spans="6:6" x14ac:dyDescent="0.25">
      <c r="F1232"/>
    </row>
    <row r="1233" spans="6:6" x14ac:dyDescent="0.25">
      <c r="F1233"/>
    </row>
    <row r="1234" spans="6:6" x14ac:dyDescent="0.25">
      <c r="F1234"/>
    </row>
    <row r="1235" spans="6:6" x14ac:dyDescent="0.25">
      <c r="F1235"/>
    </row>
    <row r="1236" spans="6:6" x14ac:dyDescent="0.25">
      <c r="F1236"/>
    </row>
    <row r="1237" spans="6:6" x14ac:dyDescent="0.25">
      <c r="F1237"/>
    </row>
    <row r="1238" spans="6:6" x14ac:dyDescent="0.25">
      <c r="F1238"/>
    </row>
    <row r="1239" spans="6:6" x14ac:dyDescent="0.25">
      <c r="F1239"/>
    </row>
    <row r="1240" spans="6:6" x14ac:dyDescent="0.25">
      <c r="F1240"/>
    </row>
    <row r="1241" spans="6:6" x14ac:dyDescent="0.25">
      <c r="F1241"/>
    </row>
    <row r="1242" spans="6:6" x14ac:dyDescent="0.25">
      <c r="F1242"/>
    </row>
    <row r="1243" spans="6:6" x14ac:dyDescent="0.25">
      <c r="F1243"/>
    </row>
    <row r="1244" spans="6:6" x14ac:dyDescent="0.25">
      <c r="F1244"/>
    </row>
    <row r="1245" spans="6:6" x14ac:dyDescent="0.25">
      <c r="F1245"/>
    </row>
    <row r="1246" spans="6:6" x14ac:dyDescent="0.25">
      <c r="F1246"/>
    </row>
    <row r="1247" spans="6:6" x14ac:dyDescent="0.25">
      <c r="F1247"/>
    </row>
    <row r="1248" spans="6:6" x14ac:dyDescent="0.25">
      <c r="F1248"/>
    </row>
    <row r="1249" spans="6:6" x14ac:dyDescent="0.25">
      <c r="F1249"/>
    </row>
    <row r="1250" spans="6:6" x14ac:dyDescent="0.25">
      <c r="F1250"/>
    </row>
    <row r="1251" spans="6:6" x14ac:dyDescent="0.25">
      <c r="F1251"/>
    </row>
    <row r="1252" spans="6:6" x14ac:dyDescent="0.25">
      <c r="F1252"/>
    </row>
    <row r="1253" spans="6:6" x14ac:dyDescent="0.25">
      <c r="F1253"/>
    </row>
    <row r="1254" spans="6:6" x14ac:dyDescent="0.25">
      <c r="F1254"/>
    </row>
    <row r="1255" spans="6:6" x14ac:dyDescent="0.25">
      <c r="F1255"/>
    </row>
    <row r="1256" spans="6:6" x14ac:dyDescent="0.25">
      <c r="F1256"/>
    </row>
    <row r="1257" spans="6:6" x14ac:dyDescent="0.25">
      <c r="F1257"/>
    </row>
    <row r="1258" spans="6:6" x14ac:dyDescent="0.25">
      <c r="F1258"/>
    </row>
    <row r="1259" spans="6:6" x14ac:dyDescent="0.25">
      <c r="F1259"/>
    </row>
    <row r="1260" spans="6:6" x14ac:dyDescent="0.25">
      <c r="F1260"/>
    </row>
    <row r="1261" spans="6:6" x14ac:dyDescent="0.25">
      <c r="F1261"/>
    </row>
    <row r="1262" spans="6:6" x14ac:dyDescent="0.25">
      <c r="F1262"/>
    </row>
    <row r="1263" spans="6:6" x14ac:dyDescent="0.25">
      <c r="F1263"/>
    </row>
    <row r="1264" spans="6:6" x14ac:dyDescent="0.25">
      <c r="F1264"/>
    </row>
    <row r="1265" spans="6:6" x14ac:dyDescent="0.25">
      <c r="F1265"/>
    </row>
    <row r="1266" spans="6:6" x14ac:dyDescent="0.25">
      <c r="F1266"/>
    </row>
    <row r="1267" spans="6:6" x14ac:dyDescent="0.25">
      <c r="F1267"/>
    </row>
    <row r="1268" spans="6:6" x14ac:dyDescent="0.25">
      <c r="F1268"/>
    </row>
    <row r="1269" spans="6:6" x14ac:dyDescent="0.25">
      <c r="F1269"/>
    </row>
    <row r="1270" spans="6:6" x14ac:dyDescent="0.25">
      <c r="F1270"/>
    </row>
    <row r="1271" spans="6:6" x14ac:dyDescent="0.25">
      <c r="F1271"/>
    </row>
    <row r="1272" spans="6:6" x14ac:dyDescent="0.25">
      <c r="F1272"/>
    </row>
    <row r="1273" spans="6:6" x14ac:dyDescent="0.25">
      <c r="F1273"/>
    </row>
    <row r="1274" spans="6:6" x14ac:dyDescent="0.25">
      <c r="F1274"/>
    </row>
    <row r="1275" spans="6:6" x14ac:dyDescent="0.25">
      <c r="F1275"/>
    </row>
    <row r="1276" spans="6:6" x14ac:dyDescent="0.25">
      <c r="F1276"/>
    </row>
    <row r="1277" spans="6:6" x14ac:dyDescent="0.25">
      <c r="F1277"/>
    </row>
    <row r="1278" spans="6:6" x14ac:dyDescent="0.25">
      <c r="F1278"/>
    </row>
    <row r="1279" spans="6:6" x14ac:dyDescent="0.25">
      <c r="F1279"/>
    </row>
    <row r="1280" spans="6:6" x14ac:dyDescent="0.25">
      <c r="F1280"/>
    </row>
    <row r="1281" spans="6:6" x14ac:dyDescent="0.25">
      <c r="F1281"/>
    </row>
    <row r="1282" spans="6:6" x14ac:dyDescent="0.25">
      <c r="F1282"/>
    </row>
    <row r="1283" spans="6:6" x14ac:dyDescent="0.25">
      <c r="F1283"/>
    </row>
    <row r="1284" spans="6:6" x14ac:dyDescent="0.25">
      <c r="F1284"/>
    </row>
    <row r="1285" spans="6:6" x14ac:dyDescent="0.25">
      <c r="F1285"/>
    </row>
    <row r="1286" spans="6:6" x14ac:dyDescent="0.25">
      <c r="F1286"/>
    </row>
    <row r="1287" spans="6:6" x14ac:dyDescent="0.25">
      <c r="F1287"/>
    </row>
    <row r="1288" spans="6:6" x14ac:dyDescent="0.25">
      <c r="F1288"/>
    </row>
    <row r="1289" spans="6:6" x14ac:dyDescent="0.25">
      <c r="F1289"/>
    </row>
    <row r="1290" spans="6:6" x14ac:dyDescent="0.25">
      <c r="F1290"/>
    </row>
    <row r="1291" spans="6:6" x14ac:dyDescent="0.25">
      <c r="F1291"/>
    </row>
    <row r="1292" spans="6:6" x14ac:dyDescent="0.25">
      <c r="F1292"/>
    </row>
    <row r="1293" spans="6:6" x14ac:dyDescent="0.25">
      <c r="F1293"/>
    </row>
    <row r="1294" spans="6:6" x14ac:dyDescent="0.25">
      <c r="F1294"/>
    </row>
    <row r="1295" spans="6:6" x14ac:dyDescent="0.25">
      <c r="F1295"/>
    </row>
    <row r="1296" spans="6:6" x14ac:dyDescent="0.25">
      <c r="F1296"/>
    </row>
    <row r="1297" spans="6:6" x14ac:dyDescent="0.25">
      <c r="F1297"/>
    </row>
    <row r="1298" spans="6:6" x14ac:dyDescent="0.25">
      <c r="F1298"/>
    </row>
    <row r="1299" spans="6:6" x14ac:dyDescent="0.25">
      <c r="F1299"/>
    </row>
    <row r="1300" spans="6:6" x14ac:dyDescent="0.25">
      <c r="F1300"/>
    </row>
    <row r="1301" spans="6:6" x14ac:dyDescent="0.25">
      <c r="F1301"/>
    </row>
    <row r="1302" spans="6:6" x14ac:dyDescent="0.25">
      <c r="F1302"/>
    </row>
    <row r="1303" spans="6:6" x14ac:dyDescent="0.25">
      <c r="F1303"/>
    </row>
    <row r="1304" spans="6:6" x14ac:dyDescent="0.25">
      <c r="F1304"/>
    </row>
    <row r="1305" spans="6:6" x14ac:dyDescent="0.25">
      <c r="F1305"/>
    </row>
    <row r="1306" spans="6:6" x14ac:dyDescent="0.25">
      <c r="F1306"/>
    </row>
    <row r="1307" spans="6:6" x14ac:dyDescent="0.25">
      <c r="F1307"/>
    </row>
    <row r="1308" spans="6:6" x14ac:dyDescent="0.25">
      <c r="F1308"/>
    </row>
    <row r="1309" spans="6:6" x14ac:dyDescent="0.25">
      <c r="F1309"/>
    </row>
    <row r="1310" spans="6:6" x14ac:dyDescent="0.25">
      <c r="F1310"/>
    </row>
    <row r="1311" spans="6:6" x14ac:dyDescent="0.25">
      <c r="F1311"/>
    </row>
    <row r="1312" spans="6:6" x14ac:dyDescent="0.25">
      <c r="F1312"/>
    </row>
    <row r="1313" spans="6:6" x14ac:dyDescent="0.25">
      <c r="F1313"/>
    </row>
    <row r="1314" spans="6:6" x14ac:dyDescent="0.25">
      <c r="F1314"/>
    </row>
    <row r="1315" spans="6:6" x14ac:dyDescent="0.25">
      <c r="F1315"/>
    </row>
    <row r="1316" spans="6:6" x14ac:dyDescent="0.25">
      <c r="F1316"/>
    </row>
    <row r="1317" spans="6:6" x14ac:dyDescent="0.25">
      <c r="F1317"/>
    </row>
    <row r="1318" spans="6:6" x14ac:dyDescent="0.25">
      <c r="F1318"/>
    </row>
    <row r="1319" spans="6:6" x14ac:dyDescent="0.25">
      <c r="F1319"/>
    </row>
    <row r="1320" spans="6:6" x14ac:dyDescent="0.25">
      <c r="F1320"/>
    </row>
    <row r="1321" spans="6:6" x14ac:dyDescent="0.25">
      <c r="F1321"/>
    </row>
    <row r="1322" spans="6:6" x14ac:dyDescent="0.25">
      <c r="F1322"/>
    </row>
    <row r="1323" spans="6:6" x14ac:dyDescent="0.25">
      <c r="F1323"/>
    </row>
    <row r="1324" spans="6:6" x14ac:dyDescent="0.25">
      <c r="F1324"/>
    </row>
    <row r="1325" spans="6:6" x14ac:dyDescent="0.25">
      <c r="F1325"/>
    </row>
    <row r="1326" spans="6:6" x14ac:dyDescent="0.25">
      <c r="F1326"/>
    </row>
    <row r="1327" spans="6:6" x14ac:dyDescent="0.25">
      <c r="F1327"/>
    </row>
    <row r="1328" spans="6:6" x14ac:dyDescent="0.25">
      <c r="F1328"/>
    </row>
    <row r="1329" spans="6:6" x14ac:dyDescent="0.25">
      <c r="F1329"/>
    </row>
    <row r="1330" spans="6:6" x14ac:dyDescent="0.25">
      <c r="F1330"/>
    </row>
    <row r="1331" spans="6:6" x14ac:dyDescent="0.25">
      <c r="F1331"/>
    </row>
    <row r="1332" spans="6:6" x14ac:dyDescent="0.25">
      <c r="F1332"/>
    </row>
    <row r="1333" spans="6:6" x14ac:dyDescent="0.25">
      <c r="F1333"/>
    </row>
    <row r="1334" spans="6:6" x14ac:dyDescent="0.25">
      <c r="F1334"/>
    </row>
    <row r="1335" spans="6:6" x14ac:dyDescent="0.25">
      <c r="F1335"/>
    </row>
    <row r="1336" spans="6:6" x14ac:dyDescent="0.25">
      <c r="F1336"/>
    </row>
    <row r="1337" spans="6:6" x14ac:dyDescent="0.25">
      <c r="F1337"/>
    </row>
    <row r="1338" spans="6:6" x14ac:dyDescent="0.25">
      <c r="F1338"/>
    </row>
    <row r="1339" spans="6:6" x14ac:dyDescent="0.25">
      <c r="F1339"/>
    </row>
    <row r="1340" spans="6:6" x14ac:dyDescent="0.25">
      <c r="F1340"/>
    </row>
    <row r="1341" spans="6:6" x14ac:dyDescent="0.25">
      <c r="F1341"/>
    </row>
    <row r="1342" spans="6:6" x14ac:dyDescent="0.25">
      <c r="F1342"/>
    </row>
    <row r="1343" spans="6:6" x14ac:dyDescent="0.25">
      <c r="F1343"/>
    </row>
    <row r="1344" spans="6:6" x14ac:dyDescent="0.25">
      <c r="F1344"/>
    </row>
    <row r="1345" spans="6:6" x14ac:dyDescent="0.25">
      <c r="F1345"/>
    </row>
    <row r="1346" spans="6:6" x14ac:dyDescent="0.25">
      <c r="F1346"/>
    </row>
    <row r="1347" spans="6:6" x14ac:dyDescent="0.25">
      <c r="F1347"/>
    </row>
    <row r="1348" spans="6:6" x14ac:dyDescent="0.25">
      <c r="F1348"/>
    </row>
    <row r="1349" spans="6:6" x14ac:dyDescent="0.25">
      <c r="F1349"/>
    </row>
    <row r="1350" spans="6:6" x14ac:dyDescent="0.25">
      <c r="F1350"/>
    </row>
    <row r="1351" spans="6:6" x14ac:dyDescent="0.25">
      <c r="F1351"/>
    </row>
    <row r="1352" spans="6:6" x14ac:dyDescent="0.25">
      <c r="F1352"/>
    </row>
    <row r="1353" spans="6:6" x14ac:dyDescent="0.25">
      <c r="F1353"/>
    </row>
    <row r="1354" spans="6:6" x14ac:dyDescent="0.25">
      <c r="F1354"/>
    </row>
    <row r="1355" spans="6:6" x14ac:dyDescent="0.25">
      <c r="F1355"/>
    </row>
    <row r="1356" spans="6:6" x14ac:dyDescent="0.25">
      <c r="F1356"/>
    </row>
    <row r="1357" spans="6:6" x14ac:dyDescent="0.25">
      <c r="F1357"/>
    </row>
    <row r="1358" spans="6:6" x14ac:dyDescent="0.25">
      <c r="F1358"/>
    </row>
    <row r="1359" spans="6:6" x14ac:dyDescent="0.25">
      <c r="F1359"/>
    </row>
    <row r="1360" spans="6:6" x14ac:dyDescent="0.25">
      <c r="F1360"/>
    </row>
    <row r="1361" spans="6:6" x14ac:dyDescent="0.25">
      <c r="F1361"/>
    </row>
    <row r="1362" spans="6:6" x14ac:dyDescent="0.25">
      <c r="F1362"/>
    </row>
    <row r="1363" spans="6:6" x14ac:dyDescent="0.25">
      <c r="F1363"/>
    </row>
    <row r="1364" spans="6:6" x14ac:dyDescent="0.25">
      <c r="F1364"/>
    </row>
    <row r="1365" spans="6:6" x14ac:dyDescent="0.25">
      <c r="F1365"/>
    </row>
    <row r="1366" spans="6:6" x14ac:dyDescent="0.25">
      <c r="F1366"/>
    </row>
    <row r="1367" spans="6:6" x14ac:dyDescent="0.25">
      <c r="F1367"/>
    </row>
    <row r="1368" spans="6:6" x14ac:dyDescent="0.25">
      <c r="F1368"/>
    </row>
    <row r="1369" spans="6:6" x14ac:dyDescent="0.25">
      <c r="F1369"/>
    </row>
    <row r="1370" spans="6:6" x14ac:dyDescent="0.25">
      <c r="F1370"/>
    </row>
    <row r="1371" spans="6:6" x14ac:dyDescent="0.25">
      <c r="F1371"/>
    </row>
    <row r="1372" spans="6:6" x14ac:dyDescent="0.25">
      <c r="F1372"/>
    </row>
    <row r="1373" spans="6:6" x14ac:dyDescent="0.25">
      <c r="F1373"/>
    </row>
    <row r="1374" spans="6:6" x14ac:dyDescent="0.25">
      <c r="F1374"/>
    </row>
    <row r="1375" spans="6:6" x14ac:dyDescent="0.25">
      <c r="F1375"/>
    </row>
    <row r="1376" spans="6:6" x14ac:dyDescent="0.25">
      <c r="F1376"/>
    </row>
    <row r="1377" spans="6:6" x14ac:dyDescent="0.25">
      <c r="F1377"/>
    </row>
    <row r="1378" spans="6:6" x14ac:dyDescent="0.25">
      <c r="F1378"/>
    </row>
    <row r="1379" spans="6:6" x14ac:dyDescent="0.25">
      <c r="F1379"/>
    </row>
    <row r="1380" spans="6:6" x14ac:dyDescent="0.25">
      <c r="F1380"/>
    </row>
    <row r="1381" spans="6:6" x14ac:dyDescent="0.25">
      <c r="F1381"/>
    </row>
    <row r="1382" spans="6:6" x14ac:dyDescent="0.25">
      <c r="F1382"/>
    </row>
    <row r="1383" spans="6:6" x14ac:dyDescent="0.25">
      <c r="F1383"/>
    </row>
    <row r="1384" spans="6:6" x14ac:dyDescent="0.25">
      <c r="F1384"/>
    </row>
    <row r="1385" spans="6:6" x14ac:dyDescent="0.25">
      <c r="F1385"/>
    </row>
    <row r="1386" spans="6:6" x14ac:dyDescent="0.25">
      <c r="F1386"/>
    </row>
    <row r="1387" spans="6:6" x14ac:dyDescent="0.25">
      <c r="F1387"/>
    </row>
    <row r="1388" spans="6:6" x14ac:dyDescent="0.25">
      <c r="F1388"/>
    </row>
    <row r="1389" spans="6:6" x14ac:dyDescent="0.25">
      <c r="F1389"/>
    </row>
    <row r="1390" spans="6:6" x14ac:dyDescent="0.25">
      <c r="F1390"/>
    </row>
    <row r="1391" spans="6:6" x14ac:dyDescent="0.25">
      <c r="F1391"/>
    </row>
    <row r="1392" spans="6:6" x14ac:dyDescent="0.25">
      <c r="F1392"/>
    </row>
    <row r="1393" spans="6:6" x14ac:dyDescent="0.25">
      <c r="F1393"/>
    </row>
    <row r="1394" spans="6:6" x14ac:dyDescent="0.25">
      <c r="F1394"/>
    </row>
    <row r="1395" spans="6:6" x14ac:dyDescent="0.25">
      <c r="F1395"/>
    </row>
    <row r="1396" spans="6:6" x14ac:dyDescent="0.25">
      <c r="F1396"/>
    </row>
    <row r="1397" spans="6:6" x14ac:dyDescent="0.25">
      <c r="F1397"/>
    </row>
    <row r="1398" spans="6:6" x14ac:dyDescent="0.25">
      <c r="F1398"/>
    </row>
    <row r="1399" spans="6:6" x14ac:dyDescent="0.25">
      <c r="F1399"/>
    </row>
    <row r="1400" spans="6:6" x14ac:dyDescent="0.25">
      <c r="F1400"/>
    </row>
    <row r="1401" spans="6:6" x14ac:dyDescent="0.25">
      <c r="F1401"/>
    </row>
    <row r="1402" spans="6:6" x14ac:dyDescent="0.25">
      <c r="F1402"/>
    </row>
    <row r="1403" spans="6:6" x14ac:dyDescent="0.25">
      <c r="F1403"/>
    </row>
    <row r="1404" spans="6:6" x14ac:dyDescent="0.25">
      <c r="F1404"/>
    </row>
    <row r="1405" spans="6:6" x14ac:dyDescent="0.25">
      <c r="F1405"/>
    </row>
    <row r="1406" spans="6:6" x14ac:dyDescent="0.25">
      <c r="F1406"/>
    </row>
    <row r="1407" spans="6:6" x14ac:dyDescent="0.25">
      <c r="F1407"/>
    </row>
    <row r="1408" spans="6:6" x14ac:dyDescent="0.25">
      <c r="F1408"/>
    </row>
    <row r="1409" spans="6:6" x14ac:dyDescent="0.25">
      <c r="F1409"/>
    </row>
    <row r="1410" spans="6:6" x14ac:dyDescent="0.25">
      <c r="F1410"/>
    </row>
    <row r="1411" spans="6:6" x14ac:dyDescent="0.25">
      <c r="F1411"/>
    </row>
    <row r="1412" spans="6:6" x14ac:dyDescent="0.25">
      <c r="F1412"/>
    </row>
    <row r="1413" spans="6:6" x14ac:dyDescent="0.25">
      <c r="F1413"/>
    </row>
    <row r="1414" spans="6:6" x14ac:dyDescent="0.25">
      <c r="F1414"/>
    </row>
    <row r="1415" spans="6:6" x14ac:dyDescent="0.25">
      <c r="F1415"/>
    </row>
    <row r="1416" spans="6:6" x14ac:dyDescent="0.25">
      <c r="F1416"/>
    </row>
    <row r="1417" spans="6:6" x14ac:dyDescent="0.25">
      <c r="F1417"/>
    </row>
    <row r="1418" spans="6:6" x14ac:dyDescent="0.25">
      <c r="F1418"/>
    </row>
    <row r="1419" spans="6:6" x14ac:dyDescent="0.25">
      <c r="F1419"/>
    </row>
    <row r="1420" spans="6:6" x14ac:dyDescent="0.25">
      <c r="F1420"/>
    </row>
    <row r="1421" spans="6:6" x14ac:dyDescent="0.25">
      <c r="F1421"/>
    </row>
    <row r="1422" spans="6:6" x14ac:dyDescent="0.25">
      <c r="F1422"/>
    </row>
    <row r="1423" spans="6:6" x14ac:dyDescent="0.25">
      <c r="F1423"/>
    </row>
    <row r="1424" spans="6:6" x14ac:dyDescent="0.25">
      <c r="F1424"/>
    </row>
    <row r="1425" spans="6:6" x14ac:dyDescent="0.25">
      <c r="F1425"/>
    </row>
    <row r="1426" spans="6:6" x14ac:dyDescent="0.25">
      <c r="F1426"/>
    </row>
    <row r="1427" spans="6:6" x14ac:dyDescent="0.25">
      <c r="F1427"/>
    </row>
    <row r="1428" spans="6:6" x14ac:dyDescent="0.25">
      <c r="F1428"/>
    </row>
    <row r="1429" spans="6:6" x14ac:dyDescent="0.25">
      <c r="F1429"/>
    </row>
    <row r="1430" spans="6:6" x14ac:dyDescent="0.25">
      <c r="F1430"/>
    </row>
    <row r="1431" spans="6:6" x14ac:dyDescent="0.25">
      <c r="F1431"/>
    </row>
    <row r="1432" spans="6:6" x14ac:dyDescent="0.25">
      <c r="F1432"/>
    </row>
    <row r="1433" spans="6:6" x14ac:dyDescent="0.25">
      <c r="F1433"/>
    </row>
    <row r="1434" spans="6:6" x14ac:dyDescent="0.25">
      <c r="F1434"/>
    </row>
    <row r="1435" spans="6:6" x14ac:dyDescent="0.25">
      <c r="F1435"/>
    </row>
    <row r="1436" spans="6:6" x14ac:dyDescent="0.25">
      <c r="F1436"/>
    </row>
    <row r="1437" spans="6:6" x14ac:dyDescent="0.25">
      <c r="F1437"/>
    </row>
    <row r="1438" spans="6:6" x14ac:dyDescent="0.25">
      <c r="F1438"/>
    </row>
    <row r="1439" spans="6:6" x14ac:dyDescent="0.25">
      <c r="F1439"/>
    </row>
    <row r="1440" spans="6:6" x14ac:dyDescent="0.25">
      <c r="F1440"/>
    </row>
    <row r="1441" spans="6:6" x14ac:dyDescent="0.25">
      <c r="F1441"/>
    </row>
    <row r="1442" spans="6:6" x14ac:dyDescent="0.25">
      <c r="F1442"/>
    </row>
    <row r="1443" spans="6:6" x14ac:dyDescent="0.25">
      <c r="F1443"/>
    </row>
    <row r="1444" spans="6:6" x14ac:dyDescent="0.25">
      <c r="F1444"/>
    </row>
    <row r="1445" spans="6:6" x14ac:dyDescent="0.25">
      <c r="F1445"/>
    </row>
    <row r="1446" spans="6:6" x14ac:dyDescent="0.25">
      <c r="F1446"/>
    </row>
    <row r="1447" spans="6:6" x14ac:dyDescent="0.25">
      <c r="F1447"/>
    </row>
    <row r="1448" spans="6:6" x14ac:dyDescent="0.25">
      <c r="F1448"/>
    </row>
    <row r="1449" spans="6:6" x14ac:dyDescent="0.25">
      <c r="F1449"/>
    </row>
    <row r="1450" spans="6:6" x14ac:dyDescent="0.25">
      <c r="F1450"/>
    </row>
    <row r="1451" spans="6:6" x14ac:dyDescent="0.25">
      <c r="F1451"/>
    </row>
    <row r="1452" spans="6:6" x14ac:dyDescent="0.25">
      <c r="F1452"/>
    </row>
    <row r="1453" spans="6:6" x14ac:dyDescent="0.25">
      <c r="F1453"/>
    </row>
    <row r="1454" spans="6:6" x14ac:dyDescent="0.25">
      <c r="F1454"/>
    </row>
    <row r="1455" spans="6:6" x14ac:dyDescent="0.25">
      <c r="F1455"/>
    </row>
    <row r="1456" spans="6:6" x14ac:dyDescent="0.25">
      <c r="F1456"/>
    </row>
    <row r="1457" spans="6:6" x14ac:dyDescent="0.25">
      <c r="F1457"/>
    </row>
    <row r="1458" spans="6:6" x14ac:dyDescent="0.25">
      <c r="F1458"/>
    </row>
    <row r="1459" spans="6:6" x14ac:dyDescent="0.25">
      <c r="F1459"/>
    </row>
    <row r="1460" spans="6:6" x14ac:dyDescent="0.25">
      <c r="F1460"/>
    </row>
    <row r="1461" spans="6:6" x14ac:dyDescent="0.25">
      <c r="F1461"/>
    </row>
    <row r="1462" spans="6:6" x14ac:dyDescent="0.25">
      <c r="F1462"/>
    </row>
    <row r="1463" spans="6:6" x14ac:dyDescent="0.25">
      <c r="F1463"/>
    </row>
    <row r="1464" spans="6:6" x14ac:dyDescent="0.25">
      <c r="F1464"/>
    </row>
    <row r="1465" spans="6:6" x14ac:dyDescent="0.25">
      <c r="F1465"/>
    </row>
    <row r="1466" spans="6:6" x14ac:dyDescent="0.25">
      <c r="F1466"/>
    </row>
    <row r="1467" spans="6:6" x14ac:dyDescent="0.25">
      <c r="F1467"/>
    </row>
    <row r="1468" spans="6:6" x14ac:dyDescent="0.25">
      <c r="F1468"/>
    </row>
    <row r="1469" spans="6:6" x14ac:dyDescent="0.25">
      <c r="F1469"/>
    </row>
    <row r="1470" spans="6:6" x14ac:dyDescent="0.25">
      <c r="F1470"/>
    </row>
    <row r="1471" spans="6:6" x14ac:dyDescent="0.25">
      <c r="F1471"/>
    </row>
    <row r="1472" spans="6:6" x14ac:dyDescent="0.25">
      <c r="F1472"/>
    </row>
    <row r="1473" spans="6:6" x14ac:dyDescent="0.25">
      <c r="F1473"/>
    </row>
    <row r="1474" spans="6:6" x14ac:dyDescent="0.25">
      <c r="F1474"/>
    </row>
    <row r="1475" spans="6:6" x14ac:dyDescent="0.25">
      <c r="F1475"/>
    </row>
    <row r="1476" spans="6:6" x14ac:dyDescent="0.25">
      <c r="F1476"/>
    </row>
    <row r="1477" spans="6:6" x14ac:dyDescent="0.25">
      <c r="F1477"/>
    </row>
    <row r="1478" spans="6:6" x14ac:dyDescent="0.25">
      <c r="F1478"/>
    </row>
    <row r="1479" spans="6:6" x14ac:dyDescent="0.25">
      <c r="F1479"/>
    </row>
    <row r="1480" spans="6:6" x14ac:dyDescent="0.25">
      <c r="F1480"/>
    </row>
    <row r="1481" spans="6:6" x14ac:dyDescent="0.25">
      <c r="F1481"/>
    </row>
    <row r="1482" spans="6:6" x14ac:dyDescent="0.25">
      <c r="F1482"/>
    </row>
    <row r="1483" spans="6:6" x14ac:dyDescent="0.25">
      <c r="F1483"/>
    </row>
    <row r="1484" spans="6:6" x14ac:dyDescent="0.25">
      <c r="F1484"/>
    </row>
    <row r="1485" spans="6:6" x14ac:dyDescent="0.25">
      <c r="F1485"/>
    </row>
    <row r="1486" spans="6:6" x14ac:dyDescent="0.25">
      <c r="F1486"/>
    </row>
    <row r="1487" spans="6:6" x14ac:dyDescent="0.25">
      <c r="F1487"/>
    </row>
    <row r="1488" spans="6:6" x14ac:dyDescent="0.25">
      <c r="F1488"/>
    </row>
    <row r="1489" spans="6:6" x14ac:dyDescent="0.25">
      <c r="F1489"/>
    </row>
    <row r="1490" spans="6:6" x14ac:dyDescent="0.25">
      <c r="F1490"/>
    </row>
    <row r="1491" spans="6:6" x14ac:dyDescent="0.25">
      <c r="F1491"/>
    </row>
    <row r="1492" spans="6:6" x14ac:dyDescent="0.25">
      <c r="F1492"/>
    </row>
    <row r="1493" spans="6:6" x14ac:dyDescent="0.25">
      <c r="F1493"/>
    </row>
    <row r="1494" spans="6:6" x14ac:dyDescent="0.25">
      <c r="F1494"/>
    </row>
    <row r="1495" spans="6:6" x14ac:dyDescent="0.25">
      <c r="F1495"/>
    </row>
    <row r="1496" spans="6:6" x14ac:dyDescent="0.25">
      <c r="F1496"/>
    </row>
    <row r="1497" spans="6:6" x14ac:dyDescent="0.25">
      <c r="F1497"/>
    </row>
    <row r="1498" spans="6:6" x14ac:dyDescent="0.25">
      <c r="F1498"/>
    </row>
    <row r="1499" spans="6:6" x14ac:dyDescent="0.25">
      <c r="F1499"/>
    </row>
    <row r="1500" spans="6:6" x14ac:dyDescent="0.25">
      <c r="F1500"/>
    </row>
    <row r="1501" spans="6:6" x14ac:dyDescent="0.25">
      <c r="F1501"/>
    </row>
    <row r="1502" spans="6:6" x14ac:dyDescent="0.25">
      <c r="F1502"/>
    </row>
    <row r="1503" spans="6:6" x14ac:dyDescent="0.25">
      <c r="F1503"/>
    </row>
    <row r="1504" spans="6:6" x14ac:dyDescent="0.25">
      <c r="F1504"/>
    </row>
    <row r="1505" spans="6:6" x14ac:dyDescent="0.25">
      <c r="F1505"/>
    </row>
    <row r="1506" spans="6:6" x14ac:dyDescent="0.25">
      <c r="F1506"/>
    </row>
    <row r="1507" spans="6:6" x14ac:dyDescent="0.25">
      <c r="F1507"/>
    </row>
    <row r="1508" spans="6:6" x14ac:dyDescent="0.25">
      <c r="F1508"/>
    </row>
    <row r="1509" spans="6:6" x14ac:dyDescent="0.25">
      <c r="F1509"/>
    </row>
    <row r="1510" spans="6:6" x14ac:dyDescent="0.25">
      <c r="F1510"/>
    </row>
    <row r="1511" spans="6:6" x14ac:dyDescent="0.25">
      <c r="F1511"/>
    </row>
    <row r="1512" spans="6:6" x14ac:dyDescent="0.25">
      <c r="F1512"/>
    </row>
    <row r="1513" spans="6:6" x14ac:dyDescent="0.25">
      <c r="F1513"/>
    </row>
    <row r="1514" spans="6:6" x14ac:dyDescent="0.25">
      <c r="F1514"/>
    </row>
    <row r="1515" spans="6:6" x14ac:dyDescent="0.25">
      <c r="F1515"/>
    </row>
    <row r="1516" spans="6:6" x14ac:dyDescent="0.25">
      <c r="F1516"/>
    </row>
    <row r="1517" spans="6:6" x14ac:dyDescent="0.25">
      <c r="F1517"/>
    </row>
    <row r="1518" spans="6:6" x14ac:dyDescent="0.25">
      <c r="F1518"/>
    </row>
    <row r="1519" spans="6:6" x14ac:dyDescent="0.25">
      <c r="F1519"/>
    </row>
    <row r="1520" spans="6:6" x14ac:dyDescent="0.25">
      <c r="F1520"/>
    </row>
    <row r="1521" spans="6:6" x14ac:dyDescent="0.25">
      <c r="F1521"/>
    </row>
    <row r="1522" spans="6:6" x14ac:dyDescent="0.25">
      <c r="F1522"/>
    </row>
    <row r="1523" spans="6:6" x14ac:dyDescent="0.25">
      <c r="F1523"/>
    </row>
    <row r="1524" spans="6:6" x14ac:dyDescent="0.25">
      <c r="F1524"/>
    </row>
    <row r="1525" spans="6:6" x14ac:dyDescent="0.25">
      <c r="F1525"/>
    </row>
    <row r="1526" spans="6:6" x14ac:dyDescent="0.25">
      <c r="F1526"/>
    </row>
    <row r="1527" spans="6:6" x14ac:dyDescent="0.25">
      <c r="F1527"/>
    </row>
    <row r="1528" spans="6:6" x14ac:dyDescent="0.25">
      <c r="F1528"/>
    </row>
    <row r="1529" spans="6:6" x14ac:dyDescent="0.25">
      <c r="F1529"/>
    </row>
    <row r="1530" spans="6:6" x14ac:dyDescent="0.25">
      <c r="F1530"/>
    </row>
    <row r="1531" spans="6:6" x14ac:dyDescent="0.25">
      <c r="F1531"/>
    </row>
    <row r="1532" spans="6:6" x14ac:dyDescent="0.25">
      <c r="F1532"/>
    </row>
    <row r="1533" spans="6:6" x14ac:dyDescent="0.25">
      <c r="F1533"/>
    </row>
    <row r="1534" spans="6:6" x14ac:dyDescent="0.25">
      <c r="F1534"/>
    </row>
    <row r="1535" spans="6:6" x14ac:dyDescent="0.25">
      <c r="F1535"/>
    </row>
    <row r="1536" spans="6:6" x14ac:dyDescent="0.25">
      <c r="F1536"/>
    </row>
    <row r="1537" spans="6:6" x14ac:dyDescent="0.25">
      <c r="F1537"/>
    </row>
    <row r="1538" spans="6:6" x14ac:dyDescent="0.25">
      <c r="F1538"/>
    </row>
    <row r="1539" spans="6:6" x14ac:dyDescent="0.25">
      <c r="F1539"/>
    </row>
    <row r="1540" spans="6:6" x14ac:dyDescent="0.25">
      <c r="F1540"/>
    </row>
    <row r="1541" spans="6:6" x14ac:dyDescent="0.25">
      <c r="F1541"/>
    </row>
    <row r="1542" spans="6:6" x14ac:dyDescent="0.25">
      <c r="F1542"/>
    </row>
    <row r="1543" spans="6:6" x14ac:dyDescent="0.25">
      <c r="F1543"/>
    </row>
    <row r="1544" spans="6:6" x14ac:dyDescent="0.25">
      <c r="F1544"/>
    </row>
    <row r="1545" spans="6:6" x14ac:dyDescent="0.25">
      <c r="F1545"/>
    </row>
    <row r="1546" spans="6:6" x14ac:dyDescent="0.25">
      <c r="F1546"/>
    </row>
    <row r="1547" spans="6:6" x14ac:dyDescent="0.25">
      <c r="F1547"/>
    </row>
    <row r="1548" spans="6:6" x14ac:dyDescent="0.25">
      <c r="F1548"/>
    </row>
    <row r="1549" spans="6:6" x14ac:dyDescent="0.25">
      <c r="F1549"/>
    </row>
    <row r="1550" spans="6:6" x14ac:dyDescent="0.25">
      <c r="F1550"/>
    </row>
    <row r="1551" spans="6:6" x14ac:dyDescent="0.25">
      <c r="F1551"/>
    </row>
    <row r="1552" spans="6:6" x14ac:dyDescent="0.25">
      <c r="F1552"/>
    </row>
    <row r="1553" spans="6:6" x14ac:dyDescent="0.25">
      <c r="F1553"/>
    </row>
    <row r="1554" spans="6:6" x14ac:dyDescent="0.25">
      <c r="F1554"/>
    </row>
    <row r="1555" spans="6:6" x14ac:dyDescent="0.25">
      <c r="F1555"/>
    </row>
    <row r="1556" spans="6:6" x14ac:dyDescent="0.25">
      <c r="F1556"/>
    </row>
    <row r="1557" spans="6:6" x14ac:dyDescent="0.25">
      <c r="F1557"/>
    </row>
    <row r="1558" spans="6:6" x14ac:dyDescent="0.25">
      <c r="F1558"/>
    </row>
    <row r="1559" spans="6:6" x14ac:dyDescent="0.25">
      <c r="F1559"/>
    </row>
    <row r="1560" spans="6:6" x14ac:dyDescent="0.25">
      <c r="F1560"/>
    </row>
    <row r="1561" spans="6:6" x14ac:dyDescent="0.25">
      <c r="F1561"/>
    </row>
    <row r="1562" spans="6:6" x14ac:dyDescent="0.25">
      <c r="F1562"/>
    </row>
    <row r="1563" spans="6:6" x14ac:dyDescent="0.25">
      <c r="F1563"/>
    </row>
    <row r="1564" spans="6:6" x14ac:dyDescent="0.25">
      <c r="F1564"/>
    </row>
    <row r="1565" spans="6:6" x14ac:dyDescent="0.25">
      <c r="F1565"/>
    </row>
    <row r="1566" spans="6:6" x14ac:dyDescent="0.25">
      <c r="F1566"/>
    </row>
    <row r="1567" spans="6:6" x14ac:dyDescent="0.25">
      <c r="F1567"/>
    </row>
    <row r="1568" spans="6:6" x14ac:dyDescent="0.25">
      <c r="F1568"/>
    </row>
    <row r="1569" spans="6:6" x14ac:dyDescent="0.25">
      <c r="F1569"/>
    </row>
    <row r="1570" spans="6:6" x14ac:dyDescent="0.25">
      <c r="F1570"/>
    </row>
    <row r="1571" spans="6:6" x14ac:dyDescent="0.25">
      <c r="F1571"/>
    </row>
    <row r="1572" spans="6:6" x14ac:dyDescent="0.25">
      <c r="F1572"/>
    </row>
    <row r="1573" spans="6:6" x14ac:dyDescent="0.25">
      <c r="F1573"/>
    </row>
    <row r="1574" spans="6:6" x14ac:dyDescent="0.25">
      <c r="F1574"/>
    </row>
    <row r="1575" spans="6:6" x14ac:dyDescent="0.25">
      <c r="F1575"/>
    </row>
    <row r="1576" spans="6:6" x14ac:dyDescent="0.25">
      <c r="F1576"/>
    </row>
    <row r="1577" spans="6:6" x14ac:dyDescent="0.25">
      <c r="F1577"/>
    </row>
    <row r="1578" spans="6:6" x14ac:dyDescent="0.25">
      <c r="F1578"/>
    </row>
    <row r="1579" spans="6:6" x14ac:dyDescent="0.25">
      <c r="F1579"/>
    </row>
    <row r="1580" spans="6:6" x14ac:dyDescent="0.25">
      <c r="F1580"/>
    </row>
    <row r="1581" spans="6:6" x14ac:dyDescent="0.25">
      <c r="F1581"/>
    </row>
    <row r="1582" spans="6:6" x14ac:dyDescent="0.25">
      <c r="F1582"/>
    </row>
    <row r="1583" spans="6:6" x14ac:dyDescent="0.25">
      <c r="F1583"/>
    </row>
    <row r="1584" spans="6:6" x14ac:dyDescent="0.25">
      <c r="F1584"/>
    </row>
    <row r="1585" spans="6:6" x14ac:dyDescent="0.25">
      <c r="F1585"/>
    </row>
    <row r="1586" spans="6:6" x14ac:dyDescent="0.25">
      <c r="F1586"/>
    </row>
    <row r="1587" spans="6:6" x14ac:dyDescent="0.25">
      <c r="F1587"/>
    </row>
    <row r="1588" spans="6:6" x14ac:dyDescent="0.25">
      <c r="F1588"/>
    </row>
    <row r="1589" spans="6:6" x14ac:dyDescent="0.25">
      <c r="F1589"/>
    </row>
    <row r="1590" spans="6:6" x14ac:dyDescent="0.25">
      <c r="F1590"/>
    </row>
    <row r="1591" spans="6:6" x14ac:dyDescent="0.25">
      <c r="F1591"/>
    </row>
    <row r="1592" spans="6:6" x14ac:dyDescent="0.25">
      <c r="F1592"/>
    </row>
    <row r="1593" spans="6:6" x14ac:dyDescent="0.25">
      <c r="F1593"/>
    </row>
    <row r="1594" spans="6:6" x14ac:dyDescent="0.25">
      <c r="F1594"/>
    </row>
    <row r="1595" spans="6:6" x14ac:dyDescent="0.25">
      <c r="F1595"/>
    </row>
    <row r="1596" spans="6:6" x14ac:dyDescent="0.25">
      <c r="F1596"/>
    </row>
    <row r="1597" spans="6:6" x14ac:dyDescent="0.25">
      <c r="F1597"/>
    </row>
    <row r="1598" spans="6:6" x14ac:dyDescent="0.25">
      <c r="F1598"/>
    </row>
    <row r="1599" spans="6:6" x14ac:dyDescent="0.25">
      <c r="F1599"/>
    </row>
    <row r="1600" spans="6:6" x14ac:dyDescent="0.25">
      <c r="F1600"/>
    </row>
    <row r="1601" spans="6:6" x14ac:dyDescent="0.25">
      <c r="F1601"/>
    </row>
    <row r="1602" spans="6:6" x14ac:dyDescent="0.25">
      <c r="F1602"/>
    </row>
    <row r="1603" spans="6:6" x14ac:dyDescent="0.25">
      <c r="F1603"/>
    </row>
    <row r="1604" spans="6:6" x14ac:dyDescent="0.25">
      <c r="F1604"/>
    </row>
    <row r="1605" spans="6:6" x14ac:dyDescent="0.25">
      <c r="F1605"/>
    </row>
    <row r="1606" spans="6:6" x14ac:dyDescent="0.25">
      <c r="F1606"/>
    </row>
    <row r="1607" spans="6:6" x14ac:dyDescent="0.25">
      <c r="F1607"/>
    </row>
    <row r="1608" spans="6:6" x14ac:dyDescent="0.25">
      <c r="F1608"/>
    </row>
    <row r="1609" spans="6:6" x14ac:dyDescent="0.25">
      <c r="F1609"/>
    </row>
    <row r="1610" spans="6:6" x14ac:dyDescent="0.25">
      <c r="F1610"/>
    </row>
    <row r="1611" spans="6:6" x14ac:dyDescent="0.25">
      <c r="F1611"/>
    </row>
    <row r="1612" spans="6:6" x14ac:dyDescent="0.25">
      <c r="F1612"/>
    </row>
    <row r="1613" spans="6:6" x14ac:dyDescent="0.25">
      <c r="F1613"/>
    </row>
    <row r="1614" spans="6:6" x14ac:dyDescent="0.25">
      <c r="F1614"/>
    </row>
    <row r="1615" spans="6:6" x14ac:dyDescent="0.25">
      <c r="F1615"/>
    </row>
    <row r="1616" spans="6:6" x14ac:dyDescent="0.25">
      <c r="F1616"/>
    </row>
    <row r="1617" spans="6:6" x14ac:dyDescent="0.25">
      <c r="F1617"/>
    </row>
    <row r="1618" spans="6:6" x14ac:dyDescent="0.25">
      <c r="F1618"/>
    </row>
    <row r="1619" spans="6:6" x14ac:dyDescent="0.25">
      <c r="F1619"/>
    </row>
    <row r="1620" spans="6:6" x14ac:dyDescent="0.25">
      <c r="F1620"/>
    </row>
    <row r="1621" spans="6:6" x14ac:dyDescent="0.25">
      <c r="F1621"/>
    </row>
    <row r="1622" spans="6:6" x14ac:dyDescent="0.25">
      <c r="F1622"/>
    </row>
    <row r="1623" spans="6:6" x14ac:dyDescent="0.25">
      <c r="F1623"/>
    </row>
    <row r="1624" spans="6:6" x14ac:dyDescent="0.25">
      <c r="F1624"/>
    </row>
    <row r="1625" spans="6:6" x14ac:dyDescent="0.25">
      <c r="F1625"/>
    </row>
    <row r="1626" spans="6:6" x14ac:dyDescent="0.25">
      <c r="F1626"/>
    </row>
    <row r="1627" spans="6:6" x14ac:dyDescent="0.25">
      <c r="F1627"/>
    </row>
    <row r="1628" spans="6:6" x14ac:dyDescent="0.25">
      <c r="F1628"/>
    </row>
    <row r="1629" spans="6:6" x14ac:dyDescent="0.25">
      <c r="F1629"/>
    </row>
    <row r="1630" spans="6:6" x14ac:dyDescent="0.25">
      <c r="F1630"/>
    </row>
    <row r="1631" spans="6:6" x14ac:dyDescent="0.25">
      <c r="F1631"/>
    </row>
    <row r="1632" spans="6:6" x14ac:dyDescent="0.25">
      <c r="F1632"/>
    </row>
    <row r="1633" spans="6:6" x14ac:dyDescent="0.25">
      <c r="F1633"/>
    </row>
    <row r="1634" spans="6:6" x14ac:dyDescent="0.25">
      <c r="F1634"/>
    </row>
    <row r="1635" spans="6:6" x14ac:dyDescent="0.25">
      <c r="F1635"/>
    </row>
    <row r="1636" spans="6:6" x14ac:dyDescent="0.25">
      <c r="F1636"/>
    </row>
    <row r="1637" spans="6:6" x14ac:dyDescent="0.25">
      <c r="F1637"/>
    </row>
    <row r="1638" spans="6:6" x14ac:dyDescent="0.25">
      <c r="F1638"/>
    </row>
    <row r="1639" spans="6:6" x14ac:dyDescent="0.25">
      <c r="F1639"/>
    </row>
    <row r="1640" spans="6:6" x14ac:dyDescent="0.25">
      <c r="F1640"/>
    </row>
    <row r="1641" spans="6:6" x14ac:dyDescent="0.25">
      <c r="F1641"/>
    </row>
    <row r="1642" spans="6:6" x14ac:dyDescent="0.25">
      <c r="F1642"/>
    </row>
    <row r="1643" spans="6:6" x14ac:dyDescent="0.25">
      <c r="F1643"/>
    </row>
    <row r="1644" spans="6:6" x14ac:dyDescent="0.25">
      <c r="F1644"/>
    </row>
    <row r="1645" spans="6:6" x14ac:dyDescent="0.25">
      <c r="F1645"/>
    </row>
    <row r="1646" spans="6:6" x14ac:dyDescent="0.25">
      <c r="F1646"/>
    </row>
    <row r="1647" spans="6:6" x14ac:dyDescent="0.25">
      <c r="F1647"/>
    </row>
    <row r="1648" spans="6:6" x14ac:dyDescent="0.25">
      <c r="F1648"/>
    </row>
    <row r="1649" spans="6:6" x14ac:dyDescent="0.25">
      <c r="F1649"/>
    </row>
    <row r="1650" spans="6:6" x14ac:dyDescent="0.25">
      <c r="F1650"/>
    </row>
    <row r="1651" spans="6:6" x14ac:dyDescent="0.25">
      <c r="F1651"/>
    </row>
    <row r="1652" spans="6:6" x14ac:dyDescent="0.25">
      <c r="F1652"/>
    </row>
    <row r="1653" spans="6:6" x14ac:dyDescent="0.25">
      <c r="F1653"/>
    </row>
    <row r="1654" spans="6:6" x14ac:dyDescent="0.25">
      <c r="F1654"/>
    </row>
    <row r="1655" spans="6:6" x14ac:dyDescent="0.25">
      <c r="F1655"/>
    </row>
    <row r="1656" spans="6:6" x14ac:dyDescent="0.25">
      <c r="F1656"/>
    </row>
    <row r="1657" spans="6:6" x14ac:dyDescent="0.25">
      <c r="F1657"/>
    </row>
    <row r="1658" spans="6:6" x14ac:dyDescent="0.25">
      <c r="F1658"/>
    </row>
    <row r="1659" spans="6:6" x14ac:dyDescent="0.25">
      <c r="F1659"/>
    </row>
    <row r="1660" spans="6:6" x14ac:dyDescent="0.25">
      <c r="F1660"/>
    </row>
    <row r="1661" spans="6:6" x14ac:dyDescent="0.25">
      <c r="F1661"/>
    </row>
    <row r="1662" spans="6:6" x14ac:dyDescent="0.25">
      <c r="F1662"/>
    </row>
    <row r="1663" spans="6:6" x14ac:dyDescent="0.25">
      <c r="F1663"/>
    </row>
    <row r="1664" spans="6:6" x14ac:dyDescent="0.25">
      <c r="F1664"/>
    </row>
    <row r="1665" spans="6:6" x14ac:dyDescent="0.25">
      <c r="F1665"/>
    </row>
    <row r="1666" spans="6:6" x14ac:dyDescent="0.25">
      <c r="F1666"/>
    </row>
    <row r="1667" spans="6:6" x14ac:dyDescent="0.25">
      <c r="F1667"/>
    </row>
    <row r="1668" spans="6:6" x14ac:dyDescent="0.25">
      <c r="F1668"/>
    </row>
    <row r="1669" spans="6:6" x14ac:dyDescent="0.25">
      <c r="F1669"/>
    </row>
    <row r="1670" spans="6:6" x14ac:dyDescent="0.25">
      <c r="F1670"/>
    </row>
    <row r="1671" spans="6:6" x14ac:dyDescent="0.25">
      <c r="F1671"/>
    </row>
    <row r="1672" spans="6:6" x14ac:dyDescent="0.25">
      <c r="F1672"/>
    </row>
    <row r="1673" spans="6:6" x14ac:dyDescent="0.25">
      <c r="F1673"/>
    </row>
    <row r="1674" spans="6:6" x14ac:dyDescent="0.25">
      <c r="F1674"/>
    </row>
    <row r="1675" spans="6:6" x14ac:dyDescent="0.25">
      <c r="F1675"/>
    </row>
    <row r="1676" spans="6:6" x14ac:dyDescent="0.25">
      <c r="F1676"/>
    </row>
    <row r="1677" spans="6:6" x14ac:dyDescent="0.25">
      <c r="F1677"/>
    </row>
    <row r="1678" spans="6:6" x14ac:dyDescent="0.25">
      <c r="F1678"/>
    </row>
    <row r="1679" spans="6:6" x14ac:dyDescent="0.25">
      <c r="F1679"/>
    </row>
    <row r="1680" spans="6:6" x14ac:dyDescent="0.25">
      <c r="F1680"/>
    </row>
    <row r="1681" spans="6:6" x14ac:dyDescent="0.25">
      <c r="F1681"/>
    </row>
    <row r="1682" spans="6:6" x14ac:dyDescent="0.25">
      <c r="F1682"/>
    </row>
    <row r="1683" spans="6:6" x14ac:dyDescent="0.25">
      <c r="F1683"/>
    </row>
    <row r="1684" spans="6:6" x14ac:dyDescent="0.25">
      <c r="F1684"/>
    </row>
    <row r="1685" spans="6:6" x14ac:dyDescent="0.25">
      <c r="F1685"/>
    </row>
    <row r="1686" spans="6:6" x14ac:dyDescent="0.25">
      <c r="F1686"/>
    </row>
    <row r="1687" spans="6:6" x14ac:dyDescent="0.25">
      <c r="F1687"/>
    </row>
    <row r="1688" spans="6:6" x14ac:dyDescent="0.25">
      <c r="F1688"/>
    </row>
    <row r="1689" spans="6:6" x14ac:dyDescent="0.25">
      <c r="F1689"/>
    </row>
    <row r="1690" spans="6:6" x14ac:dyDescent="0.25">
      <c r="F1690"/>
    </row>
    <row r="1691" spans="6:6" x14ac:dyDescent="0.25">
      <c r="F1691"/>
    </row>
    <row r="1692" spans="6:6" x14ac:dyDescent="0.25">
      <c r="F1692"/>
    </row>
    <row r="1693" spans="6:6" x14ac:dyDescent="0.25">
      <c r="F1693"/>
    </row>
    <row r="1694" spans="6:6" x14ac:dyDescent="0.25">
      <c r="F1694"/>
    </row>
    <row r="1695" spans="6:6" x14ac:dyDescent="0.25">
      <c r="F1695"/>
    </row>
    <row r="1696" spans="6:6" x14ac:dyDescent="0.25">
      <c r="F1696"/>
    </row>
    <row r="1697" spans="6:6" x14ac:dyDescent="0.25">
      <c r="F1697"/>
    </row>
    <row r="1698" spans="6:6" x14ac:dyDescent="0.25">
      <c r="F1698"/>
    </row>
    <row r="1699" spans="6:6" x14ac:dyDescent="0.25">
      <c r="F1699"/>
    </row>
    <row r="1700" spans="6:6" x14ac:dyDescent="0.25">
      <c r="F1700"/>
    </row>
    <row r="1701" spans="6:6" x14ac:dyDescent="0.25">
      <c r="F1701"/>
    </row>
    <row r="1702" spans="6:6" x14ac:dyDescent="0.25">
      <c r="F1702"/>
    </row>
    <row r="1703" spans="6:6" x14ac:dyDescent="0.25">
      <c r="F1703"/>
    </row>
    <row r="1704" spans="6:6" x14ac:dyDescent="0.25">
      <c r="F1704"/>
    </row>
    <row r="1705" spans="6:6" x14ac:dyDescent="0.25">
      <c r="F1705"/>
    </row>
    <row r="1706" spans="6:6" x14ac:dyDescent="0.25">
      <c r="F1706"/>
    </row>
    <row r="1707" spans="6:6" x14ac:dyDescent="0.25">
      <c r="F1707"/>
    </row>
    <row r="1708" spans="6:6" x14ac:dyDescent="0.25">
      <c r="F1708"/>
    </row>
    <row r="1709" spans="6:6" x14ac:dyDescent="0.25">
      <c r="F1709"/>
    </row>
    <row r="1710" spans="6:6" x14ac:dyDescent="0.25">
      <c r="F1710"/>
    </row>
    <row r="1711" spans="6:6" x14ac:dyDescent="0.25">
      <c r="F1711"/>
    </row>
    <row r="1712" spans="6:6" x14ac:dyDescent="0.25">
      <c r="F1712"/>
    </row>
    <row r="1713" spans="6:6" x14ac:dyDescent="0.25">
      <c r="F1713"/>
    </row>
    <row r="1714" spans="6:6" x14ac:dyDescent="0.25">
      <c r="F1714"/>
    </row>
    <row r="1715" spans="6:6" x14ac:dyDescent="0.25">
      <c r="F1715"/>
    </row>
    <row r="1716" spans="6:6" x14ac:dyDescent="0.25">
      <c r="F1716"/>
    </row>
    <row r="1717" spans="6:6" x14ac:dyDescent="0.25">
      <c r="F1717"/>
    </row>
    <row r="1718" spans="6:6" x14ac:dyDescent="0.25">
      <c r="F1718"/>
    </row>
    <row r="1719" spans="6:6" x14ac:dyDescent="0.25">
      <c r="F1719"/>
    </row>
    <row r="1720" spans="6:6" x14ac:dyDescent="0.25">
      <c r="F1720"/>
    </row>
    <row r="1721" spans="6:6" x14ac:dyDescent="0.25">
      <c r="F1721"/>
    </row>
    <row r="1722" spans="6:6" x14ac:dyDescent="0.25">
      <c r="F1722"/>
    </row>
    <row r="1723" spans="6:6" x14ac:dyDescent="0.25">
      <c r="F1723"/>
    </row>
    <row r="1724" spans="6:6" x14ac:dyDescent="0.25">
      <c r="F1724"/>
    </row>
    <row r="1725" spans="6:6" x14ac:dyDescent="0.25">
      <c r="F1725"/>
    </row>
    <row r="1726" spans="6:6" x14ac:dyDescent="0.25">
      <c r="F1726"/>
    </row>
    <row r="1727" spans="6:6" x14ac:dyDescent="0.25">
      <c r="F1727"/>
    </row>
    <row r="1728" spans="6:6" x14ac:dyDescent="0.25">
      <c r="F1728"/>
    </row>
    <row r="1729" spans="6:6" x14ac:dyDescent="0.25">
      <c r="F1729"/>
    </row>
    <row r="1730" spans="6:6" x14ac:dyDescent="0.25">
      <c r="F1730"/>
    </row>
    <row r="1731" spans="6:6" x14ac:dyDescent="0.25">
      <c r="F1731"/>
    </row>
    <row r="1732" spans="6:6" x14ac:dyDescent="0.25">
      <c r="F1732"/>
    </row>
    <row r="1733" spans="6:6" x14ac:dyDescent="0.25">
      <c r="F1733"/>
    </row>
    <row r="1734" spans="6:6" x14ac:dyDescent="0.25">
      <c r="F1734"/>
    </row>
    <row r="1735" spans="6:6" x14ac:dyDescent="0.25">
      <c r="F1735"/>
    </row>
    <row r="1736" spans="6:6" x14ac:dyDescent="0.25">
      <c r="F1736"/>
    </row>
    <row r="1737" spans="6:6" x14ac:dyDescent="0.25">
      <c r="F1737"/>
    </row>
    <row r="1738" spans="6:6" x14ac:dyDescent="0.25">
      <c r="F1738"/>
    </row>
    <row r="1739" spans="6:6" x14ac:dyDescent="0.25">
      <c r="F1739"/>
    </row>
    <row r="1740" spans="6:6" x14ac:dyDescent="0.25">
      <c r="F1740"/>
    </row>
    <row r="1741" spans="6:6" x14ac:dyDescent="0.25">
      <c r="F1741"/>
    </row>
    <row r="1742" spans="6:6" x14ac:dyDescent="0.25">
      <c r="F1742"/>
    </row>
    <row r="1743" spans="6:6" x14ac:dyDescent="0.25">
      <c r="F1743"/>
    </row>
    <row r="1744" spans="6:6" x14ac:dyDescent="0.25">
      <c r="F1744"/>
    </row>
    <row r="1745" spans="6:6" x14ac:dyDescent="0.25">
      <c r="F1745"/>
    </row>
    <row r="1746" spans="6:6" x14ac:dyDescent="0.25">
      <c r="F1746"/>
    </row>
    <row r="1747" spans="6:6" x14ac:dyDescent="0.25">
      <c r="F1747"/>
    </row>
    <row r="1748" spans="6:6" x14ac:dyDescent="0.25">
      <c r="F1748"/>
    </row>
    <row r="1749" spans="6:6" x14ac:dyDescent="0.25">
      <c r="F1749"/>
    </row>
    <row r="1750" spans="6:6" x14ac:dyDescent="0.25">
      <c r="F1750"/>
    </row>
    <row r="1751" spans="6:6" x14ac:dyDescent="0.25">
      <c r="F1751"/>
    </row>
    <row r="1752" spans="6:6" x14ac:dyDescent="0.25">
      <c r="F1752"/>
    </row>
    <row r="1753" spans="6:6" x14ac:dyDescent="0.25">
      <c r="F1753"/>
    </row>
    <row r="1754" spans="6:6" x14ac:dyDescent="0.25">
      <c r="F1754"/>
    </row>
    <row r="1755" spans="6:6" x14ac:dyDescent="0.25">
      <c r="F1755"/>
    </row>
    <row r="1756" spans="6:6" x14ac:dyDescent="0.25">
      <c r="F1756"/>
    </row>
    <row r="1757" spans="6:6" x14ac:dyDescent="0.25">
      <c r="F1757"/>
    </row>
    <row r="1758" spans="6:6" x14ac:dyDescent="0.25">
      <c r="F1758"/>
    </row>
    <row r="1759" spans="6:6" x14ac:dyDescent="0.25">
      <c r="F1759"/>
    </row>
    <row r="1760" spans="6:6" x14ac:dyDescent="0.25">
      <c r="F1760"/>
    </row>
    <row r="1761" spans="6:6" x14ac:dyDescent="0.25">
      <c r="F1761"/>
    </row>
    <row r="1762" spans="6:6" x14ac:dyDescent="0.25">
      <c r="F1762"/>
    </row>
    <row r="1763" spans="6:6" x14ac:dyDescent="0.25">
      <c r="F1763"/>
    </row>
    <row r="1764" spans="6:6" x14ac:dyDescent="0.25">
      <c r="F1764"/>
    </row>
    <row r="1765" spans="6:6" x14ac:dyDescent="0.25">
      <c r="F1765"/>
    </row>
    <row r="1766" spans="6:6" x14ac:dyDescent="0.25">
      <c r="F1766"/>
    </row>
    <row r="1767" spans="6:6" x14ac:dyDescent="0.25">
      <c r="F1767"/>
    </row>
  </sheetData>
  <conditionalFormatting sqref="F2:F16">
    <cfRule type="cellIs" dxfId="39" priority="1" operator="lessThan">
      <formula>300</formula>
    </cfRule>
    <cfRule type="cellIs" dxfId="38" priority="3" operator="greaterThan">
      <formula>50</formula>
    </cfRule>
  </conditionalFormatting>
  <conditionalFormatting sqref="F2:F16 G1:H1 F1768:F1048576">
    <cfRule type="cellIs" dxfId="37" priority="2" operator="lessThan">
      <formula>50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C1" workbookViewId="0">
      <selection activeCell="H11" sqref="H11"/>
    </sheetView>
  </sheetViews>
  <sheetFormatPr defaultRowHeight="15" x14ac:dyDescent="0.25"/>
  <cols>
    <col min="3" max="4" width="10.42578125" customWidth="1"/>
    <col min="5" max="11" width="9.7109375" customWidth="1"/>
    <col min="13" max="13" width="13" customWidth="1"/>
  </cols>
  <sheetData>
    <row r="1" spans="1:14" x14ac:dyDescent="0.25">
      <c r="A1" t="s">
        <v>55</v>
      </c>
    </row>
    <row r="3" spans="1:14" x14ac:dyDescent="0.25">
      <c r="B3" t="s">
        <v>0</v>
      </c>
      <c r="C3" s="17" t="s">
        <v>56</v>
      </c>
      <c r="D3" s="18" t="s">
        <v>57</v>
      </c>
      <c r="E3" s="18" t="s">
        <v>64</v>
      </c>
      <c r="F3" s="18" t="s">
        <v>63</v>
      </c>
      <c r="G3" s="18" t="s">
        <v>62</v>
      </c>
      <c r="H3" s="18" t="s">
        <v>61</v>
      </c>
      <c r="I3" s="18" t="s">
        <v>60</v>
      </c>
      <c r="J3" s="18" t="s">
        <v>59</v>
      </c>
      <c r="K3" s="18" t="s">
        <v>58</v>
      </c>
      <c r="L3" s="18" t="s">
        <v>65</v>
      </c>
      <c r="M3" s="16" t="s">
        <v>66</v>
      </c>
      <c r="N3" s="18" t="s">
        <v>69</v>
      </c>
    </row>
    <row r="4" spans="1:14" x14ac:dyDescent="0.25">
      <c r="B4">
        <v>2</v>
      </c>
      <c r="C4" s="19" t="s">
        <v>67</v>
      </c>
      <c r="D4" s="13">
        <v>500</v>
      </c>
      <c r="E4" s="13">
        <v>600</v>
      </c>
      <c r="F4" s="13">
        <v>550</v>
      </c>
      <c r="G4" s="13">
        <v>700</v>
      </c>
      <c r="H4" s="13">
        <v>650</v>
      </c>
      <c r="I4" s="13">
        <v>750</v>
      </c>
      <c r="J4" s="13">
        <v>800</v>
      </c>
      <c r="K4" s="13">
        <v>900</v>
      </c>
      <c r="L4" s="13">
        <f>SUM(D4:K4)</f>
        <v>5450</v>
      </c>
      <c r="M4" s="20">
        <f>Table2[[#This Row],[Total]]*SUM($D$8:$K$8)</f>
        <v>2725</v>
      </c>
      <c r="N4" s="18">
        <f>Table2[[#This Row],[Calculation]]*SUM($D$9:$K$9)</f>
        <v>1662250</v>
      </c>
    </row>
    <row r="5" spans="1:14" x14ac:dyDescent="0.25">
      <c r="B5">
        <v>3</v>
      </c>
      <c r="C5" s="19" t="s">
        <v>70</v>
      </c>
      <c r="D5" s="13">
        <v>200</v>
      </c>
      <c r="E5" s="13">
        <v>250</v>
      </c>
      <c r="F5" s="13">
        <v>220</v>
      </c>
      <c r="G5" s="13">
        <v>300</v>
      </c>
      <c r="H5" s="13">
        <v>280</v>
      </c>
      <c r="I5" s="13">
        <v>320</v>
      </c>
      <c r="J5" s="13">
        <v>350</v>
      </c>
      <c r="K5" s="13">
        <v>400</v>
      </c>
      <c r="L5" s="13">
        <f>SUM(D5:K5)</f>
        <v>2320</v>
      </c>
      <c r="M5" s="20">
        <f>Table2[[#This Row],[Total]]*SUM($D$8:$K$8)</f>
        <v>1160</v>
      </c>
      <c r="N5" s="13">
        <f>Table2[[#This Row],[Calculation]]*SUM($D$9:$K$9)</f>
        <v>707600</v>
      </c>
    </row>
    <row r="6" spans="1:14" x14ac:dyDescent="0.25">
      <c r="B6">
        <v>4</v>
      </c>
      <c r="C6" s="19" t="s">
        <v>71</v>
      </c>
      <c r="D6" s="13">
        <v>150</v>
      </c>
      <c r="E6" s="13">
        <v>180</v>
      </c>
      <c r="F6" s="13">
        <v>160</v>
      </c>
      <c r="G6" s="13">
        <v>200</v>
      </c>
      <c r="H6" s="13">
        <v>190</v>
      </c>
      <c r="I6" s="13">
        <v>210</v>
      </c>
      <c r="J6" s="13">
        <v>220</v>
      </c>
      <c r="K6" s="13">
        <v>250</v>
      </c>
      <c r="L6" s="13">
        <f>SUM(D6:K6)</f>
        <v>1560</v>
      </c>
      <c r="M6" s="20">
        <f>Table2[[#This Row],[Total]]*SUM($D$8:$K$8)</f>
        <v>780</v>
      </c>
      <c r="N6" s="13">
        <f>Table2[[#This Row],[Calculation]]*SUM($D$9:$K$9)</f>
        <v>475800</v>
      </c>
    </row>
    <row r="7" spans="1:14" x14ac:dyDescent="0.25">
      <c r="B7">
        <v>5</v>
      </c>
      <c r="C7" s="19" t="s">
        <v>72</v>
      </c>
      <c r="D7" s="13">
        <v>300</v>
      </c>
      <c r="E7" s="13">
        <v>350</v>
      </c>
      <c r="F7" s="13">
        <v>320</v>
      </c>
      <c r="G7" s="13">
        <v>400</v>
      </c>
      <c r="H7" s="13">
        <v>380</v>
      </c>
      <c r="I7" s="13">
        <v>410</v>
      </c>
      <c r="J7" s="13">
        <v>430</v>
      </c>
      <c r="K7" s="13">
        <v>480</v>
      </c>
      <c r="L7" s="13">
        <f>SUM(D7:K7)</f>
        <v>3070</v>
      </c>
      <c r="M7" s="20">
        <f>Table2[[#This Row],[Total]]*SUM($D$8:$K$8)</f>
        <v>1535</v>
      </c>
      <c r="N7" s="13">
        <f>Table2[[#This Row],[Calculation]]*SUM($D$9:$K$9)</f>
        <v>936350</v>
      </c>
    </row>
    <row r="8" spans="1:14" x14ac:dyDescent="0.25">
      <c r="B8">
        <v>6</v>
      </c>
      <c r="C8" s="19" t="s">
        <v>68</v>
      </c>
      <c r="D8" s="13">
        <v>0.05</v>
      </c>
      <c r="E8" s="13">
        <v>0.08</v>
      </c>
      <c r="F8" s="13">
        <v>0.06</v>
      </c>
      <c r="G8" s="13">
        <v>0.09</v>
      </c>
      <c r="H8" s="13">
        <v>7.0000000000000007E-2</v>
      </c>
      <c r="I8" s="13">
        <v>0.08</v>
      </c>
      <c r="J8" s="13">
        <v>0.06</v>
      </c>
      <c r="K8" s="13">
        <v>0.01</v>
      </c>
      <c r="L8" s="13"/>
      <c r="M8" s="20">
        <f>Table2[[#This Row],[Total]]*SUM($D$8:$K$8)</f>
        <v>0</v>
      </c>
      <c r="N8" s="13">
        <f>Table2[[#This Row],[Calculation]]*SUM($D$9:$K$9)</f>
        <v>0</v>
      </c>
    </row>
    <row r="9" spans="1:14" x14ac:dyDescent="0.25">
      <c r="B9">
        <v>7</v>
      </c>
      <c r="C9" s="15" t="s">
        <v>69</v>
      </c>
      <c r="D9" s="21">
        <v>50</v>
      </c>
      <c r="E9" s="21">
        <v>70</v>
      </c>
      <c r="F9" s="21">
        <v>60</v>
      </c>
      <c r="G9" s="21">
        <v>80</v>
      </c>
      <c r="H9" s="21">
        <v>75</v>
      </c>
      <c r="I9" s="21">
        <v>85</v>
      </c>
      <c r="J9" s="21">
        <v>90</v>
      </c>
      <c r="K9" s="21">
        <v>100</v>
      </c>
      <c r="L9" s="21"/>
      <c r="M9" s="14">
        <f>Table2[[#This Row],[Total]]*SUM($D$8:$K$8)</f>
        <v>0</v>
      </c>
      <c r="N9" s="21">
        <f>Table2[[#This Row],[Calculation]]*SUM($D$9:$K$9)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7" sqref="B17"/>
    </sheetView>
  </sheetViews>
  <sheetFormatPr defaultRowHeight="15" x14ac:dyDescent="0.25"/>
  <cols>
    <col min="2" max="2" width="30.140625" customWidth="1"/>
    <col min="3" max="5" width="24.42578125" customWidth="1"/>
    <col min="6" max="6" width="17.85546875" customWidth="1"/>
    <col min="9" max="9" width="15" customWidth="1"/>
  </cols>
  <sheetData>
    <row r="1" spans="1:15" x14ac:dyDescent="0.25">
      <c r="A1" t="s">
        <v>0</v>
      </c>
      <c r="B1" t="s">
        <v>77</v>
      </c>
      <c r="C1" t="s">
        <v>94</v>
      </c>
      <c r="D1" t="s">
        <v>100</v>
      </c>
      <c r="E1" t="s">
        <v>101</v>
      </c>
      <c r="F1" s="22" t="s">
        <v>79</v>
      </c>
      <c r="I1" t="s">
        <v>91</v>
      </c>
    </row>
    <row r="2" spans="1:15" x14ac:dyDescent="0.25">
      <c r="A2">
        <v>1</v>
      </c>
      <c r="B2" t="s">
        <v>8</v>
      </c>
      <c r="C2" t="s">
        <v>95</v>
      </c>
      <c r="D2">
        <v>6</v>
      </c>
      <c r="E2" t="s">
        <v>78</v>
      </c>
      <c r="F2">
        <v>56000</v>
      </c>
      <c r="H2" t="s">
        <v>78</v>
      </c>
      <c r="I2">
        <f>SUMIF(C2:C11,H2,F2:F11)</f>
        <v>0</v>
      </c>
    </row>
    <row r="3" spans="1:15" x14ac:dyDescent="0.25">
      <c r="A3">
        <v>2</v>
      </c>
      <c r="B3" t="s">
        <v>80</v>
      </c>
      <c r="C3" t="s">
        <v>96</v>
      </c>
      <c r="D3">
        <v>4</v>
      </c>
      <c r="E3" t="s">
        <v>81</v>
      </c>
      <c r="F3">
        <v>47800</v>
      </c>
      <c r="H3" t="s">
        <v>84</v>
      </c>
      <c r="I3">
        <f>SUMIF(C$2:C$11,H3,F$2:F$11)</f>
        <v>0</v>
      </c>
    </row>
    <row r="4" spans="1:15" x14ac:dyDescent="0.25">
      <c r="A4">
        <v>3</v>
      </c>
      <c r="B4" t="s">
        <v>82</v>
      </c>
      <c r="C4" t="s">
        <v>95</v>
      </c>
      <c r="D4">
        <v>9</v>
      </c>
      <c r="E4" t="s">
        <v>78</v>
      </c>
      <c r="F4">
        <v>86700</v>
      </c>
      <c r="H4" t="s">
        <v>81</v>
      </c>
      <c r="I4">
        <f ca="1">SUMIF(C2:C11,H4,F2)</f>
        <v>0</v>
      </c>
    </row>
    <row r="5" spans="1:15" x14ac:dyDescent="0.25">
      <c r="A5">
        <v>4</v>
      </c>
      <c r="B5" t="s">
        <v>83</v>
      </c>
      <c r="C5" t="s">
        <v>97</v>
      </c>
      <c r="D5">
        <v>8</v>
      </c>
      <c r="E5" t="s">
        <v>84</v>
      </c>
      <c r="F5">
        <v>85800</v>
      </c>
    </row>
    <row r="6" spans="1:15" x14ac:dyDescent="0.25">
      <c r="A6">
        <v>5</v>
      </c>
      <c r="B6" t="s">
        <v>85</v>
      </c>
      <c r="C6" t="s">
        <v>98</v>
      </c>
      <c r="D6">
        <v>2</v>
      </c>
      <c r="E6" t="s">
        <v>81</v>
      </c>
      <c r="F6">
        <v>65000</v>
      </c>
    </row>
    <row r="7" spans="1:15" x14ac:dyDescent="0.25">
      <c r="A7">
        <v>6</v>
      </c>
      <c r="B7" t="s">
        <v>86</v>
      </c>
      <c r="C7" t="s">
        <v>95</v>
      </c>
      <c r="D7">
        <v>4</v>
      </c>
      <c r="E7" t="s">
        <v>84</v>
      </c>
      <c r="F7">
        <v>67000</v>
      </c>
    </row>
    <row r="8" spans="1:15" x14ac:dyDescent="0.25">
      <c r="A8">
        <v>7</v>
      </c>
      <c r="B8" t="s">
        <v>87</v>
      </c>
      <c r="C8" t="s">
        <v>102</v>
      </c>
      <c r="D8">
        <v>10</v>
      </c>
      <c r="E8" t="s">
        <v>78</v>
      </c>
      <c r="F8">
        <v>58000</v>
      </c>
    </row>
    <row r="9" spans="1:15" x14ac:dyDescent="0.25">
      <c r="A9">
        <v>8</v>
      </c>
      <c r="B9" t="s">
        <v>88</v>
      </c>
      <c r="C9" t="s">
        <v>97</v>
      </c>
      <c r="D9">
        <v>4</v>
      </c>
      <c r="E9" t="s">
        <v>84</v>
      </c>
      <c r="F9">
        <v>460000</v>
      </c>
      <c r="J9" s="22" t="s">
        <v>92</v>
      </c>
      <c r="K9" s="22"/>
      <c r="L9" s="22"/>
      <c r="M9" s="22"/>
      <c r="N9" s="22"/>
      <c r="O9" s="22"/>
    </row>
    <row r="10" spans="1:15" x14ac:dyDescent="0.25">
      <c r="A10">
        <v>9</v>
      </c>
      <c r="B10" t="s">
        <v>89</v>
      </c>
      <c r="C10" t="s">
        <v>97</v>
      </c>
      <c r="D10">
        <v>9</v>
      </c>
      <c r="E10" t="s">
        <v>78</v>
      </c>
      <c r="F10">
        <v>57000</v>
      </c>
      <c r="J10" s="22" t="s">
        <v>93</v>
      </c>
      <c r="K10" s="22"/>
      <c r="L10" s="22"/>
      <c r="M10" s="22"/>
      <c r="N10" s="22"/>
      <c r="O10" s="22"/>
    </row>
    <row r="11" spans="1:15" x14ac:dyDescent="0.25">
      <c r="A11">
        <v>10</v>
      </c>
      <c r="B11" t="s">
        <v>90</v>
      </c>
      <c r="C11" t="s">
        <v>96</v>
      </c>
      <c r="D11">
        <v>6</v>
      </c>
      <c r="E11" t="s">
        <v>81</v>
      </c>
      <c r="F11">
        <v>470000</v>
      </c>
    </row>
    <row r="16" spans="1:15" x14ac:dyDescent="0.25">
      <c r="A16" t="s">
        <v>99</v>
      </c>
      <c r="B16" t="s">
        <v>78</v>
      </c>
      <c r="C16" t="s">
        <v>81</v>
      </c>
      <c r="F16" t="s">
        <v>84</v>
      </c>
    </row>
    <row r="17" spans="1:2" x14ac:dyDescent="0.25">
      <c r="A17" t="s">
        <v>97</v>
      </c>
      <c r="B17">
        <f>SUMIFS(F2:F11,C2:C11,A17,E2:E11,B16,D2:D11,A16)</f>
        <v>57000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B11" workbookViewId="0">
      <selection activeCell="B2" sqref="B2:D13"/>
    </sheetView>
  </sheetViews>
  <sheetFormatPr defaultRowHeight="15" x14ac:dyDescent="0.25"/>
  <cols>
    <col min="1" max="1" width="12.85546875" customWidth="1"/>
    <col min="2" max="2" width="20.85546875" customWidth="1"/>
    <col min="11" max="11" width="16.28515625" customWidth="1"/>
    <col min="12" max="12" width="19.5703125" customWidth="1"/>
    <col min="13" max="13" width="15.140625" customWidth="1"/>
    <col min="14" max="14" width="14.85546875" customWidth="1"/>
    <col min="15" max="15" width="14.42578125" customWidth="1"/>
    <col min="16" max="16" width="14.28515625" customWidth="1"/>
    <col min="17" max="17" width="15.7109375" customWidth="1"/>
    <col min="18" max="18" width="12.28515625" customWidth="1"/>
    <col min="20" max="20" width="16.85546875" customWidth="1"/>
  </cols>
  <sheetData>
    <row r="1" spans="1:20" x14ac:dyDescent="0.25">
      <c r="A1" t="s">
        <v>103</v>
      </c>
    </row>
    <row r="2" spans="1:20" x14ac:dyDescent="0.25">
      <c r="A2" t="s">
        <v>0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  <c r="I2" t="s">
        <v>111</v>
      </c>
      <c r="J2" t="s">
        <v>112</v>
      </c>
      <c r="K2" t="s">
        <v>65</v>
      </c>
      <c r="L2" t="s">
        <v>5</v>
      </c>
      <c r="M2" t="s">
        <v>3</v>
      </c>
      <c r="N2" t="s">
        <v>121</v>
      </c>
      <c r="O2" t="s">
        <v>122</v>
      </c>
      <c r="P2" t="s">
        <v>127</v>
      </c>
      <c r="Q2" t="s">
        <v>128</v>
      </c>
      <c r="R2" t="s">
        <v>129</v>
      </c>
      <c r="S2" t="s">
        <v>134</v>
      </c>
      <c r="T2" t="s">
        <v>135</v>
      </c>
    </row>
    <row r="3" spans="1:20" x14ac:dyDescent="0.25">
      <c r="A3">
        <v>1</v>
      </c>
      <c r="B3" t="s">
        <v>42</v>
      </c>
      <c r="C3">
        <v>85</v>
      </c>
      <c r="D3">
        <v>90</v>
      </c>
      <c r="E3">
        <v>80</v>
      </c>
      <c r="F3">
        <v>85</v>
      </c>
      <c r="G3">
        <v>88</v>
      </c>
      <c r="H3">
        <v>92</v>
      </c>
      <c r="I3">
        <v>87</v>
      </c>
      <c r="J3">
        <v>90</v>
      </c>
      <c r="K3">
        <f>SUM(C3:J3)</f>
        <v>697</v>
      </c>
      <c r="L3">
        <f>Table3[[#This Row],[Total]]/800*100</f>
        <v>87.125</v>
      </c>
      <c r="M3" t="s">
        <v>24</v>
      </c>
      <c r="N3">
        <f t="shared" ref="N3:N12" si="0">IF(L3&gt;=95,P3*$L$19,IF(L3&gt;=85,P3*$L$20,IF(L3&gt;=75,P3*$L$21,IF(L3&gt;=65,P3*$L$22))))</f>
        <v>10500</v>
      </c>
      <c r="O3" t="s">
        <v>125</v>
      </c>
      <c r="P3">
        <f>IF(Table3[[#This Row],[Course]]=F18,G18,IF(M4=F17,G17,IF(M5=F19,G19,IF(M9=F20,G20))))</f>
        <v>70000</v>
      </c>
      <c r="Q3">
        <f>IF(Table3[[#This Row],[Transport]]="Y",$P$18,0)</f>
        <v>30000</v>
      </c>
      <c r="R3" t="s">
        <v>130</v>
      </c>
      <c r="S3">
        <f t="shared" ref="S3:S13" si="1">SUM(P3:Q13)</f>
        <v>785000</v>
      </c>
      <c r="T3">
        <f>IF(R3=$F$25,$G$25*P3,IF(R3=$F$26,$G$26*P3,IF(R3=$F$27,$G$27*P3,IF(R3=$F$28,$G$28*P3))))</f>
        <v>21000</v>
      </c>
    </row>
    <row r="4" spans="1:20" x14ac:dyDescent="0.25">
      <c r="A4">
        <v>2</v>
      </c>
      <c r="B4" t="s">
        <v>113</v>
      </c>
      <c r="C4">
        <v>70</v>
      </c>
      <c r="D4">
        <v>75</v>
      </c>
      <c r="E4">
        <v>65</v>
      </c>
      <c r="F4">
        <v>72</v>
      </c>
      <c r="G4">
        <v>78</v>
      </c>
      <c r="H4">
        <v>68</v>
      </c>
      <c r="I4">
        <v>70</v>
      </c>
      <c r="J4">
        <v>75</v>
      </c>
      <c r="K4">
        <f t="shared" ref="K4:K13" si="2">SUM(C4:J4)</f>
        <v>573</v>
      </c>
      <c r="L4">
        <f>Table3[[#This Row],[Total]]/800*100</f>
        <v>71.625</v>
      </c>
      <c r="M4" t="s">
        <v>23</v>
      </c>
      <c r="N4">
        <f t="shared" si="0"/>
        <v>2500</v>
      </c>
      <c r="O4" t="s">
        <v>126</v>
      </c>
      <c r="P4">
        <f>IF(Table3[[#This Row],[Course]]=$F$17,$G$17,IF(M5=$F$19,$G$19,IF(M9=$F$20,$G$20,IF(M3=$F$18,$G$18))))</f>
        <v>50000</v>
      </c>
      <c r="Q4">
        <f>IF(Table3[[#This Row],[Transport]]="Y",$P$18,0)</f>
        <v>0</v>
      </c>
      <c r="R4" t="s">
        <v>131</v>
      </c>
      <c r="S4">
        <f t="shared" si="1"/>
        <v>685000</v>
      </c>
      <c r="T4">
        <f t="shared" ref="T4:T13" si="3">IF(R4=$F$25,$G$25*P4,IF(R4=$F$26,$G$26*P4,IF(R4=$F$27,$G$27*P4,IF(R4=$F$28,$G$28*P4))))</f>
        <v>20000</v>
      </c>
    </row>
    <row r="5" spans="1:20" x14ac:dyDescent="0.25">
      <c r="A5">
        <v>3</v>
      </c>
      <c r="B5" t="s">
        <v>114</v>
      </c>
      <c r="C5">
        <v>92</v>
      </c>
      <c r="D5">
        <v>88</v>
      </c>
      <c r="E5">
        <v>95</v>
      </c>
      <c r="F5">
        <v>90</v>
      </c>
      <c r="G5">
        <v>87</v>
      </c>
      <c r="H5">
        <v>93</v>
      </c>
      <c r="I5">
        <v>88</v>
      </c>
      <c r="J5">
        <v>92</v>
      </c>
      <c r="K5">
        <f t="shared" si="2"/>
        <v>725</v>
      </c>
      <c r="L5">
        <f>Table3[[#This Row],[Total]]/800*100</f>
        <v>90.625</v>
      </c>
      <c r="M5" t="s">
        <v>123</v>
      </c>
      <c r="N5">
        <f t="shared" si="0"/>
        <v>8250</v>
      </c>
      <c r="O5" t="s">
        <v>125</v>
      </c>
      <c r="P5">
        <v>55000</v>
      </c>
      <c r="Q5">
        <f>IF(Table3[[#This Row],[Transport]]="Y",$P$18,0)</f>
        <v>30000</v>
      </c>
      <c r="R5" t="s">
        <v>132</v>
      </c>
      <c r="S5">
        <f t="shared" si="1"/>
        <v>635000</v>
      </c>
      <c r="T5">
        <f t="shared" si="3"/>
        <v>27500</v>
      </c>
    </row>
    <row r="6" spans="1:20" x14ac:dyDescent="0.25">
      <c r="A6">
        <v>4</v>
      </c>
      <c r="B6" t="s">
        <v>115</v>
      </c>
      <c r="C6">
        <v>80</v>
      </c>
      <c r="D6">
        <v>82</v>
      </c>
      <c r="E6">
        <v>85</v>
      </c>
      <c r="F6">
        <v>88</v>
      </c>
      <c r="G6">
        <v>80</v>
      </c>
      <c r="H6">
        <v>85</v>
      </c>
      <c r="I6">
        <v>83</v>
      </c>
      <c r="J6">
        <v>86</v>
      </c>
      <c r="K6">
        <f t="shared" si="2"/>
        <v>669</v>
      </c>
      <c r="L6">
        <f>Table3[[#This Row],[Total]]/800*100</f>
        <v>83.625</v>
      </c>
      <c r="M6" t="s">
        <v>23</v>
      </c>
      <c r="N6">
        <f t="shared" si="0"/>
        <v>5000</v>
      </c>
      <c r="O6" t="s">
        <v>125</v>
      </c>
      <c r="P6">
        <v>50000</v>
      </c>
      <c r="Q6">
        <f>IF(Table3[[#This Row],[Transport]]="Y",$P$18,0)</f>
        <v>30000</v>
      </c>
      <c r="R6" t="s">
        <v>130</v>
      </c>
      <c r="S6">
        <f t="shared" si="1"/>
        <v>550000</v>
      </c>
      <c r="T6">
        <f t="shared" si="3"/>
        <v>15000</v>
      </c>
    </row>
    <row r="7" spans="1:20" x14ac:dyDescent="0.25">
      <c r="A7">
        <v>5</v>
      </c>
      <c r="B7" t="s">
        <v>83</v>
      </c>
      <c r="C7">
        <v>75</v>
      </c>
      <c r="D7">
        <v>78</v>
      </c>
      <c r="E7">
        <v>80</v>
      </c>
      <c r="F7">
        <v>82</v>
      </c>
      <c r="G7">
        <v>76</v>
      </c>
      <c r="H7">
        <v>78</v>
      </c>
      <c r="I7">
        <v>80</v>
      </c>
      <c r="J7">
        <v>82</v>
      </c>
      <c r="K7">
        <f t="shared" si="2"/>
        <v>631</v>
      </c>
      <c r="L7">
        <f>Table3[[#This Row],[Total]]/800*100</f>
        <v>78.875</v>
      </c>
      <c r="M7" t="s">
        <v>123</v>
      </c>
      <c r="N7">
        <f t="shared" si="0"/>
        <v>5500</v>
      </c>
      <c r="O7" t="s">
        <v>126</v>
      </c>
      <c r="P7">
        <v>55000</v>
      </c>
      <c r="Q7">
        <f>IF(Table3[[#This Row],[Transport]]="Y",$P$18,0)</f>
        <v>0</v>
      </c>
      <c r="R7" t="s">
        <v>133</v>
      </c>
      <c r="S7">
        <f t="shared" si="1"/>
        <v>470000</v>
      </c>
      <c r="T7">
        <f t="shared" si="3"/>
        <v>2750</v>
      </c>
    </row>
    <row r="8" spans="1:20" x14ac:dyDescent="0.25">
      <c r="A8">
        <v>6</v>
      </c>
      <c r="B8" t="s">
        <v>116</v>
      </c>
      <c r="C8">
        <v>85</v>
      </c>
      <c r="D8">
        <v>86</v>
      </c>
      <c r="E8">
        <v>88</v>
      </c>
      <c r="F8">
        <v>90</v>
      </c>
      <c r="G8">
        <v>85</v>
      </c>
      <c r="H8">
        <v>88</v>
      </c>
      <c r="I8">
        <v>86</v>
      </c>
      <c r="J8">
        <v>89</v>
      </c>
      <c r="K8">
        <f t="shared" si="2"/>
        <v>697</v>
      </c>
      <c r="L8">
        <f>Table3[[#This Row],[Total]]/800*100</f>
        <v>87.125</v>
      </c>
      <c r="M8" t="s">
        <v>23</v>
      </c>
      <c r="N8">
        <f t="shared" si="0"/>
        <v>7500</v>
      </c>
      <c r="O8" t="s">
        <v>126</v>
      </c>
      <c r="P8">
        <v>50000</v>
      </c>
      <c r="Q8">
        <f>IF(Table3[[#This Row],[Transport]]="Y",$P$18,0)</f>
        <v>0</v>
      </c>
      <c r="R8" t="s">
        <v>132</v>
      </c>
      <c r="S8">
        <f t="shared" si="1"/>
        <v>445000</v>
      </c>
      <c r="T8">
        <f t="shared" si="3"/>
        <v>25000</v>
      </c>
    </row>
    <row r="9" spans="1:20" x14ac:dyDescent="0.25">
      <c r="A9">
        <v>7</v>
      </c>
      <c r="B9" t="s">
        <v>117</v>
      </c>
      <c r="C9">
        <v>90</v>
      </c>
      <c r="D9">
        <v>92</v>
      </c>
      <c r="E9">
        <v>95</v>
      </c>
      <c r="F9">
        <v>92</v>
      </c>
      <c r="G9">
        <v>90</v>
      </c>
      <c r="H9">
        <v>94</v>
      </c>
      <c r="I9">
        <v>92</v>
      </c>
      <c r="J9">
        <v>95</v>
      </c>
      <c r="K9">
        <f t="shared" si="2"/>
        <v>740</v>
      </c>
      <c r="L9">
        <f>Table3[[#This Row],[Total]]/800*100</f>
        <v>92.5</v>
      </c>
      <c r="M9" t="s">
        <v>124</v>
      </c>
      <c r="N9">
        <f t="shared" si="0"/>
        <v>12000</v>
      </c>
      <c r="O9" t="s">
        <v>126</v>
      </c>
      <c r="P9">
        <v>80000</v>
      </c>
      <c r="Q9">
        <f>IF(Table3[[#This Row],[Transport]]="Y",$P$18,0)</f>
        <v>0</v>
      </c>
      <c r="R9" t="s">
        <v>131</v>
      </c>
      <c r="S9">
        <f t="shared" si="1"/>
        <v>395000</v>
      </c>
      <c r="T9">
        <f t="shared" si="3"/>
        <v>32000</v>
      </c>
    </row>
    <row r="10" spans="1:20" x14ac:dyDescent="0.25">
      <c r="A10">
        <v>8</v>
      </c>
      <c r="B10" t="s">
        <v>118</v>
      </c>
      <c r="C10">
        <v>78</v>
      </c>
      <c r="D10">
        <v>80</v>
      </c>
      <c r="E10">
        <v>82</v>
      </c>
      <c r="F10">
        <v>85</v>
      </c>
      <c r="G10">
        <v>78</v>
      </c>
      <c r="H10">
        <v>80</v>
      </c>
      <c r="I10">
        <v>82</v>
      </c>
      <c r="J10">
        <v>85</v>
      </c>
      <c r="K10">
        <f t="shared" si="2"/>
        <v>650</v>
      </c>
      <c r="L10">
        <f>Table3[[#This Row],[Total]]/800*100</f>
        <v>81.25</v>
      </c>
      <c r="M10" t="s">
        <v>24</v>
      </c>
      <c r="N10">
        <f t="shared" si="0"/>
        <v>7000</v>
      </c>
      <c r="O10" t="s">
        <v>125</v>
      </c>
      <c r="P10">
        <v>70000</v>
      </c>
      <c r="Q10">
        <f>IF(Table3[[#This Row],[Transport]]="Y",$P$18,0)</f>
        <v>30000</v>
      </c>
      <c r="R10" t="s">
        <v>133</v>
      </c>
      <c r="S10">
        <f t="shared" si="1"/>
        <v>315000</v>
      </c>
      <c r="T10">
        <f t="shared" si="3"/>
        <v>3500</v>
      </c>
    </row>
    <row r="11" spans="1:20" x14ac:dyDescent="0.25">
      <c r="A11">
        <v>9</v>
      </c>
      <c r="B11" t="s">
        <v>119</v>
      </c>
      <c r="C11">
        <v>85</v>
      </c>
      <c r="D11">
        <v>88</v>
      </c>
      <c r="E11">
        <v>90</v>
      </c>
      <c r="F11">
        <v>92</v>
      </c>
      <c r="G11">
        <v>85</v>
      </c>
      <c r="H11">
        <v>88</v>
      </c>
      <c r="I11">
        <v>90</v>
      </c>
      <c r="J11">
        <v>92</v>
      </c>
      <c r="K11">
        <f t="shared" si="2"/>
        <v>710</v>
      </c>
      <c r="L11">
        <f>Table3[[#This Row],[Total]]/800*100</f>
        <v>88.75</v>
      </c>
      <c r="M11" t="s">
        <v>23</v>
      </c>
      <c r="N11">
        <f t="shared" si="0"/>
        <v>7500</v>
      </c>
      <c r="O11" t="s">
        <v>125</v>
      </c>
      <c r="P11">
        <v>50000</v>
      </c>
      <c r="Q11">
        <f>IF(Table3[[#This Row],[Transport]]="Y",$P$18,0)</f>
        <v>30000</v>
      </c>
      <c r="R11" t="s">
        <v>130</v>
      </c>
      <c r="S11">
        <f t="shared" si="1"/>
        <v>215000</v>
      </c>
      <c r="T11">
        <f t="shared" si="3"/>
        <v>15000</v>
      </c>
    </row>
    <row r="12" spans="1:20" x14ac:dyDescent="0.25">
      <c r="A12">
        <v>10</v>
      </c>
      <c r="B12" t="s">
        <v>89</v>
      </c>
      <c r="C12">
        <v>92</v>
      </c>
      <c r="D12">
        <v>95</v>
      </c>
      <c r="E12">
        <v>98</v>
      </c>
      <c r="F12">
        <v>92</v>
      </c>
      <c r="G12">
        <v>92</v>
      </c>
      <c r="H12">
        <v>95</v>
      </c>
      <c r="I12">
        <v>98</v>
      </c>
      <c r="J12">
        <v>92</v>
      </c>
      <c r="K12">
        <f t="shared" si="2"/>
        <v>754</v>
      </c>
      <c r="L12">
        <f>Table3[[#This Row],[Total]]/800*100</f>
        <v>94.25</v>
      </c>
      <c r="M12" t="s">
        <v>23</v>
      </c>
      <c r="N12">
        <f t="shared" si="0"/>
        <v>7500</v>
      </c>
      <c r="O12" t="s">
        <v>126</v>
      </c>
      <c r="P12">
        <v>50000</v>
      </c>
      <c r="Q12">
        <f>IF(Table3[[#This Row],[Transport]]="Y",$P$18,0)</f>
        <v>0</v>
      </c>
      <c r="R12" t="s">
        <v>130</v>
      </c>
      <c r="S12">
        <f t="shared" si="1"/>
        <v>135000</v>
      </c>
      <c r="T12">
        <f t="shared" si="3"/>
        <v>15000</v>
      </c>
    </row>
    <row r="13" spans="1:20" x14ac:dyDescent="0.25">
      <c r="A13">
        <v>11</v>
      </c>
      <c r="B13" t="s">
        <v>120</v>
      </c>
      <c r="C13">
        <v>5</v>
      </c>
      <c r="D13">
        <v>10</v>
      </c>
      <c r="E13">
        <v>8</v>
      </c>
      <c r="F13">
        <v>6</v>
      </c>
      <c r="G13">
        <v>7</v>
      </c>
      <c r="H13">
        <v>5</v>
      </c>
      <c r="I13">
        <v>10</v>
      </c>
      <c r="J13">
        <v>8</v>
      </c>
      <c r="K13">
        <f t="shared" si="2"/>
        <v>59</v>
      </c>
      <c r="L13">
        <f>Table3[[#This Row],[Total]]/800*100</f>
        <v>7.375</v>
      </c>
      <c r="M13" t="s">
        <v>123</v>
      </c>
      <c r="N13">
        <f>IF(L3&gt;=95,P3*$L$19,IF(L3&gt;=85,P3*$L$20,IF(L3&gt;=75,P3*$L$21,IF(L3&gt;=65,P3*$L$22,0))))</f>
        <v>10500</v>
      </c>
      <c r="O13" t="s">
        <v>126</v>
      </c>
      <c r="P13">
        <v>55000</v>
      </c>
      <c r="Q13">
        <f>IF(Table3[[#This Row],[Transport]]="Y",$P$18,0)</f>
        <v>0</v>
      </c>
      <c r="R13" t="s">
        <v>131</v>
      </c>
      <c r="S13">
        <f t="shared" si="1"/>
        <v>85000</v>
      </c>
      <c r="T13">
        <f t="shared" si="3"/>
        <v>22000</v>
      </c>
    </row>
    <row r="17" spans="6:16" x14ac:dyDescent="0.25">
      <c r="F17" t="s">
        <v>23</v>
      </c>
      <c r="G17">
        <v>50000</v>
      </c>
      <c r="K17" t="s">
        <v>144</v>
      </c>
      <c r="L17" t="s">
        <v>145</v>
      </c>
    </row>
    <row r="18" spans="6:16" x14ac:dyDescent="0.25">
      <c r="F18" t="s">
        <v>24</v>
      </c>
      <c r="G18">
        <v>70000</v>
      </c>
      <c r="K18" t="s">
        <v>136</v>
      </c>
      <c r="O18" t="s">
        <v>141</v>
      </c>
      <c r="P18">
        <v>30000</v>
      </c>
    </row>
    <row r="19" spans="6:16" x14ac:dyDescent="0.25">
      <c r="F19" t="s">
        <v>123</v>
      </c>
      <c r="G19">
        <v>55000</v>
      </c>
      <c r="K19" t="s">
        <v>138</v>
      </c>
      <c r="L19" s="23">
        <v>0.2</v>
      </c>
    </row>
    <row r="20" spans="6:16" x14ac:dyDescent="0.25">
      <c r="F20" t="s">
        <v>124</v>
      </c>
      <c r="G20">
        <v>80000</v>
      </c>
      <c r="K20" t="s">
        <v>137</v>
      </c>
      <c r="L20" s="23">
        <v>0.15</v>
      </c>
    </row>
    <row r="21" spans="6:16" x14ac:dyDescent="0.25">
      <c r="K21" t="s">
        <v>139</v>
      </c>
      <c r="L21" s="23">
        <v>0.1</v>
      </c>
    </row>
    <row r="22" spans="6:16" x14ac:dyDescent="0.25">
      <c r="K22" t="s">
        <v>140</v>
      </c>
      <c r="L22" s="23">
        <v>0.05</v>
      </c>
    </row>
    <row r="24" spans="6:16" x14ac:dyDescent="0.25">
      <c r="F24" t="s">
        <v>142</v>
      </c>
      <c r="G24" t="s">
        <v>143</v>
      </c>
    </row>
    <row r="25" spans="6:16" x14ac:dyDescent="0.25">
      <c r="F25" t="s">
        <v>132</v>
      </c>
      <c r="G25" s="23">
        <v>0.5</v>
      </c>
    </row>
    <row r="26" spans="6:16" x14ac:dyDescent="0.25">
      <c r="F26" t="s">
        <v>131</v>
      </c>
      <c r="G26" s="23">
        <v>0.4</v>
      </c>
    </row>
    <row r="27" spans="6:16" x14ac:dyDescent="0.25">
      <c r="F27" t="s">
        <v>130</v>
      </c>
      <c r="G27" s="23">
        <v>0.3</v>
      </c>
    </row>
    <row r="28" spans="6:16" x14ac:dyDescent="0.25">
      <c r="F28" t="s">
        <v>133</v>
      </c>
      <c r="G28" s="23">
        <v>0.05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P8" sqref="P8"/>
    </sheetView>
  </sheetViews>
  <sheetFormatPr defaultRowHeight="15" x14ac:dyDescent="0.25"/>
  <cols>
    <col min="1" max="1" width="21.5703125" customWidth="1"/>
    <col min="2" max="2" width="11.42578125" customWidth="1"/>
    <col min="3" max="3" width="13.85546875" customWidth="1"/>
  </cols>
  <sheetData>
    <row r="1" spans="1:6" x14ac:dyDescent="0.25">
      <c r="A1" t="s">
        <v>146</v>
      </c>
    </row>
    <row r="3" spans="1:6" x14ac:dyDescent="0.25">
      <c r="A3" t="s">
        <v>147</v>
      </c>
      <c r="B3" t="s">
        <v>148</v>
      </c>
      <c r="C3" t="s">
        <v>149</v>
      </c>
      <c r="D3" t="s">
        <v>150</v>
      </c>
      <c r="E3" t="s">
        <v>151</v>
      </c>
      <c r="F3" t="s">
        <v>152</v>
      </c>
    </row>
    <row r="4" spans="1:6" x14ac:dyDescent="0.25">
      <c r="A4" t="s">
        <v>153</v>
      </c>
      <c r="B4">
        <v>45</v>
      </c>
      <c r="C4">
        <v>17</v>
      </c>
      <c r="D4">
        <v>50</v>
      </c>
      <c r="E4">
        <v>48</v>
      </c>
      <c r="F4"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0" sqref="C10"/>
    </sheetView>
  </sheetViews>
  <sheetFormatPr defaultRowHeight="15" x14ac:dyDescent="0.25"/>
  <cols>
    <col min="1" max="1" width="14.42578125" customWidth="1"/>
    <col min="2" max="2" width="27.5703125" customWidth="1"/>
    <col min="3" max="3" width="24" customWidth="1"/>
    <col min="4" max="4" width="17.5703125" customWidth="1"/>
  </cols>
  <sheetData>
    <row r="1" spans="1:5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</row>
    <row r="2" spans="1:5" x14ac:dyDescent="0.25">
      <c r="A2" t="s">
        <v>159</v>
      </c>
      <c r="B2" s="23">
        <v>0.35</v>
      </c>
      <c r="C2" s="23">
        <v>0.45</v>
      </c>
      <c r="D2" s="23">
        <v>0.15</v>
      </c>
      <c r="E2" s="23">
        <v>0.05</v>
      </c>
    </row>
    <row r="4" spans="1:5" x14ac:dyDescent="0.25">
      <c r="A4" t="s">
        <v>160</v>
      </c>
    </row>
    <row r="5" spans="1:5" x14ac:dyDescent="0.25">
      <c r="A5" t="s">
        <v>161</v>
      </c>
    </row>
    <row r="6" spans="1:5" x14ac:dyDescent="0.25">
      <c r="A6" t="s">
        <v>154</v>
      </c>
      <c r="B6" t="s">
        <v>162</v>
      </c>
      <c r="C6" t="s">
        <v>153</v>
      </c>
      <c r="D6" t="s">
        <v>163</v>
      </c>
    </row>
    <row r="7" spans="1:5" x14ac:dyDescent="0.25">
      <c r="A7" t="s">
        <v>155</v>
      </c>
      <c r="B7">
        <v>35</v>
      </c>
      <c r="C7">
        <f>60*35/100</f>
        <v>21</v>
      </c>
    </row>
    <row r="8" spans="1:5" x14ac:dyDescent="0.25">
      <c r="A8" t="s">
        <v>156</v>
      </c>
      <c r="B8">
        <v>45</v>
      </c>
      <c r="C8">
        <f>60*45/100</f>
        <v>27</v>
      </c>
    </row>
    <row r="9" spans="1:5" x14ac:dyDescent="0.25">
      <c r="A9" t="s">
        <v>157</v>
      </c>
      <c r="B9">
        <v>15</v>
      </c>
      <c r="C9">
        <f>60*15/100</f>
        <v>9</v>
      </c>
    </row>
    <row r="10" spans="1:5" x14ac:dyDescent="0.25">
      <c r="A10" t="s">
        <v>164</v>
      </c>
      <c r="B10">
        <v>5</v>
      </c>
    </row>
    <row r="11" spans="1:5" x14ac:dyDescent="0.25">
      <c r="A11" t="s">
        <v>165</v>
      </c>
      <c r="B1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2024-03-04T15:54:36Z</dcterms:created>
  <dcterms:modified xsi:type="dcterms:W3CDTF">2024-03-06T10:22:27Z</dcterms:modified>
</cp:coreProperties>
</file>