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/>
  <mc:AlternateContent xmlns:mc="http://schemas.openxmlformats.org/markup-compatibility/2006">
    <mc:Choice Requires="x15">
      <x15ac:absPath xmlns:x15ac="http://schemas.microsoft.com/office/spreadsheetml/2010/11/ac" url="F:\TDOW\"/>
    </mc:Choice>
  </mc:AlternateContent>
  <bookViews>
    <workbookView xWindow="0" yWindow="0" windowWidth="20490" windowHeight="7755" tabRatio="722" activeTab="1"/>
  </bookViews>
  <sheets>
    <sheet name="DASHBOARD" sheetId="32" r:id="rId1"/>
    <sheet name="Jan-18" sheetId="6" r:id="rId2"/>
    <sheet name="Feb-18" sheetId="20" r:id="rId3"/>
    <sheet name="Mar-18" sheetId="21" r:id="rId4"/>
    <sheet name="Apr-18" sheetId="23" r:id="rId5"/>
    <sheet name="May-18" sheetId="24" r:id="rId6"/>
    <sheet name="Jun-18" sheetId="25" r:id="rId7"/>
    <sheet name="Jul-18" sheetId="26" r:id="rId8"/>
    <sheet name="Aug-18" sheetId="27" r:id="rId9"/>
    <sheet name="Sep-18" sheetId="28" r:id="rId10"/>
    <sheet name="Oct-18" sheetId="31" r:id="rId11"/>
    <sheet name="Nov-18" sheetId="30" r:id="rId12"/>
    <sheet name="Dec-18" sheetId="29" r:id="rId13"/>
    <sheet name="CASH FLOW BY YEAR" sheetId="1" state="hidden" r:id="rId14"/>
    <sheet name="FEB 2016" sheetId="2" state="hidden" r:id="rId15"/>
    <sheet name="MAR 2016" sheetId="3" state="hidden" r:id="rId16"/>
    <sheet name="Expected sales" sheetId="4" r:id="rId17"/>
    <sheet name="Cashflow" sheetId="19" r:id="rId18"/>
  </sheets>
  <definedNames>
    <definedName name="StartDate">'CASH FLOW BY YEAR'!$C$5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5" i="19" l="1"/>
  <c r="M35" i="19"/>
  <c r="L35" i="19"/>
  <c r="K35" i="19"/>
  <c r="J35" i="19"/>
  <c r="I35" i="19"/>
  <c r="H35" i="19"/>
  <c r="G35" i="19"/>
  <c r="F35" i="19"/>
  <c r="E35" i="19"/>
  <c r="D35" i="19"/>
  <c r="C35" i="19"/>
  <c r="O35" i="19" s="1"/>
  <c r="N34" i="19"/>
  <c r="M34" i="19"/>
  <c r="L34" i="19"/>
  <c r="K34" i="19"/>
  <c r="J34" i="19"/>
  <c r="I34" i="19"/>
  <c r="H34" i="19"/>
  <c r="G34" i="19"/>
  <c r="F34" i="19"/>
  <c r="E34" i="19"/>
  <c r="D34" i="19"/>
  <c r="C34" i="19"/>
  <c r="O34" i="19" s="1"/>
  <c r="N33" i="19"/>
  <c r="M33" i="19"/>
  <c r="L33" i="19"/>
  <c r="K33" i="19"/>
  <c r="J33" i="19"/>
  <c r="I33" i="19"/>
  <c r="H33" i="19"/>
  <c r="G33" i="19"/>
  <c r="F33" i="19"/>
  <c r="E33" i="19"/>
  <c r="D33" i="19"/>
  <c r="C33" i="19"/>
  <c r="O33" i="19" s="1"/>
  <c r="N32" i="19"/>
  <c r="M32" i="19"/>
  <c r="L32" i="19"/>
  <c r="K32" i="19"/>
  <c r="J32" i="19"/>
  <c r="I32" i="19"/>
  <c r="H32" i="19"/>
  <c r="G32" i="19"/>
  <c r="F32" i="19"/>
  <c r="E32" i="19"/>
  <c r="D32" i="19"/>
  <c r="C32" i="19"/>
  <c r="O32" i="19" s="1"/>
  <c r="N31" i="19"/>
  <c r="M31" i="19"/>
  <c r="L31" i="19"/>
  <c r="K31" i="19"/>
  <c r="J31" i="19"/>
  <c r="I31" i="19"/>
  <c r="H31" i="19"/>
  <c r="G31" i="19"/>
  <c r="F31" i="19"/>
  <c r="E31" i="19"/>
  <c r="D31" i="19"/>
  <c r="C31" i="19"/>
  <c r="O31" i="19" s="1"/>
  <c r="N30" i="19"/>
  <c r="M30" i="19"/>
  <c r="L30" i="19"/>
  <c r="K30" i="19"/>
  <c r="J30" i="19"/>
  <c r="I30" i="19"/>
  <c r="H30" i="19"/>
  <c r="G30" i="19"/>
  <c r="F30" i="19"/>
  <c r="E30" i="19"/>
  <c r="D30" i="19"/>
  <c r="C30" i="19"/>
  <c r="O30" i="19" s="1"/>
  <c r="N29" i="19"/>
  <c r="M29" i="19"/>
  <c r="L29" i="19"/>
  <c r="K29" i="19"/>
  <c r="J29" i="19"/>
  <c r="I29" i="19"/>
  <c r="H29" i="19"/>
  <c r="G29" i="19"/>
  <c r="F29" i="19"/>
  <c r="E29" i="19"/>
  <c r="D29" i="19"/>
  <c r="C29" i="19"/>
  <c r="O29" i="19" s="1"/>
  <c r="N28" i="19"/>
  <c r="M28" i="19"/>
  <c r="L28" i="19"/>
  <c r="L36" i="19" s="1"/>
  <c r="K28" i="19"/>
  <c r="J28" i="19"/>
  <c r="I28" i="19"/>
  <c r="H28" i="19"/>
  <c r="H36" i="19" s="1"/>
  <c r="G28" i="19"/>
  <c r="F28" i="19"/>
  <c r="E28" i="19"/>
  <c r="D28" i="19"/>
  <c r="C28" i="19"/>
  <c r="O28" i="19" s="1"/>
  <c r="N27" i="19"/>
  <c r="M27" i="19"/>
  <c r="L27" i="19"/>
  <c r="K27" i="19"/>
  <c r="J27" i="19"/>
  <c r="I27" i="19"/>
  <c r="H27" i="19"/>
  <c r="G27" i="19"/>
  <c r="F27" i="19"/>
  <c r="E27" i="19"/>
  <c r="D27" i="19"/>
  <c r="C27" i="19"/>
  <c r="O27" i="19" s="1"/>
  <c r="N26" i="19"/>
  <c r="N36" i="19" s="1"/>
  <c r="M26" i="19"/>
  <c r="M36" i="19" s="1"/>
  <c r="L26" i="19"/>
  <c r="K26" i="19"/>
  <c r="K36" i="19" s="1"/>
  <c r="J26" i="19"/>
  <c r="J36" i="19" s="1"/>
  <c r="I26" i="19"/>
  <c r="I36" i="19" s="1"/>
  <c r="H26" i="19"/>
  <c r="G26" i="19"/>
  <c r="G36" i="19" s="1"/>
  <c r="F26" i="19"/>
  <c r="F36" i="19" s="1"/>
  <c r="E26" i="19"/>
  <c r="E36" i="19" s="1"/>
  <c r="D26" i="19"/>
  <c r="D36" i="19" s="1"/>
  <c r="C26" i="19"/>
  <c r="C36" i="19" s="1"/>
  <c r="O26" i="19" l="1"/>
  <c r="O36" i="19" s="1"/>
  <c r="AI10" i="6" l="1"/>
  <c r="AI4" i="6"/>
  <c r="AI5" i="6"/>
  <c r="AI6" i="6"/>
  <c r="AI7" i="6"/>
  <c r="AI8" i="6"/>
  <c r="AI9" i="6"/>
  <c r="B1" i="21" l="1"/>
  <c r="B1" i="20"/>
  <c r="M7" i="19" l="1"/>
  <c r="M8" i="19"/>
  <c r="M9" i="19"/>
  <c r="M10" i="19"/>
  <c r="M11" i="19"/>
  <c r="M12" i="19"/>
  <c r="M13" i="19"/>
  <c r="M14" i="19"/>
  <c r="M15" i="19"/>
  <c r="M6" i="19"/>
  <c r="L7" i="19"/>
  <c r="L8" i="19"/>
  <c r="L9" i="19"/>
  <c r="L10" i="19"/>
  <c r="L11" i="19"/>
  <c r="L12" i="19"/>
  <c r="L13" i="19"/>
  <c r="L14" i="19"/>
  <c r="L15" i="19"/>
  <c r="L6" i="19"/>
  <c r="K7" i="19"/>
  <c r="K8" i="19"/>
  <c r="K9" i="19"/>
  <c r="K10" i="19"/>
  <c r="K11" i="19"/>
  <c r="K12" i="19"/>
  <c r="K13" i="19"/>
  <c r="K14" i="19"/>
  <c r="K15" i="19"/>
  <c r="K6" i="19"/>
  <c r="J7" i="19"/>
  <c r="J8" i="19"/>
  <c r="J9" i="19"/>
  <c r="J10" i="19"/>
  <c r="J16" i="19" s="1"/>
  <c r="J11" i="19"/>
  <c r="J12" i="19"/>
  <c r="J13" i="19"/>
  <c r="J14" i="19"/>
  <c r="J15" i="19"/>
  <c r="J6" i="19"/>
  <c r="I7" i="19"/>
  <c r="I8" i="19"/>
  <c r="I9" i="19"/>
  <c r="I10" i="19"/>
  <c r="I11" i="19"/>
  <c r="I12" i="19"/>
  <c r="I13" i="19"/>
  <c r="I14" i="19"/>
  <c r="I15" i="19"/>
  <c r="I6" i="19"/>
  <c r="H7" i="19"/>
  <c r="H8" i="19"/>
  <c r="H9" i="19"/>
  <c r="H10" i="19"/>
  <c r="H11" i="19"/>
  <c r="H12" i="19"/>
  <c r="H13" i="19"/>
  <c r="H14" i="19"/>
  <c r="H15" i="19"/>
  <c r="H6" i="19"/>
  <c r="H16" i="19" s="1"/>
  <c r="G7" i="19"/>
  <c r="G8" i="19"/>
  <c r="G9" i="19"/>
  <c r="G10" i="19"/>
  <c r="G11" i="19"/>
  <c r="G12" i="19"/>
  <c r="G13" i="19"/>
  <c r="G14" i="19"/>
  <c r="G15" i="19"/>
  <c r="G6" i="19"/>
  <c r="G16" i="19" s="1"/>
  <c r="F7" i="19"/>
  <c r="F8" i="19"/>
  <c r="F9" i="19"/>
  <c r="F10" i="19"/>
  <c r="F11" i="19"/>
  <c r="F12" i="19"/>
  <c r="F13" i="19"/>
  <c r="F14" i="19"/>
  <c r="F15" i="19"/>
  <c r="F6" i="19"/>
  <c r="E8" i="19"/>
  <c r="E9" i="19"/>
  <c r="E10" i="19"/>
  <c r="E11" i="19"/>
  <c r="E12" i="19"/>
  <c r="E13" i="19"/>
  <c r="E14" i="19"/>
  <c r="E15" i="19"/>
  <c r="E7" i="19"/>
  <c r="E6" i="19"/>
  <c r="L16" i="19"/>
  <c r="D6" i="19"/>
  <c r="D8" i="19"/>
  <c r="D9" i="19"/>
  <c r="D10" i="19"/>
  <c r="D11" i="19"/>
  <c r="D12" i="19"/>
  <c r="D13" i="19"/>
  <c r="D14" i="19"/>
  <c r="D15" i="19"/>
  <c r="O15" i="19" s="1"/>
  <c r="D7" i="19"/>
  <c r="K16" i="19"/>
  <c r="N16" i="19"/>
  <c r="N8" i="19"/>
  <c r="N9" i="19"/>
  <c r="N10" i="19"/>
  <c r="N11" i="19"/>
  <c r="N12" i="19"/>
  <c r="N13" i="19"/>
  <c r="N14" i="19"/>
  <c r="N15" i="19"/>
  <c r="N7" i="19"/>
  <c r="N6" i="19"/>
  <c r="B33" i="31"/>
  <c r="B40" i="31" s="1"/>
  <c r="AG32" i="31"/>
  <c r="AF32" i="31"/>
  <c r="AE32" i="31"/>
  <c r="AD32" i="31"/>
  <c r="AC32" i="31"/>
  <c r="AB32" i="31"/>
  <c r="AA32" i="31"/>
  <c r="Z32" i="31"/>
  <c r="Y32" i="31"/>
  <c r="X32" i="31"/>
  <c r="W32" i="31"/>
  <c r="V32" i="31"/>
  <c r="U32" i="31"/>
  <c r="T32" i="31"/>
  <c r="S32" i="31"/>
  <c r="R32" i="31"/>
  <c r="Q32" i="31"/>
  <c r="P32" i="31"/>
  <c r="O32" i="31"/>
  <c r="N32" i="31"/>
  <c r="M32" i="31"/>
  <c r="L32" i="31"/>
  <c r="K32" i="31"/>
  <c r="J32" i="31"/>
  <c r="I32" i="31"/>
  <c r="H32" i="31"/>
  <c r="G32" i="31"/>
  <c r="F32" i="31"/>
  <c r="E32" i="31"/>
  <c r="D32" i="31"/>
  <c r="AG31" i="31"/>
  <c r="AF31" i="31"/>
  <c r="AE31" i="31"/>
  <c r="AD31" i="31"/>
  <c r="AC31" i="31"/>
  <c r="AB31" i="31"/>
  <c r="AA31" i="31"/>
  <c r="Z31" i="31"/>
  <c r="Y31" i="31"/>
  <c r="X31" i="31"/>
  <c r="W31" i="31"/>
  <c r="V31" i="31"/>
  <c r="U31" i="31"/>
  <c r="T31" i="31"/>
  <c r="S31" i="31"/>
  <c r="R31" i="31"/>
  <c r="Q31" i="31"/>
  <c r="P31" i="31"/>
  <c r="O31" i="31"/>
  <c r="N31" i="31"/>
  <c r="M31" i="31"/>
  <c r="L31" i="31"/>
  <c r="K31" i="31"/>
  <c r="J31" i="31"/>
  <c r="I31" i="31"/>
  <c r="H31" i="31"/>
  <c r="G31" i="31"/>
  <c r="F31" i="31"/>
  <c r="E31" i="31"/>
  <c r="D31" i="31"/>
  <c r="AG30" i="31"/>
  <c r="AF30" i="31"/>
  <c r="AE30" i="31"/>
  <c r="AD30" i="31"/>
  <c r="AC30" i="31"/>
  <c r="AB30" i="31"/>
  <c r="AA30" i="31"/>
  <c r="Z30" i="31"/>
  <c r="Y30" i="31"/>
  <c r="X30" i="31"/>
  <c r="W30" i="31"/>
  <c r="V30" i="31"/>
  <c r="U30" i="31"/>
  <c r="T30" i="31"/>
  <c r="S30" i="31"/>
  <c r="R30" i="31"/>
  <c r="Q30" i="31"/>
  <c r="P30" i="31"/>
  <c r="O30" i="31"/>
  <c r="N30" i="31"/>
  <c r="M30" i="31"/>
  <c r="L30" i="31"/>
  <c r="K30" i="31"/>
  <c r="J30" i="31"/>
  <c r="I30" i="31"/>
  <c r="H30" i="31"/>
  <c r="G30" i="31"/>
  <c r="F30" i="31"/>
  <c r="E30" i="31"/>
  <c r="D30" i="31"/>
  <c r="AG29" i="31"/>
  <c r="AF29" i="31"/>
  <c r="AE29" i="31"/>
  <c r="AD29" i="31"/>
  <c r="AC29" i="31"/>
  <c r="AB29" i="31"/>
  <c r="AA29" i="31"/>
  <c r="Z29" i="31"/>
  <c r="Y29" i="31"/>
  <c r="X29" i="31"/>
  <c r="W29" i="31"/>
  <c r="V29" i="31"/>
  <c r="U29" i="31"/>
  <c r="T29" i="31"/>
  <c r="S29" i="31"/>
  <c r="R29" i="31"/>
  <c r="Q29" i="31"/>
  <c r="P29" i="31"/>
  <c r="O29" i="31"/>
  <c r="N29" i="31"/>
  <c r="M29" i="31"/>
  <c r="L29" i="31"/>
  <c r="K29" i="31"/>
  <c r="J29" i="31"/>
  <c r="I29" i="31"/>
  <c r="H29" i="31"/>
  <c r="G29" i="31"/>
  <c r="F29" i="31"/>
  <c r="E29" i="31"/>
  <c r="D29" i="31"/>
  <c r="AG28" i="31"/>
  <c r="AF28" i="31"/>
  <c r="AE28" i="31"/>
  <c r="AD28" i="31"/>
  <c r="AC28" i="31"/>
  <c r="AB28" i="31"/>
  <c r="AA28" i="31"/>
  <c r="Z28" i="31"/>
  <c r="Y28" i="31"/>
  <c r="X28" i="31"/>
  <c r="W28" i="31"/>
  <c r="V28" i="31"/>
  <c r="U28" i="31"/>
  <c r="T28" i="31"/>
  <c r="S28" i="31"/>
  <c r="R28" i="31"/>
  <c r="Q28" i="31"/>
  <c r="P28" i="31"/>
  <c r="O28" i="31"/>
  <c r="N28" i="31"/>
  <c r="M28" i="31"/>
  <c r="L28" i="31"/>
  <c r="K28" i="31"/>
  <c r="J28" i="31"/>
  <c r="I28" i="31"/>
  <c r="H28" i="31"/>
  <c r="G28" i="31"/>
  <c r="F28" i="31"/>
  <c r="E28" i="31"/>
  <c r="D28" i="31"/>
  <c r="AG27" i="31"/>
  <c r="AF27" i="31"/>
  <c r="AE27" i="31"/>
  <c r="AD27" i="31"/>
  <c r="AC27" i="31"/>
  <c r="AB27" i="31"/>
  <c r="AA27" i="31"/>
  <c r="Z27" i="31"/>
  <c r="Y27" i="31"/>
  <c r="X27" i="31"/>
  <c r="W27" i="31"/>
  <c r="V27" i="31"/>
  <c r="U27" i="31"/>
  <c r="T27" i="31"/>
  <c r="S27" i="31"/>
  <c r="R27" i="31"/>
  <c r="Q27" i="31"/>
  <c r="P27" i="31"/>
  <c r="O27" i="31"/>
  <c r="N27" i="31"/>
  <c r="M27" i="31"/>
  <c r="L27" i="31"/>
  <c r="K27" i="31"/>
  <c r="J27" i="31"/>
  <c r="I27" i="31"/>
  <c r="H27" i="31"/>
  <c r="G27" i="31"/>
  <c r="F27" i="31"/>
  <c r="E27" i="31"/>
  <c r="D27" i="31"/>
  <c r="AG26" i="31"/>
  <c r="AF26" i="31"/>
  <c r="AE26" i="31"/>
  <c r="AD26" i="31"/>
  <c r="AC26" i="31"/>
  <c r="AB26" i="31"/>
  <c r="AA26" i="31"/>
  <c r="Z26" i="31"/>
  <c r="Y26" i="31"/>
  <c r="X26" i="31"/>
  <c r="W26" i="31"/>
  <c r="V26" i="31"/>
  <c r="U26" i="31"/>
  <c r="T26" i="31"/>
  <c r="S26" i="31"/>
  <c r="R26" i="31"/>
  <c r="Q26" i="31"/>
  <c r="P26" i="31"/>
  <c r="O26" i="31"/>
  <c r="N26" i="31"/>
  <c r="M26" i="31"/>
  <c r="L26" i="31"/>
  <c r="K26" i="31"/>
  <c r="J26" i="31"/>
  <c r="I26" i="31"/>
  <c r="H26" i="31"/>
  <c r="G26" i="31"/>
  <c r="F26" i="31"/>
  <c r="E26" i="31"/>
  <c r="D26" i="31"/>
  <c r="AG25" i="31"/>
  <c r="AF25" i="31"/>
  <c r="AE25" i="31"/>
  <c r="AD25" i="31"/>
  <c r="AC25" i="31"/>
  <c r="AB25" i="31"/>
  <c r="AA25" i="31"/>
  <c r="Z25" i="31"/>
  <c r="Y25" i="31"/>
  <c r="X25" i="31"/>
  <c r="W25" i="31"/>
  <c r="V25" i="31"/>
  <c r="U25" i="31"/>
  <c r="T25" i="31"/>
  <c r="S25" i="31"/>
  <c r="R25" i="31"/>
  <c r="Q25" i="31"/>
  <c r="P25" i="31"/>
  <c r="O25" i="31"/>
  <c r="N25" i="31"/>
  <c r="M25" i="31"/>
  <c r="L25" i="31"/>
  <c r="K25" i="31"/>
  <c r="J25" i="31"/>
  <c r="I25" i="31"/>
  <c r="H25" i="31"/>
  <c r="G25" i="31"/>
  <c r="F25" i="31"/>
  <c r="E25" i="31"/>
  <c r="D25" i="31"/>
  <c r="AG24" i="31"/>
  <c r="AF24" i="31"/>
  <c r="AE24" i="31"/>
  <c r="AD24" i="31"/>
  <c r="AC24" i="31"/>
  <c r="AB24" i="31"/>
  <c r="AA24" i="31"/>
  <c r="Z24" i="31"/>
  <c r="Y24" i="31"/>
  <c r="X24" i="31"/>
  <c r="W24" i="31"/>
  <c r="V24" i="31"/>
  <c r="U24" i="31"/>
  <c r="T24" i="31"/>
  <c r="S24" i="31"/>
  <c r="R24" i="31"/>
  <c r="Q24" i="31"/>
  <c r="P24" i="31"/>
  <c r="O24" i="31"/>
  <c r="N24" i="31"/>
  <c r="M24" i="31"/>
  <c r="L24" i="31"/>
  <c r="K24" i="31"/>
  <c r="J24" i="31"/>
  <c r="I24" i="31"/>
  <c r="H24" i="31"/>
  <c r="G24" i="31"/>
  <c r="F24" i="31"/>
  <c r="E24" i="31"/>
  <c r="D24" i="31"/>
  <c r="C24" i="31"/>
  <c r="AG23" i="31"/>
  <c r="AG33" i="31" s="1"/>
  <c r="AF23" i="31"/>
  <c r="AF33" i="31" s="1"/>
  <c r="AE23" i="31"/>
  <c r="AE33" i="31" s="1"/>
  <c r="AD23" i="31"/>
  <c r="AD33" i="31" s="1"/>
  <c r="AC23" i="31"/>
  <c r="AC33" i="31" s="1"/>
  <c r="AB23" i="31"/>
  <c r="AB33" i="31" s="1"/>
  <c r="AA23" i="31"/>
  <c r="AA33" i="31" s="1"/>
  <c r="Z23" i="31"/>
  <c r="Z33" i="31" s="1"/>
  <c r="Y23" i="31"/>
  <c r="Y33" i="31" s="1"/>
  <c r="X23" i="31"/>
  <c r="X33" i="31" s="1"/>
  <c r="W23" i="31"/>
  <c r="W33" i="31" s="1"/>
  <c r="V23" i="31"/>
  <c r="V33" i="31" s="1"/>
  <c r="U23" i="31"/>
  <c r="U33" i="31" s="1"/>
  <c r="T23" i="31"/>
  <c r="T33" i="31" s="1"/>
  <c r="S23" i="31"/>
  <c r="S33" i="31" s="1"/>
  <c r="R23" i="31"/>
  <c r="R33" i="31" s="1"/>
  <c r="Q23" i="31"/>
  <c r="Q33" i="31" s="1"/>
  <c r="P23" i="31"/>
  <c r="P33" i="31" s="1"/>
  <c r="O23" i="31"/>
  <c r="O33" i="31" s="1"/>
  <c r="N23" i="31"/>
  <c r="N33" i="31" s="1"/>
  <c r="M23" i="31"/>
  <c r="M33" i="31" s="1"/>
  <c r="L23" i="31"/>
  <c r="L33" i="31" s="1"/>
  <c r="K23" i="31"/>
  <c r="K33" i="31" s="1"/>
  <c r="J23" i="31"/>
  <c r="J33" i="31" s="1"/>
  <c r="I23" i="31"/>
  <c r="I33" i="31" s="1"/>
  <c r="H23" i="31"/>
  <c r="H33" i="31" s="1"/>
  <c r="G23" i="31"/>
  <c r="G33" i="31" s="1"/>
  <c r="F23" i="31"/>
  <c r="F33" i="31" s="1"/>
  <c r="E23" i="31"/>
  <c r="E33" i="31" s="1"/>
  <c r="D23" i="31"/>
  <c r="D33" i="31" s="1"/>
  <c r="C23" i="31"/>
  <c r="AG19" i="31"/>
  <c r="AF19" i="31"/>
  <c r="AE19" i="31"/>
  <c r="AD19" i="31"/>
  <c r="AC19" i="31"/>
  <c r="AB19" i="31"/>
  <c r="AA19" i="31"/>
  <c r="Z19" i="31"/>
  <c r="Y19" i="31"/>
  <c r="X19" i="31"/>
  <c r="W19" i="31"/>
  <c r="V19" i="31"/>
  <c r="U19" i="31"/>
  <c r="T19" i="31"/>
  <c r="S19" i="31"/>
  <c r="R19" i="31"/>
  <c r="Q19" i="31"/>
  <c r="P19" i="31"/>
  <c r="O19" i="31"/>
  <c r="N19" i="31"/>
  <c r="M19" i="31"/>
  <c r="L19" i="31"/>
  <c r="K19" i="31"/>
  <c r="J19" i="31"/>
  <c r="I19" i="31"/>
  <c r="H19" i="31"/>
  <c r="G19" i="31"/>
  <c r="F19" i="31"/>
  <c r="E19" i="31"/>
  <c r="D19" i="31"/>
  <c r="C19" i="31"/>
  <c r="AG17" i="31"/>
  <c r="AF17" i="31"/>
  <c r="AE17" i="31"/>
  <c r="AD17" i="31"/>
  <c r="AC17" i="31"/>
  <c r="AB17" i="31"/>
  <c r="AA17" i="31"/>
  <c r="Z17" i="31"/>
  <c r="Y17" i="31"/>
  <c r="X17" i="31"/>
  <c r="W17" i="31"/>
  <c r="V17" i="31"/>
  <c r="U17" i="31"/>
  <c r="T17" i="31"/>
  <c r="S17" i="31"/>
  <c r="R17" i="31"/>
  <c r="Q17" i="31"/>
  <c r="P17" i="31"/>
  <c r="O17" i="31"/>
  <c r="N17" i="31"/>
  <c r="M17" i="31"/>
  <c r="L17" i="31"/>
  <c r="K17" i="31"/>
  <c r="J17" i="31"/>
  <c r="I17" i="31"/>
  <c r="H17" i="31"/>
  <c r="G17" i="31"/>
  <c r="F17" i="31"/>
  <c r="E17" i="31"/>
  <c r="D17" i="31"/>
  <c r="C17" i="31"/>
  <c r="AG16" i="31"/>
  <c r="AF16" i="31"/>
  <c r="AE16" i="31"/>
  <c r="AD16" i="31"/>
  <c r="AC16" i="31"/>
  <c r="AB16" i="31"/>
  <c r="AA16" i="31"/>
  <c r="Z16" i="31"/>
  <c r="Y16" i="31"/>
  <c r="X16" i="31"/>
  <c r="W16" i="31"/>
  <c r="V16" i="31"/>
  <c r="U16" i="31"/>
  <c r="T16" i="31"/>
  <c r="S16" i="31"/>
  <c r="R16" i="31"/>
  <c r="Q16" i="31"/>
  <c r="P16" i="31"/>
  <c r="O16" i="31"/>
  <c r="N16" i="31"/>
  <c r="M16" i="31"/>
  <c r="L16" i="31"/>
  <c r="K16" i="31"/>
  <c r="J16" i="31"/>
  <c r="I16" i="31"/>
  <c r="H16" i="31"/>
  <c r="G16" i="31"/>
  <c r="F16" i="31"/>
  <c r="E16" i="31"/>
  <c r="D16" i="31"/>
  <c r="C16" i="31"/>
  <c r="AG15" i="31"/>
  <c r="AF15" i="31"/>
  <c r="AE15" i="31"/>
  <c r="AD15" i="31"/>
  <c r="AC15" i="31"/>
  <c r="AB15" i="31"/>
  <c r="AA15" i="31"/>
  <c r="Z15" i="31"/>
  <c r="Y15" i="31"/>
  <c r="X15" i="31"/>
  <c r="W15" i="31"/>
  <c r="V15" i="31"/>
  <c r="U15" i="31"/>
  <c r="T15" i="31"/>
  <c r="S15" i="31"/>
  <c r="R15" i="31"/>
  <c r="Q15" i="31"/>
  <c r="P15" i="31"/>
  <c r="O15" i="31"/>
  <c r="N15" i="31"/>
  <c r="M15" i="31"/>
  <c r="L15" i="31"/>
  <c r="K15" i="31"/>
  <c r="J15" i="31"/>
  <c r="I15" i="31"/>
  <c r="H15" i="31"/>
  <c r="G15" i="31"/>
  <c r="F15" i="31"/>
  <c r="E15" i="31"/>
  <c r="D15" i="31"/>
  <c r="C15" i="31"/>
  <c r="AG14" i="31"/>
  <c r="AF14" i="31"/>
  <c r="AE14" i="31"/>
  <c r="AD14" i="31"/>
  <c r="AC14" i="31"/>
  <c r="AB14" i="31"/>
  <c r="AA14" i="31"/>
  <c r="Z14" i="31"/>
  <c r="Y14" i="31"/>
  <c r="X14" i="31"/>
  <c r="W14" i="31"/>
  <c r="V14" i="31"/>
  <c r="U14" i="31"/>
  <c r="T14" i="31"/>
  <c r="S14" i="31"/>
  <c r="R14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AG13" i="31"/>
  <c r="AG20" i="31" s="1"/>
  <c r="AG35" i="31" s="1"/>
  <c r="AF13" i="31"/>
  <c r="AF20" i="31" s="1"/>
  <c r="AF35" i="31" s="1"/>
  <c r="AE13" i="31"/>
  <c r="AE20" i="31" s="1"/>
  <c r="AE35" i="31" s="1"/>
  <c r="AD13" i="31"/>
  <c r="AD20" i="31" s="1"/>
  <c r="AC13" i="31"/>
  <c r="AC20" i="31" s="1"/>
  <c r="AC35" i="31" s="1"/>
  <c r="AB13" i="31"/>
  <c r="AB20" i="31" s="1"/>
  <c r="AB35" i="31" s="1"/>
  <c r="AA13" i="31"/>
  <c r="AA20" i="31" s="1"/>
  <c r="AA35" i="31" s="1"/>
  <c r="Z13" i="31"/>
  <c r="Z20" i="31" s="1"/>
  <c r="Y13" i="31"/>
  <c r="Y20" i="31" s="1"/>
  <c r="Y35" i="31" s="1"/>
  <c r="X13" i="31"/>
  <c r="X20" i="31" s="1"/>
  <c r="X35" i="31" s="1"/>
  <c r="W13" i="31"/>
  <c r="W20" i="31" s="1"/>
  <c r="W35" i="31" s="1"/>
  <c r="V13" i="31"/>
  <c r="V20" i="31" s="1"/>
  <c r="U13" i="31"/>
  <c r="U20" i="31" s="1"/>
  <c r="U35" i="31" s="1"/>
  <c r="T13" i="31"/>
  <c r="T20" i="31" s="1"/>
  <c r="T35" i="31" s="1"/>
  <c r="S13" i="31"/>
  <c r="S20" i="31" s="1"/>
  <c r="S35" i="31" s="1"/>
  <c r="R13" i="31"/>
  <c r="R20" i="31" s="1"/>
  <c r="Q13" i="31"/>
  <c r="Q20" i="31" s="1"/>
  <c r="Q35" i="31" s="1"/>
  <c r="P13" i="31"/>
  <c r="P20" i="31" s="1"/>
  <c r="P35" i="31" s="1"/>
  <c r="O13" i="31"/>
  <c r="O20" i="31" s="1"/>
  <c r="O35" i="31" s="1"/>
  <c r="N13" i="31"/>
  <c r="N20" i="31" s="1"/>
  <c r="M13" i="31"/>
  <c r="M20" i="31" s="1"/>
  <c r="M35" i="31" s="1"/>
  <c r="L13" i="31"/>
  <c r="L20" i="31" s="1"/>
  <c r="L35" i="31" s="1"/>
  <c r="K13" i="31"/>
  <c r="K20" i="31" s="1"/>
  <c r="K35" i="31" s="1"/>
  <c r="J13" i="31"/>
  <c r="J20" i="31" s="1"/>
  <c r="I13" i="31"/>
  <c r="I20" i="31" s="1"/>
  <c r="I35" i="31" s="1"/>
  <c r="H13" i="31"/>
  <c r="H20" i="31" s="1"/>
  <c r="H35" i="31" s="1"/>
  <c r="G13" i="31"/>
  <c r="G20" i="31" s="1"/>
  <c r="G35" i="31" s="1"/>
  <c r="F13" i="31"/>
  <c r="F20" i="31" s="1"/>
  <c r="E13" i="31"/>
  <c r="E20" i="31" s="1"/>
  <c r="E35" i="31" s="1"/>
  <c r="D13" i="31"/>
  <c r="D20" i="31" s="1"/>
  <c r="D35" i="31" s="1"/>
  <c r="C13" i="31"/>
  <c r="C20" i="31" s="1"/>
  <c r="AI11" i="31"/>
  <c r="B41" i="31" s="1"/>
  <c r="AI10" i="31"/>
  <c r="AI9" i="31"/>
  <c r="AI8" i="31"/>
  <c r="AI7" i="31"/>
  <c r="AI6" i="31"/>
  <c r="AI5" i="31"/>
  <c r="AI4" i="31"/>
  <c r="B1" i="31"/>
  <c r="C29" i="31" s="1"/>
  <c r="B41" i="30"/>
  <c r="B33" i="30"/>
  <c r="B40" i="30" s="1"/>
  <c r="AG32" i="30"/>
  <c r="AF32" i="30"/>
  <c r="AE32" i="30"/>
  <c r="AD32" i="30"/>
  <c r="AC32" i="30"/>
  <c r="AB32" i="30"/>
  <c r="AA32" i="30"/>
  <c r="Z32" i="30"/>
  <c r="Y32" i="30"/>
  <c r="X32" i="30"/>
  <c r="W32" i="30"/>
  <c r="V32" i="30"/>
  <c r="U32" i="30"/>
  <c r="T32" i="30"/>
  <c r="S32" i="30"/>
  <c r="R32" i="30"/>
  <c r="Q32" i="30"/>
  <c r="P32" i="30"/>
  <c r="O32" i="30"/>
  <c r="N32" i="30"/>
  <c r="M32" i="30"/>
  <c r="L32" i="30"/>
  <c r="K32" i="30"/>
  <c r="J32" i="30"/>
  <c r="I32" i="30"/>
  <c r="H32" i="30"/>
  <c r="G32" i="30"/>
  <c r="F32" i="30"/>
  <c r="E32" i="30"/>
  <c r="D32" i="30"/>
  <c r="C32" i="30"/>
  <c r="AG31" i="30"/>
  <c r="AF31" i="30"/>
  <c r="AE31" i="30"/>
  <c r="AD31" i="30"/>
  <c r="AC31" i="30"/>
  <c r="AB31" i="30"/>
  <c r="AA31" i="30"/>
  <c r="Z31" i="30"/>
  <c r="Y31" i="30"/>
  <c r="X31" i="30"/>
  <c r="W31" i="30"/>
  <c r="V31" i="30"/>
  <c r="U31" i="30"/>
  <c r="T31" i="30"/>
  <c r="S31" i="30"/>
  <c r="R31" i="30"/>
  <c r="Q31" i="30"/>
  <c r="P31" i="30"/>
  <c r="O31" i="30"/>
  <c r="N31" i="30"/>
  <c r="M31" i="30"/>
  <c r="L31" i="30"/>
  <c r="K31" i="30"/>
  <c r="J31" i="30"/>
  <c r="I31" i="30"/>
  <c r="H31" i="30"/>
  <c r="G31" i="30"/>
  <c r="F31" i="30"/>
  <c r="E31" i="30"/>
  <c r="D31" i="30"/>
  <c r="AG30" i="30"/>
  <c r="AF30" i="30"/>
  <c r="AE30" i="30"/>
  <c r="AD30" i="30"/>
  <c r="AC30" i="30"/>
  <c r="AB30" i="30"/>
  <c r="AA30" i="30"/>
  <c r="Z30" i="30"/>
  <c r="Y30" i="30"/>
  <c r="X30" i="30"/>
  <c r="W30" i="30"/>
  <c r="V30" i="30"/>
  <c r="U30" i="30"/>
  <c r="T30" i="30"/>
  <c r="S30" i="30"/>
  <c r="R30" i="30"/>
  <c r="Q30" i="30"/>
  <c r="P30" i="30"/>
  <c r="O30" i="30"/>
  <c r="N30" i="30"/>
  <c r="M30" i="30"/>
  <c r="L30" i="30"/>
  <c r="K30" i="30"/>
  <c r="J30" i="30"/>
  <c r="I30" i="30"/>
  <c r="H30" i="30"/>
  <c r="G30" i="30"/>
  <c r="F30" i="30"/>
  <c r="E30" i="30"/>
  <c r="D30" i="30"/>
  <c r="AG29" i="30"/>
  <c r="AF29" i="30"/>
  <c r="AE29" i="30"/>
  <c r="AD29" i="30"/>
  <c r="AC29" i="30"/>
  <c r="AB29" i="30"/>
  <c r="AA29" i="30"/>
  <c r="Z29" i="30"/>
  <c r="Y29" i="30"/>
  <c r="X29" i="30"/>
  <c r="W29" i="30"/>
  <c r="V29" i="30"/>
  <c r="U29" i="30"/>
  <c r="T29" i="30"/>
  <c r="S29" i="30"/>
  <c r="R29" i="30"/>
  <c r="Q29" i="30"/>
  <c r="P29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AG28" i="30"/>
  <c r="AF28" i="30"/>
  <c r="AE28" i="30"/>
  <c r="AD28" i="30"/>
  <c r="AC28" i="30"/>
  <c r="AB28" i="30"/>
  <c r="AA28" i="30"/>
  <c r="Z28" i="30"/>
  <c r="Y28" i="30"/>
  <c r="X28" i="30"/>
  <c r="W28" i="30"/>
  <c r="V28" i="30"/>
  <c r="U28" i="30"/>
  <c r="T28" i="30"/>
  <c r="S28" i="30"/>
  <c r="R28" i="30"/>
  <c r="Q28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C28" i="30"/>
  <c r="AG27" i="30"/>
  <c r="AF27" i="30"/>
  <c r="AE27" i="30"/>
  <c r="AD27" i="30"/>
  <c r="AC27" i="30"/>
  <c r="AB27" i="30"/>
  <c r="AA27" i="30"/>
  <c r="Z27" i="30"/>
  <c r="Y27" i="30"/>
  <c r="X27" i="30"/>
  <c r="W27" i="30"/>
  <c r="V27" i="30"/>
  <c r="U27" i="30"/>
  <c r="T27" i="30"/>
  <c r="S27" i="30"/>
  <c r="R27" i="30"/>
  <c r="Q27" i="30"/>
  <c r="P27" i="30"/>
  <c r="O27" i="30"/>
  <c r="N27" i="30"/>
  <c r="M27" i="30"/>
  <c r="L27" i="30"/>
  <c r="K27" i="30"/>
  <c r="J27" i="30"/>
  <c r="I27" i="30"/>
  <c r="H27" i="30"/>
  <c r="G27" i="30"/>
  <c r="F27" i="30"/>
  <c r="E27" i="30"/>
  <c r="D27" i="30"/>
  <c r="AG26" i="30"/>
  <c r="AF26" i="30"/>
  <c r="AE26" i="30"/>
  <c r="AD26" i="30"/>
  <c r="AC26" i="30"/>
  <c r="AB26" i="30"/>
  <c r="AA26" i="30"/>
  <c r="Z26" i="30"/>
  <c r="Y26" i="30"/>
  <c r="X26" i="30"/>
  <c r="W26" i="30"/>
  <c r="V26" i="30"/>
  <c r="U26" i="30"/>
  <c r="T26" i="30"/>
  <c r="S26" i="30"/>
  <c r="R26" i="30"/>
  <c r="Q26" i="30"/>
  <c r="P26" i="30"/>
  <c r="O26" i="30"/>
  <c r="N26" i="30"/>
  <c r="M26" i="30"/>
  <c r="L26" i="30"/>
  <c r="K26" i="30"/>
  <c r="J26" i="30"/>
  <c r="I26" i="30"/>
  <c r="H26" i="30"/>
  <c r="G26" i="30"/>
  <c r="F26" i="30"/>
  <c r="E26" i="30"/>
  <c r="D26" i="30"/>
  <c r="AG25" i="30"/>
  <c r="AF25" i="30"/>
  <c r="AE25" i="30"/>
  <c r="AD25" i="30"/>
  <c r="AC25" i="30"/>
  <c r="AB25" i="30"/>
  <c r="AA25" i="30"/>
  <c r="Z25" i="30"/>
  <c r="Y25" i="30"/>
  <c r="X25" i="30"/>
  <c r="W25" i="30"/>
  <c r="V25" i="30"/>
  <c r="U25" i="30"/>
  <c r="T25" i="30"/>
  <c r="S25" i="30"/>
  <c r="R25" i="30"/>
  <c r="Q25" i="30"/>
  <c r="P25" i="30"/>
  <c r="O25" i="30"/>
  <c r="N25" i="30"/>
  <c r="M25" i="30"/>
  <c r="L25" i="30"/>
  <c r="K25" i="30"/>
  <c r="J25" i="30"/>
  <c r="I25" i="30"/>
  <c r="H25" i="30"/>
  <c r="G25" i="30"/>
  <c r="F25" i="30"/>
  <c r="E25" i="30"/>
  <c r="D25" i="30"/>
  <c r="AG24" i="30"/>
  <c r="AF24" i="30"/>
  <c r="AE24" i="30"/>
  <c r="AE33" i="30" s="1"/>
  <c r="AD24" i="30"/>
  <c r="AC24" i="30"/>
  <c r="AB24" i="30"/>
  <c r="AA24" i="30"/>
  <c r="AA33" i="30" s="1"/>
  <c r="Z24" i="30"/>
  <c r="Y24" i="30"/>
  <c r="X24" i="30"/>
  <c r="W24" i="30"/>
  <c r="W33" i="30" s="1"/>
  <c r="V24" i="30"/>
  <c r="U24" i="30"/>
  <c r="T24" i="30"/>
  <c r="S24" i="30"/>
  <c r="S33" i="30" s="1"/>
  <c r="R24" i="30"/>
  <c r="Q24" i="30"/>
  <c r="P24" i="30"/>
  <c r="O24" i="30"/>
  <c r="O33" i="30" s="1"/>
  <c r="N24" i="30"/>
  <c r="M24" i="30"/>
  <c r="L24" i="30"/>
  <c r="K24" i="30"/>
  <c r="K33" i="30" s="1"/>
  <c r="J24" i="30"/>
  <c r="I24" i="30"/>
  <c r="H24" i="30"/>
  <c r="G24" i="30"/>
  <c r="G33" i="30" s="1"/>
  <c r="F24" i="30"/>
  <c r="E24" i="30"/>
  <c r="D24" i="30"/>
  <c r="C24" i="30"/>
  <c r="AG23" i="30"/>
  <c r="AG33" i="30" s="1"/>
  <c r="AF23" i="30"/>
  <c r="AF33" i="30" s="1"/>
  <c r="AE23" i="30"/>
  <c r="AD23" i="30"/>
  <c r="AD33" i="30" s="1"/>
  <c r="AC23" i="30"/>
  <c r="AC33" i="30" s="1"/>
  <c r="AB23" i="30"/>
  <c r="AB33" i="30" s="1"/>
  <c r="AA23" i="30"/>
  <c r="Z23" i="30"/>
  <c r="Z33" i="30" s="1"/>
  <c r="Y23" i="30"/>
  <c r="Y33" i="30" s="1"/>
  <c r="X23" i="30"/>
  <c r="X33" i="30" s="1"/>
  <c r="W23" i="30"/>
  <c r="V23" i="30"/>
  <c r="V33" i="30" s="1"/>
  <c r="U23" i="30"/>
  <c r="U33" i="30" s="1"/>
  <c r="T23" i="30"/>
  <c r="T33" i="30" s="1"/>
  <c r="S23" i="30"/>
  <c r="R23" i="30"/>
  <c r="R33" i="30" s="1"/>
  <c r="Q23" i="30"/>
  <c r="Q33" i="30" s="1"/>
  <c r="P23" i="30"/>
  <c r="P33" i="30" s="1"/>
  <c r="O23" i="30"/>
  <c r="N23" i="30"/>
  <c r="N33" i="30" s="1"/>
  <c r="M23" i="30"/>
  <c r="M33" i="30" s="1"/>
  <c r="L23" i="30"/>
  <c r="L33" i="30" s="1"/>
  <c r="K23" i="30"/>
  <c r="J23" i="30"/>
  <c r="J33" i="30" s="1"/>
  <c r="I23" i="30"/>
  <c r="I33" i="30" s="1"/>
  <c r="H23" i="30"/>
  <c r="H33" i="30" s="1"/>
  <c r="G23" i="30"/>
  <c r="F23" i="30"/>
  <c r="F33" i="30" s="1"/>
  <c r="E23" i="30"/>
  <c r="E33" i="30" s="1"/>
  <c r="D23" i="30"/>
  <c r="D33" i="30" s="1"/>
  <c r="C23" i="30"/>
  <c r="AG19" i="30"/>
  <c r="AF19" i="30"/>
  <c r="AE19" i="30"/>
  <c r="AD19" i="30"/>
  <c r="AC19" i="30"/>
  <c r="AB19" i="30"/>
  <c r="AA19" i="30"/>
  <c r="Z19" i="30"/>
  <c r="Y19" i="30"/>
  <c r="X19" i="30"/>
  <c r="W19" i="30"/>
  <c r="V19" i="30"/>
  <c r="U19" i="30"/>
  <c r="T19" i="30"/>
  <c r="S19" i="30"/>
  <c r="R19" i="30"/>
  <c r="Q19" i="30"/>
  <c r="P19" i="30"/>
  <c r="O19" i="30"/>
  <c r="N19" i="30"/>
  <c r="M19" i="30"/>
  <c r="L19" i="30"/>
  <c r="K19" i="30"/>
  <c r="J19" i="30"/>
  <c r="I19" i="30"/>
  <c r="H19" i="30"/>
  <c r="G19" i="30"/>
  <c r="F19" i="30"/>
  <c r="E19" i="30"/>
  <c r="D19" i="30"/>
  <c r="C19" i="30"/>
  <c r="AG17" i="30"/>
  <c r="AF17" i="30"/>
  <c r="AE17" i="30"/>
  <c r="AD17" i="30"/>
  <c r="AC17" i="30"/>
  <c r="AB17" i="30"/>
  <c r="AA17" i="30"/>
  <c r="Z17" i="30"/>
  <c r="Y17" i="30"/>
  <c r="X17" i="30"/>
  <c r="W17" i="30"/>
  <c r="V17" i="30"/>
  <c r="U17" i="30"/>
  <c r="T17" i="30"/>
  <c r="S17" i="30"/>
  <c r="R17" i="30"/>
  <c r="Q17" i="30"/>
  <c r="P17" i="30"/>
  <c r="O17" i="30"/>
  <c r="N17" i="30"/>
  <c r="M17" i="30"/>
  <c r="L17" i="30"/>
  <c r="K17" i="30"/>
  <c r="J17" i="30"/>
  <c r="I17" i="30"/>
  <c r="H17" i="30"/>
  <c r="G17" i="30"/>
  <c r="F17" i="30"/>
  <c r="E17" i="30"/>
  <c r="D17" i="30"/>
  <c r="C17" i="30"/>
  <c r="AG16" i="30"/>
  <c r="AF16" i="30"/>
  <c r="AE16" i="30"/>
  <c r="AD16" i="30"/>
  <c r="AC16" i="30"/>
  <c r="AB16" i="30"/>
  <c r="AA16" i="30"/>
  <c r="Z16" i="30"/>
  <c r="Y16" i="30"/>
  <c r="X16" i="30"/>
  <c r="W16" i="30"/>
  <c r="V16" i="30"/>
  <c r="U16" i="30"/>
  <c r="T16" i="30"/>
  <c r="S16" i="30"/>
  <c r="R16" i="30"/>
  <c r="Q16" i="30"/>
  <c r="P16" i="30"/>
  <c r="O16" i="30"/>
  <c r="N16" i="30"/>
  <c r="M16" i="30"/>
  <c r="L16" i="30"/>
  <c r="K16" i="30"/>
  <c r="J16" i="30"/>
  <c r="I16" i="30"/>
  <c r="H16" i="30"/>
  <c r="G16" i="30"/>
  <c r="F16" i="30"/>
  <c r="E16" i="30"/>
  <c r="D16" i="30"/>
  <c r="C16" i="30"/>
  <c r="AG15" i="30"/>
  <c r="AF15" i="30"/>
  <c r="AE15" i="30"/>
  <c r="AD15" i="30"/>
  <c r="AD20" i="30" s="1"/>
  <c r="AD35" i="30" s="1"/>
  <c r="AC15" i="30"/>
  <c r="AB15" i="30"/>
  <c r="AA15" i="30"/>
  <c r="Z15" i="30"/>
  <c r="Z20" i="30" s="1"/>
  <c r="Z35" i="30" s="1"/>
  <c r="Y15" i="30"/>
  <c r="X15" i="30"/>
  <c r="W15" i="30"/>
  <c r="V15" i="30"/>
  <c r="V20" i="30" s="1"/>
  <c r="V35" i="30" s="1"/>
  <c r="U15" i="30"/>
  <c r="T15" i="30"/>
  <c r="S15" i="30"/>
  <c r="R15" i="30"/>
  <c r="R20" i="30" s="1"/>
  <c r="R35" i="30" s="1"/>
  <c r="Q15" i="30"/>
  <c r="P15" i="30"/>
  <c r="O15" i="30"/>
  <c r="N15" i="30"/>
  <c r="N20" i="30" s="1"/>
  <c r="N35" i="30" s="1"/>
  <c r="M15" i="30"/>
  <c r="L15" i="30"/>
  <c r="K15" i="30"/>
  <c r="J15" i="30"/>
  <c r="J20" i="30" s="1"/>
  <c r="J35" i="30" s="1"/>
  <c r="I15" i="30"/>
  <c r="H15" i="30"/>
  <c r="G15" i="30"/>
  <c r="F15" i="30"/>
  <c r="F20" i="30" s="1"/>
  <c r="F35" i="30" s="1"/>
  <c r="E15" i="30"/>
  <c r="D15" i="30"/>
  <c r="C15" i="30"/>
  <c r="AG14" i="30"/>
  <c r="AF14" i="30"/>
  <c r="AE14" i="30"/>
  <c r="AD14" i="30"/>
  <c r="AC14" i="30"/>
  <c r="AB14" i="30"/>
  <c r="AA14" i="30"/>
  <c r="Z14" i="30"/>
  <c r="Y14" i="30"/>
  <c r="X14" i="30"/>
  <c r="W14" i="30"/>
  <c r="V14" i="30"/>
  <c r="U14" i="30"/>
  <c r="T14" i="30"/>
  <c r="S14" i="30"/>
  <c r="R14" i="30"/>
  <c r="Q14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C14" i="30"/>
  <c r="AG13" i="30"/>
  <c r="AG20" i="30" s="1"/>
  <c r="AF13" i="30"/>
  <c r="AF20" i="30" s="1"/>
  <c r="AE13" i="30"/>
  <c r="AE20" i="30" s="1"/>
  <c r="AE35" i="30" s="1"/>
  <c r="AD13" i="30"/>
  <c r="AC13" i="30"/>
  <c r="AC20" i="30" s="1"/>
  <c r="AB13" i="30"/>
  <c r="AB20" i="30" s="1"/>
  <c r="AA13" i="30"/>
  <c r="AA20" i="30" s="1"/>
  <c r="AA35" i="30" s="1"/>
  <c r="Z13" i="30"/>
  <c r="Y13" i="30"/>
  <c r="Y20" i="30" s="1"/>
  <c r="X13" i="30"/>
  <c r="X20" i="30" s="1"/>
  <c r="W13" i="30"/>
  <c r="W20" i="30" s="1"/>
  <c r="W35" i="30" s="1"/>
  <c r="V13" i="30"/>
  <c r="U13" i="30"/>
  <c r="U20" i="30" s="1"/>
  <c r="T13" i="30"/>
  <c r="T20" i="30" s="1"/>
  <c r="S13" i="30"/>
  <c r="S20" i="30" s="1"/>
  <c r="S35" i="30" s="1"/>
  <c r="R13" i="30"/>
  <c r="Q13" i="30"/>
  <c r="Q20" i="30" s="1"/>
  <c r="P13" i="30"/>
  <c r="P20" i="30" s="1"/>
  <c r="O13" i="30"/>
  <c r="O20" i="30" s="1"/>
  <c r="O35" i="30" s="1"/>
  <c r="N13" i="30"/>
  <c r="M13" i="30"/>
  <c r="M20" i="30" s="1"/>
  <c r="L13" i="30"/>
  <c r="L20" i="30" s="1"/>
  <c r="K13" i="30"/>
  <c r="K20" i="30" s="1"/>
  <c r="K35" i="30" s="1"/>
  <c r="J13" i="30"/>
  <c r="I13" i="30"/>
  <c r="I20" i="30" s="1"/>
  <c r="H13" i="30"/>
  <c r="H20" i="30" s="1"/>
  <c r="G13" i="30"/>
  <c r="G20" i="30" s="1"/>
  <c r="G35" i="30" s="1"/>
  <c r="F13" i="30"/>
  <c r="E13" i="30"/>
  <c r="E20" i="30" s="1"/>
  <c r="D13" i="30"/>
  <c r="D20" i="30" s="1"/>
  <c r="C13" i="30"/>
  <c r="C20" i="30" s="1"/>
  <c r="AI11" i="30"/>
  <c r="AI10" i="30"/>
  <c r="AI9" i="30"/>
  <c r="AI8" i="30"/>
  <c r="AI7" i="30"/>
  <c r="AI6" i="30"/>
  <c r="AI5" i="30"/>
  <c r="AI4" i="30"/>
  <c r="B1" i="30"/>
  <c r="C29" i="30" s="1"/>
  <c r="B41" i="29"/>
  <c r="B33" i="29"/>
  <c r="B40" i="29" s="1"/>
  <c r="AG32" i="29"/>
  <c r="AF32" i="29"/>
  <c r="AE32" i="29"/>
  <c r="AD32" i="29"/>
  <c r="AC32" i="29"/>
  <c r="AB32" i="29"/>
  <c r="AA32" i="29"/>
  <c r="Z32" i="29"/>
  <c r="Y32" i="29"/>
  <c r="X32" i="29"/>
  <c r="W32" i="29"/>
  <c r="V32" i="29"/>
  <c r="U32" i="29"/>
  <c r="T32" i="29"/>
  <c r="S32" i="29"/>
  <c r="R32" i="29"/>
  <c r="Q32" i="29"/>
  <c r="P32" i="29"/>
  <c r="O32" i="29"/>
  <c r="N32" i="29"/>
  <c r="M32" i="29"/>
  <c r="L32" i="29"/>
  <c r="K32" i="29"/>
  <c r="J32" i="29"/>
  <c r="I32" i="29"/>
  <c r="H32" i="29"/>
  <c r="G32" i="29"/>
  <c r="F32" i="29"/>
  <c r="E32" i="29"/>
  <c r="D32" i="29"/>
  <c r="C32" i="29"/>
  <c r="AG31" i="29"/>
  <c r="AF31" i="29"/>
  <c r="AE31" i="29"/>
  <c r="AD31" i="29"/>
  <c r="AC31" i="29"/>
  <c r="AB31" i="29"/>
  <c r="AA31" i="29"/>
  <c r="Z31" i="29"/>
  <c r="Y31" i="29"/>
  <c r="X31" i="29"/>
  <c r="W31" i="29"/>
  <c r="V31" i="29"/>
  <c r="U31" i="29"/>
  <c r="T31" i="29"/>
  <c r="S31" i="29"/>
  <c r="R31" i="29"/>
  <c r="Q31" i="29"/>
  <c r="P31" i="29"/>
  <c r="O31" i="29"/>
  <c r="N31" i="29"/>
  <c r="M31" i="29"/>
  <c r="L31" i="29"/>
  <c r="K31" i="29"/>
  <c r="J31" i="29"/>
  <c r="I31" i="29"/>
  <c r="H31" i="29"/>
  <c r="G31" i="29"/>
  <c r="F31" i="29"/>
  <c r="E31" i="29"/>
  <c r="D31" i="29"/>
  <c r="AG30" i="29"/>
  <c r="AF30" i="29"/>
  <c r="AE30" i="29"/>
  <c r="AD30" i="29"/>
  <c r="AC30" i="29"/>
  <c r="AB30" i="29"/>
  <c r="AA30" i="29"/>
  <c r="Z30" i="29"/>
  <c r="Y30" i="29"/>
  <c r="X30" i="29"/>
  <c r="W30" i="29"/>
  <c r="V30" i="29"/>
  <c r="U30" i="29"/>
  <c r="T30" i="29"/>
  <c r="S30" i="29"/>
  <c r="R30" i="29"/>
  <c r="Q30" i="29"/>
  <c r="P30" i="29"/>
  <c r="O30" i="29"/>
  <c r="N30" i="29"/>
  <c r="M30" i="29"/>
  <c r="L30" i="29"/>
  <c r="K30" i="29"/>
  <c r="J30" i="29"/>
  <c r="I30" i="29"/>
  <c r="H30" i="29"/>
  <c r="G30" i="29"/>
  <c r="F30" i="29"/>
  <c r="E30" i="29"/>
  <c r="D30" i="29"/>
  <c r="AG29" i="29"/>
  <c r="AF29" i="29"/>
  <c r="AE29" i="29"/>
  <c r="AD29" i="29"/>
  <c r="AC29" i="29"/>
  <c r="AB29" i="29"/>
  <c r="AA29" i="29"/>
  <c r="Z29" i="29"/>
  <c r="Y29" i="29"/>
  <c r="X29" i="29"/>
  <c r="W29" i="29"/>
  <c r="V29" i="29"/>
  <c r="U29" i="29"/>
  <c r="T29" i="29"/>
  <c r="S29" i="29"/>
  <c r="R29" i="29"/>
  <c r="Q29" i="29"/>
  <c r="P29" i="29"/>
  <c r="O29" i="29"/>
  <c r="N29" i="29"/>
  <c r="M29" i="29"/>
  <c r="L29" i="29"/>
  <c r="K29" i="29"/>
  <c r="J29" i="29"/>
  <c r="I29" i="29"/>
  <c r="H29" i="29"/>
  <c r="G29" i="29"/>
  <c r="F29" i="29"/>
  <c r="E29" i="29"/>
  <c r="D29" i="29"/>
  <c r="AG28" i="29"/>
  <c r="AF28" i="29"/>
  <c r="AE28" i="29"/>
  <c r="AD28" i="29"/>
  <c r="AC28" i="29"/>
  <c r="AB28" i="29"/>
  <c r="AA28" i="29"/>
  <c r="Z28" i="29"/>
  <c r="Y28" i="29"/>
  <c r="X28" i="29"/>
  <c r="W28" i="29"/>
  <c r="V28" i="29"/>
  <c r="U28" i="29"/>
  <c r="T28" i="29"/>
  <c r="S28" i="29"/>
  <c r="R28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C28" i="29"/>
  <c r="AG27" i="29"/>
  <c r="AF27" i="29"/>
  <c r="AE27" i="29"/>
  <c r="AD27" i="29"/>
  <c r="AC27" i="29"/>
  <c r="AB27" i="29"/>
  <c r="AA27" i="29"/>
  <c r="Z27" i="29"/>
  <c r="Y27" i="29"/>
  <c r="X27" i="29"/>
  <c r="W27" i="29"/>
  <c r="V27" i="29"/>
  <c r="U27" i="29"/>
  <c r="T27" i="29"/>
  <c r="S27" i="29"/>
  <c r="R27" i="29"/>
  <c r="Q27" i="29"/>
  <c r="P27" i="29"/>
  <c r="O27" i="29"/>
  <c r="N27" i="29"/>
  <c r="M27" i="29"/>
  <c r="L27" i="29"/>
  <c r="K27" i="29"/>
  <c r="J27" i="29"/>
  <c r="I27" i="29"/>
  <c r="H27" i="29"/>
  <c r="G27" i="29"/>
  <c r="F27" i="29"/>
  <c r="E27" i="29"/>
  <c r="D27" i="29"/>
  <c r="AG26" i="29"/>
  <c r="AF26" i="29"/>
  <c r="AE26" i="29"/>
  <c r="AD26" i="29"/>
  <c r="AC26" i="29"/>
  <c r="AB26" i="29"/>
  <c r="AA26" i="29"/>
  <c r="Z26" i="29"/>
  <c r="Y26" i="29"/>
  <c r="X26" i="29"/>
  <c r="W26" i="29"/>
  <c r="V26" i="29"/>
  <c r="U26" i="29"/>
  <c r="T26" i="29"/>
  <c r="S26" i="29"/>
  <c r="R26" i="29"/>
  <c r="Q26" i="29"/>
  <c r="P26" i="29"/>
  <c r="O26" i="29"/>
  <c r="N26" i="29"/>
  <c r="M26" i="29"/>
  <c r="L26" i="29"/>
  <c r="K26" i="29"/>
  <c r="J26" i="29"/>
  <c r="I26" i="29"/>
  <c r="H26" i="29"/>
  <c r="G26" i="29"/>
  <c r="F26" i="29"/>
  <c r="E26" i="29"/>
  <c r="D26" i="29"/>
  <c r="AG25" i="29"/>
  <c r="AF25" i="29"/>
  <c r="AE25" i="29"/>
  <c r="AD25" i="29"/>
  <c r="AC25" i="29"/>
  <c r="AB25" i="29"/>
  <c r="AA25" i="29"/>
  <c r="Z25" i="29"/>
  <c r="Y25" i="29"/>
  <c r="X25" i="29"/>
  <c r="W25" i="29"/>
  <c r="V25" i="29"/>
  <c r="U25" i="29"/>
  <c r="T25" i="29"/>
  <c r="S25" i="29"/>
  <c r="R25" i="29"/>
  <c r="Q25" i="29"/>
  <c r="P25" i="29"/>
  <c r="O25" i="29"/>
  <c r="N25" i="29"/>
  <c r="M25" i="29"/>
  <c r="L25" i="29"/>
  <c r="K25" i="29"/>
  <c r="J25" i="29"/>
  <c r="I25" i="29"/>
  <c r="H25" i="29"/>
  <c r="G25" i="29"/>
  <c r="F25" i="29"/>
  <c r="E25" i="29"/>
  <c r="D25" i="29"/>
  <c r="AG24" i="29"/>
  <c r="AF24" i="29"/>
  <c r="AE24" i="29"/>
  <c r="AE33" i="29" s="1"/>
  <c r="AD24" i="29"/>
  <c r="AC24" i="29"/>
  <c r="AB24" i="29"/>
  <c r="AA24" i="29"/>
  <c r="AA33" i="29" s="1"/>
  <c r="Z24" i="29"/>
  <c r="Y24" i="29"/>
  <c r="X24" i="29"/>
  <c r="W24" i="29"/>
  <c r="W33" i="29" s="1"/>
  <c r="V24" i="29"/>
  <c r="U24" i="29"/>
  <c r="T24" i="29"/>
  <c r="S24" i="29"/>
  <c r="S33" i="29" s="1"/>
  <c r="R24" i="29"/>
  <c r="Q24" i="29"/>
  <c r="P24" i="29"/>
  <c r="O24" i="29"/>
  <c r="O33" i="29" s="1"/>
  <c r="N24" i="29"/>
  <c r="M24" i="29"/>
  <c r="L24" i="29"/>
  <c r="K24" i="29"/>
  <c r="K33" i="29" s="1"/>
  <c r="J24" i="29"/>
  <c r="I24" i="29"/>
  <c r="H24" i="29"/>
  <c r="G24" i="29"/>
  <c r="G33" i="29" s="1"/>
  <c r="F24" i="29"/>
  <c r="E24" i="29"/>
  <c r="D24" i="29"/>
  <c r="C24" i="29"/>
  <c r="AG23" i="29"/>
  <c r="AG33" i="29" s="1"/>
  <c r="AF23" i="29"/>
  <c r="AF33" i="29" s="1"/>
  <c r="AE23" i="29"/>
  <c r="AD23" i="29"/>
  <c r="AD33" i="29" s="1"/>
  <c r="AC23" i="29"/>
  <c r="AC33" i="29" s="1"/>
  <c r="AB23" i="29"/>
  <c r="AB33" i="29" s="1"/>
  <c r="AA23" i="29"/>
  <c r="Z23" i="29"/>
  <c r="Z33" i="29" s="1"/>
  <c r="Y23" i="29"/>
  <c r="Y33" i="29" s="1"/>
  <c r="X23" i="29"/>
  <c r="X33" i="29" s="1"/>
  <c r="W23" i="29"/>
  <c r="V23" i="29"/>
  <c r="V33" i="29" s="1"/>
  <c r="U23" i="29"/>
  <c r="U33" i="29" s="1"/>
  <c r="T23" i="29"/>
  <c r="T33" i="29" s="1"/>
  <c r="S23" i="29"/>
  <c r="R23" i="29"/>
  <c r="R33" i="29" s="1"/>
  <c r="Q23" i="29"/>
  <c r="Q33" i="29" s="1"/>
  <c r="P23" i="29"/>
  <c r="P33" i="29" s="1"/>
  <c r="O23" i="29"/>
  <c r="N23" i="29"/>
  <c r="N33" i="29" s="1"/>
  <c r="M23" i="29"/>
  <c r="M33" i="29" s="1"/>
  <c r="L23" i="29"/>
  <c r="L33" i="29" s="1"/>
  <c r="K23" i="29"/>
  <c r="J23" i="29"/>
  <c r="J33" i="29" s="1"/>
  <c r="I23" i="29"/>
  <c r="I33" i="29" s="1"/>
  <c r="H23" i="29"/>
  <c r="H33" i="29" s="1"/>
  <c r="G23" i="29"/>
  <c r="F23" i="29"/>
  <c r="F33" i="29" s="1"/>
  <c r="E23" i="29"/>
  <c r="E33" i="29" s="1"/>
  <c r="D23" i="29"/>
  <c r="D33" i="29" s="1"/>
  <c r="C23" i="29"/>
  <c r="AG19" i="29"/>
  <c r="AF19" i="29"/>
  <c r="AE19" i="29"/>
  <c r="AD19" i="29"/>
  <c r="AC19" i="29"/>
  <c r="AB19" i="29"/>
  <c r="AA19" i="29"/>
  <c r="Z19" i="29"/>
  <c r="Y19" i="29"/>
  <c r="X19" i="29"/>
  <c r="W19" i="29"/>
  <c r="V19" i="29"/>
  <c r="U19" i="29"/>
  <c r="T19" i="29"/>
  <c r="S19" i="29"/>
  <c r="R19" i="29"/>
  <c r="Q19" i="29"/>
  <c r="P19" i="29"/>
  <c r="O19" i="29"/>
  <c r="N19" i="29"/>
  <c r="M19" i="29"/>
  <c r="L19" i="29"/>
  <c r="K19" i="29"/>
  <c r="J19" i="29"/>
  <c r="I19" i="29"/>
  <c r="H19" i="29"/>
  <c r="G19" i="29"/>
  <c r="F19" i="29"/>
  <c r="E19" i="29"/>
  <c r="D19" i="29"/>
  <c r="C19" i="29"/>
  <c r="AG17" i="29"/>
  <c r="AF17" i="29"/>
  <c r="AE17" i="29"/>
  <c r="AD17" i="29"/>
  <c r="AC17" i="29"/>
  <c r="AB17" i="29"/>
  <c r="AA17" i="29"/>
  <c r="Z17" i="29"/>
  <c r="Y17" i="29"/>
  <c r="X17" i="29"/>
  <c r="W17" i="29"/>
  <c r="V17" i="29"/>
  <c r="U17" i="29"/>
  <c r="T17" i="29"/>
  <c r="S17" i="29"/>
  <c r="R17" i="29"/>
  <c r="Q17" i="29"/>
  <c r="P17" i="29"/>
  <c r="O17" i="29"/>
  <c r="N17" i="29"/>
  <c r="M17" i="29"/>
  <c r="L17" i="29"/>
  <c r="K17" i="29"/>
  <c r="J17" i="29"/>
  <c r="I17" i="29"/>
  <c r="H17" i="29"/>
  <c r="G17" i="29"/>
  <c r="F17" i="29"/>
  <c r="E17" i="29"/>
  <c r="D17" i="29"/>
  <c r="C17" i="29"/>
  <c r="AG16" i="29"/>
  <c r="AF16" i="29"/>
  <c r="AE16" i="29"/>
  <c r="AD16" i="29"/>
  <c r="AC16" i="29"/>
  <c r="AB16" i="29"/>
  <c r="AA16" i="29"/>
  <c r="Z16" i="29"/>
  <c r="Y16" i="29"/>
  <c r="X16" i="29"/>
  <c r="W16" i="29"/>
  <c r="V16" i="29"/>
  <c r="U16" i="29"/>
  <c r="T16" i="29"/>
  <c r="S16" i="29"/>
  <c r="R16" i="29"/>
  <c r="Q16" i="29"/>
  <c r="P16" i="29"/>
  <c r="O16" i="29"/>
  <c r="N16" i="29"/>
  <c r="M16" i="29"/>
  <c r="L16" i="29"/>
  <c r="K16" i="29"/>
  <c r="J16" i="29"/>
  <c r="I16" i="29"/>
  <c r="H16" i="29"/>
  <c r="G16" i="29"/>
  <c r="F16" i="29"/>
  <c r="E16" i="29"/>
  <c r="D16" i="29"/>
  <c r="C16" i="29"/>
  <c r="AG15" i="29"/>
  <c r="AF15" i="29"/>
  <c r="AE15" i="29"/>
  <c r="AD15" i="29"/>
  <c r="AD20" i="29" s="1"/>
  <c r="AD35" i="29" s="1"/>
  <c r="AC15" i="29"/>
  <c r="AB15" i="29"/>
  <c r="AA15" i="29"/>
  <c r="Z15" i="29"/>
  <c r="Z20" i="29" s="1"/>
  <c r="Z35" i="29" s="1"/>
  <c r="Y15" i="29"/>
  <c r="X15" i="29"/>
  <c r="W15" i="29"/>
  <c r="V15" i="29"/>
  <c r="V20" i="29" s="1"/>
  <c r="V35" i="29" s="1"/>
  <c r="U15" i="29"/>
  <c r="T15" i="29"/>
  <c r="S15" i="29"/>
  <c r="R15" i="29"/>
  <c r="R20" i="29" s="1"/>
  <c r="R35" i="29" s="1"/>
  <c r="Q15" i="29"/>
  <c r="P15" i="29"/>
  <c r="O15" i="29"/>
  <c r="N15" i="29"/>
  <c r="N20" i="29" s="1"/>
  <c r="N35" i="29" s="1"/>
  <c r="M15" i="29"/>
  <c r="L15" i="29"/>
  <c r="K15" i="29"/>
  <c r="J15" i="29"/>
  <c r="J20" i="29" s="1"/>
  <c r="J35" i="29" s="1"/>
  <c r="I15" i="29"/>
  <c r="H15" i="29"/>
  <c r="G15" i="29"/>
  <c r="F15" i="29"/>
  <c r="F20" i="29" s="1"/>
  <c r="F35" i="29" s="1"/>
  <c r="E15" i="29"/>
  <c r="D15" i="29"/>
  <c r="C15" i="29"/>
  <c r="AG14" i="29"/>
  <c r="AG20" i="29" s="1"/>
  <c r="AF14" i="29"/>
  <c r="AE14" i="29"/>
  <c r="AD14" i="29"/>
  <c r="AC14" i="29"/>
  <c r="AC20" i="29" s="1"/>
  <c r="AB14" i="29"/>
  <c r="AA14" i="29"/>
  <c r="Z14" i="29"/>
  <c r="Y14" i="29"/>
  <c r="Y20" i="29" s="1"/>
  <c r="X14" i="29"/>
  <c r="W14" i="29"/>
  <c r="V14" i="29"/>
  <c r="U14" i="29"/>
  <c r="U20" i="29" s="1"/>
  <c r="T14" i="29"/>
  <c r="S14" i="29"/>
  <c r="R14" i="29"/>
  <c r="Q14" i="29"/>
  <c r="Q20" i="29" s="1"/>
  <c r="P14" i="29"/>
  <c r="O14" i="29"/>
  <c r="N14" i="29"/>
  <c r="M14" i="29"/>
  <c r="M20" i="29" s="1"/>
  <c r="L14" i="29"/>
  <c r="K14" i="29"/>
  <c r="J14" i="29"/>
  <c r="I14" i="29"/>
  <c r="I20" i="29" s="1"/>
  <c r="H14" i="29"/>
  <c r="G14" i="29"/>
  <c r="F14" i="29"/>
  <c r="E14" i="29"/>
  <c r="E20" i="29" s="1"/>
  <c r="D14" i="29"/>
  <c r="C14" i="29"/>
  <c r="AG13" i="29"/>
  <c r="AF13" i="29"/>
  <c r="AF20" i="29" s="1"/>
  <c r="AF35" i="29" s="1"/>
  <c r="AE13" i="29"/>
  <c r="AE20" i="29" s="1"/>
  <c r="AE35" i="29" s="1"/>
  <c r="AD13" i="29"/>
  <c r="AC13" i="29"/>
  <c r="AB13" i="29"/>
  <c r="AB20" i="29" s="1"/>
  <c r="AB35" i="29" s="1"/>
  <c r="AA13" i="29"/>
  <c r="AA20" i="29" s="1"/>
  <c r="AA35" i="29" s="1"/>
  <c r="Z13" i="29"/>
  <c r="Y13" i="29"/>
  <c r="X13" i="29"/>
  <c r="X20" i="29" s="1"/>
  <c r="X35" i="29" s="1"/>
  <c r="W13" i="29"/>
  <c r="W20" i="29" s="1"/>
  <c r="W35" i="29" s="1"/>
  <c r="V13" i="29"/>
  <c r="U13" i="29"/>
  <c r="T13" i="29"/>
  <c r="T20" i="29" s="1"/>
  <c r="T35" i="29" s="1"/>
  <c r="S13" i="29"/>
  <c r="S20" i="29" s="1"/>
  <c r="S35" i="29" s="1"/>
  <c r="R13" i="29"/>
  <c r="Q13" i="29"/>
  <c r="P13" i="29"/>
  <c r="P20" i="29" s="1"/>
  <c r="P35" i="29" s="1"/>
  <c r="O13" i="29"/>
  <c r="O20" i="29" s="1"/>
  <c r="O35" i="29" s="1"/>
  <c r="N13" i="29"/>
  <c r="M13" i="29"/>
  <c r="L13" i="29"/>
  <c r="L20" i="29" s="1"/>
  <c r="L35" i="29" s="1"/>
  <c r="K13" i="29"/>
  <c r="K20" i="29" s="1"/>
  <c r="K35" i="29" s="1"/>
  <c r="J13" i="29"/>
  <c r="I13" i="29"/>
  <c r="H13" i="29"/>
  <c r="H20" i="29" s="1"/>
  <c r="H35" i="29" s="1"/>
  <c r="G13" i="29"/>
  <c r="G20" i="29" s="1"/>
  <c r="G35" i="29" s="1"/>
  <c r="F13" i="29"/>
  <c r="E13" i="29"/>
  <c r="D13" i="29"/>
  <c r="D20" i="29" s="1"/>
  <c r="D35" i="29" s="1"/>
  <c r="C13" i="29"/>
  <c r="C20" i="29" s="1"/>
  <c r="AI11" i="29"/>
  <c r="AI10" i="29"/>
  <c r="AI9" i="29"/>
  <c r="AI8" i="29"/>
  <c r="AI7" i="29"/>
  <c r="AI6" i="29"/>
  <c r="AI5" i="29"/>
  <c r="AI4" i="29"/>
  <c r="B1" i="29"/>
  <c r="C29" i="29" s="1"/>
  <c r="B41" i="28"/>
  <c r="B33" i="28"/>
  <c r="B40" i="28" s="1"/>
  <c r="AG32" i="28"/>
  <c r="AF32" i="28"/>
  <c r="AE32" i="28"/>
  <c r="AD32" i="28"/>
  <c r="AC32" i="28"/>
  <c r="AB32" i="28"/>
  <c r="AA32" i="28"/>
  <c r="Z32" i="28"/>
  <c r="Y32" i="28"/>
  <c r="X32" i="28"/>
  <c r="W32" i="28"/>
  <c r="V32" i="28"/>
  <c r="U32" i="28"/>
  <c r="T32" i="28"/>
  <c r="S32" i="28"/>
  <c r="R32" i="28"/>
  <c r="Q32" i="28"/>
  <c r="P32" i="28"/>
  <c r="O32" i="28"/>
  <c r="N32" i="28"/>
  <c r="M32" i="28"/>
  <c r="L32" i="28"/>
  <c r="K32" i="28"/>
  <c r="J32" i="28"/>
  <c r="I32" i="28"/>
  <c r="H32" i="28"/>
  <c r="G32" i="28"/>
  <c r="F32" i="28"/>
  <c r="E32" i="28"/>
  <c r="D32" i="28"/>
  <c r="C32" i="28"/>
  <c r="AG31" i="28"/>
  <c r="AF31" i="28"/>
  <c r="AE31" i="28"/>
  <c r="AD31" i="28"/>
  <c r="AC31" i="28"/>
  <c r="AB31" i="28"/>
  <c r="AA31" i="28"/>
  <c r="Z31" i="28"/>
  <c r="Y31" i="28"/>
  <c r="X31" i="28"/>
  <c r="W31" i="28"/>
  <c r="V31" i="28"/>
  <c r="U31" i="28"/>
  <c r="T31" i="28"/>
  <c r="S31" i="28"/>
  <c r="R31" i="28"/>
  <c r="Q31" i="28"/>
  <c r="P31" i="28"/>
  <c r="O31" i="28"/>
  <c r="N31" i="28"/>
  <c r="M31" i="28"/>
  <c r="L31" i="28"/>
  <c r="K31" i="28"/>
  <c r="J31" i="28"/>
  <c r="I31" i="28"/>
  <c r="H31" i="28"/>
  <c r="G31" i="28"/>
  <c r="F31" i="28"/>
  <c r="E31" i="28"/>
  <c r="D31" i="28"/>
  <c r="C31" i="28"/>
  <c r="AG30" i="28"/>
  <c r="AF30" i="28"/>
  <c r="AE30" i="28"/>
  <c r="AD30" i="28"/>
  <c r="AC30" i="28"/>
  <c r="AB30" i="28"/>
  <c r="AA30" i="28"/>
  <c r="Z30" i="28"/>
  <c r="Y30" i="28"/>
  <c r="X30" i="28"/>
  <c r="W30" i="28"/>
  <c r="V30" i="28"/>
  <c r="U30" i="28"/>
  <c r="T30" i="28"/>
  <c r="S30" i="28"/>
  <c r="R30" i="28"/>
  <c r="Q30" i="28"/>
  <c r="P30" i="28"/>
  <c r="O30" i="28"/>
  <c r="N30" i="28"/>
  <c r="M30" i="28"/>
  <c r="L30" i="28"/>
  <c r="K30" i="28"/>
  <c r="J30" i="28"/>
  <c r="I30" i="28"/>
  <c r="H30" i="28"/>
  <c r="G30" i="28"/>
  <c r="F30" i="28"/>
  <c r="E30" i="28"/>
  <c r="D30" i="28"/>
  <c r="AG29" i="28"/>
  <c r="AF29" i="28"/>
  <c r="AE29" i="28"/>
  <c r="AD29" i="28"/>
  <c r="AC29" i="28"/>
  <c r="AB29" i="28"/>
  <c r="AA29" i="28"/>
  <c r="Z29" i="28"/>
  <c r="Y29" i="28"/>
  <c r="X29" i="28"/>
  <c r="W29" i="28"/>
  <c r="V29" i="28"/>
  <c r="U29" i="28"/>
  <c r="T29" i="28"/>
  <c r="S29" i="28"/>
  <c r="R29" i="28"/>
  <c r="Q29" i="28"/>
  <c r="P29" i="28"/>
  <c r="O29" i="28"/>
  <c r="N29" i="28"/>
  <c r="M29" i="28"/>
  <c r="L29" i="28"/>
  <c r="K29" i="28"/>
  <c r="J29" i="28"/>
  <c r="I29" i="28"/>
  <c r="H29" i="28"/>
  <c r="G29" i="28"/>
  <c r="F29" i="28"/>
  <c r="E29" i="28"/>
  <c r="D29" i="28"/>
  <c r="AG28" i="28"/>
  <c r="AF28" i="28"/>
  <c r="AE28" i="28"/>
  <c r="AD28" i="28"/>
  <c r="AC28" i="28"/>
  <c r="AB28" i="28"/>
  <c r="AA28" i="28"/>
  <c r="Z28" i="28"/>
  <c r="Y28" i="28"/>
  <c r="X28" i="28"/>
  <c r="W28" i="28"/>
  <c r="V28" i="28"/>
  <c r="U28" i="28"/>
  <c r="T28" i="28"/>
  <c r="S28" i="28"/>
  <c r="R28" i="28"/>
  <c r="Q28" i="28"/>
  <c r="P28" i="28"/>
  <c r="O28" i="28"/>
  <c r="N28" i="28"/>
  <c r="M28" i="28"/>
  <c r="L28" i="28"/>
  <c r="K28" i="28"/>
  <c r="J28" i="28"/>
  <c r="I28" i="28"/>
  <c r="H28" i="28"/>
  <c r="G28" i="28"/>
  <c r="F28" i="28"/>
  <c r="E28" i="28"/>
  <c r="D28" i="28"/>
  <c r="C28" i="28"/>
  <c r="AG27" i="28"/>
  <c r="AF27" i="28"/>
  <c r="AE27" i="28"/>
  <c r="AD27" i="28"/>
  <c r="AC27" i="28"/>
  <c r="AB27" i="28"/>
  <c r="AA27" i="28"/>
  <c r="Z27" i="28"/>
  <c r="Y27" i="28"/>
  <c r="X27" i="28"/>
  <c r="W27" i="28"/>
  <c r="V27" i="28"/>
  <c r="U27" i="28"/>
  <c r="T27" i="28"/>
  <c r="S27" i="28"/>
  <c r="R27" i="28"/>
  <c r="Q27" i="28"/>
  <c r="P27" i="28"/>
  <c r="O27" i="28"/>
  <c r="N27" i="28"/>
  <c r="M27" i="28"/>
  <c r="L27" i="28"/>
  <c r="K27" i="28"/>
  <c r="J27" i="28"/>
  <c r="I27" i="28"/>
  <c r="H27" i="28"/>
  <c r="G27" i="28"/>
  <c r="F27" i="28"/>
  <c r="E27" i="28"/>
  <c r="D27" i="28"/>
  <c r="C27" i="28"/>
  <c r="AG26" i="28"/>
  <c r="AF26" i="28"/>
  <c r="AE26" i="28"/>
  <c r="AD26" i="28"/>
  <c r="AC26" i="28"/>
  <c r="AB26" i="28"/>
  <c r="AA26" i="28"/>
  <c r="Z26" i="28"/>
  <c r="Y26" i="28"/>
  <c r="X26" i="28"/>
  <c r="W26" i="28"/>
  <c r="V26" i="28"/>
  <c r="U26" i="28"/>
  <c r="T26" i="28"/>
  <c r="S26" i="28"/>
  <c r="R26" i="28"/>
  <c r="Q26" i="28"/>
  <c r="P26" i="28"/>
  <c r="O26" i="28"/>
  <c r="N26" i="28"/>
  <c r="M26" i="28"/>
  <c r="L26" i="28"/>
  <c r="K26" i="28"/>
  <c r="J26" i="28"/>
  <c r="I26" i="28"/>
  <c r="H26" i="28"/>
  <c r="G26" i="28"/>
  <c r="F26" i="28"/>
  <c r="E26" i="28"/>
  <c r="D26" i="28"/>
  <c r="AG25" i="28"/>
  <c r="AF25" i="28"/>
  <c r="AE25" i="28"/>
  <c r="AD25" i="28"/>
  <c r="AC25" i="28"/>
  <c r="AB25" i="28"/>
  <c r="AA25" i="28"/>
  <c r="Z25" i="28"/>
  <c r="Y25" i="28"/>
  <c r="X25" i="28"/>
  <c r="W25" i="28"/>
  <c r="V25" i="28"/>
  <c r="U25" i="28"/>
  <c r="T25" i="28"/>
  <c r="S25" i="28"/>
  <c r="R25" i="28"/>
  <c r="Q25" i="28"/>
  <c r="P25" i="28"/>
  <c r="O25" i="28"/>
  <c r="N25" i="28"/>
  <c r="M25" i="28"/>
  <c r="L25" i="28"/>
  <c r="K25" i="28"/>
  <c r="J25" i="28"/>
  <c r="I25" i="28"/>
  <c r="H25" i="28"/>
  <c r="G25" i="28"/>
  <c r="F25" i="28"/>
  <c r="E25" i="28"/>
  <c r="D25" i="28"/>
  <c r="AG24" i="28"/>
  <c r="AF24" i="28"/>
  <c r="AF33" i="28" s="1"/>
  <c r="AE24" i="28"/>
  <c r="AE33" i="28" s="1"/>
  <c r="AD24" i="28"/>
  <c r="AC24" i="28"/>
  <c r="AB24" i="28"/>
  <c r="AB33" i="28" s="1"/>
  <c r="AA24" i="28"/>
  <c r="AA33" i="28" s="1"/>
  <c r="Z24" i="28"/>
  <c r="Y24" i="28"/>
  <c r="X24" i="28"/>
  <c r="X33" i="28" s="1"/>
  <c r="W24" i="28"/>
  <c r="W33" i="28" s="1"/>
  <c r="V24" i="28"/>
  <c r="U24" i="28"/>
  <c r="T24" i="28"/>
  <c r="T33" i="28" s="1"/>
  <c r="S24" i="28"/>
  <c r="S33" i="28" s="1"/>
  <c r="R24" i="28"/>
  <c r="Q24" i="28"/>
  <c r="P24" i="28"/>
  <c r="P33" i="28" s="1"/>
  <c r="O24" i="28"/>
  <c r="O33" i="28" s="1"/>
  <c r="N24" i="28"/>
  <c r="M24" i="28"/>
  <c r="L24" i="28"/>
  <c r="L33" i="28" s="1"/>
  <c r="K24" i="28"/>
  <c r="K33" i="28" s="1"/>
  <c r="J24" i="28"/>
  <c r="I24" i="28"/>
  <c r="H24" i="28"/>
  <c r="H33" i="28" s="1"/>
  <c r="G24" i="28"/>
  <c r="G33" i="28" s="1"/>
  <c r="F24" i="28"/>
  <c r="E24" i="28"/>
  <c r="D24" i="28"/>
  <c r="D33" i="28" s="1"/>
  <c r="C24" i="28"/>
  <c r="AG23" i="28"/>
  <c r="AG33" i="28" s="1"/>
  <c r="AF23" i="28"/>
  <c r="AE23" i="28"/>
  <c r="AD23" i="28"/>
  <c r="AD33" i="28" s="1"/>
  <c r="AC23" i="28"/>
  <c r="AC33" i="28" s="1"/>
  <c r="AB23" i="28"/>
  <c r="AA23" i="28"/>
  <c r="Z23" i="28"/>
  <c r="Z33" i="28" s="1"/>
  <c r="Y23" i="28"/>
  <c r="Y33" i="28" s="1"/>
  <c r="X23" i="28"/>
  <c r="W23" i="28"/>
  <c r="V23" i="28"/>
  <c r="V33" i="28" s="1"/>
  <c r="U23" i="28"/>
  <c r="U33" i="28" s="1"/>
  <c r="T23" i="28"/>
  <c r="S23" i="28"/>
  <c r="R23" i="28"/>
  <c r="R33" i="28" s="1"/>
  <c r="Q23" i="28"/>
  <c r="Q33" i="28" s="1"/>
  <c r="P23" i="28"/>
  <c r="O23" i="28"/>
  <c r="N23" i="28"/>
  <c r="N33" i="28" s="1"/>
  <c r="M23" i="28"/>
  <c r="M33" i="28" s="1"/>
  <c r="L23" i="28"/>
  <c r="K23" i="28"/>
  <c r="J23" i="28"/>
  <c r="J33" i="28" s="1"/>
  <c r="I23" i="28"/>
  <c r="I33" i="28" s="1"/>
  <c r="H23" i="28"/>
  <c r="G23" i="28"/>
  <c r="F23" i="28"/>
  <c r="F33" i="28" s="1"/>
  <c r="E23" i="28"/>
  <c r="E33" i="28" s="1"/>
  <c r="D23" i="28"/>
  <c r="C23" i="28"/>
  <c r="AG19" i="28"/>
  <c r="AF19" i="28"/>
  <c r="AE19" i="28"/>
  <c r="AD19" i="28"/>
  <c r="AC19" i="28"/>
  <c r="AB19" i="28"/>
  <c r="AA19" i="28"/>
  <c r="Z19" i="28"/>
  <c r="Y19" i="28"/>
  <c r="X19" i="28"/>
  <c r="W19" i="28"/>
  <c r="V19" i="28"/>
  <c r="U19" i="28"/>
  <c r="T19" i="28"/>
  <c r="S19" i="28"/>
  <c r="R19" i="28"/>
  <c r="Q19" i="28"/>
  <c r="P19" i="28"/>
  <c r="O19" i="28"/>
  <c r="N19" i="28"/>
  <c r="M19" i="28"/>
  <c r="L19" i="28"/>
  <c r="K19" i="28"/>
  <c r="J19" i="28"/>
  <c r="I19" i="28"/>
  <c r="H19" i="28"/>
  <c r="G19" i="28"/>
  <c r="F19" i="28"/>
  <c r="E19" i="28"/>
  <c r="D19" i="28"/>
  <c r="C19" i="28"/>
  <c r="AG17" i="28"/>
  <c r="AF17" i="28"/>
  <c r="AE17" i="28"/>
  <c r="AD17" i="28"/>
  <c r="AC17" i="28"/>
  <c r="AB17" i="28"/>
  <c r="AA17" i="28"/>
  <c r="Z17" i="28"/>
  <c r="Y17" i="28"/>
  <c r="X17" i="28"/>
  <c r="W17" i="28"/>
  <c r="V17" i="28"/>
  <c r="U17" i="28"/>
  <c r="T17" i="28"/>
  <c r="S17" i="28"/>
  <c r="R17" i="28"/>
  <c r="Q17" i="28"/>
  <c r="P17" i="28"/>
  <c r="O17" i="28"/>
  <c r="N17" i="28"/>
  <c r="M17" i="28"/>
  <c r="L17" i="28"/>
  <c r="K17" i="28"/>
  <c r="J17" i="28"/>
  <c r="I17" i="28"/>
  <c r="H17" i="28"/>
  <c r="G17" i="28"/>
  <c r="F17" i="28"/>
  <c r="E17" i="28"/>
  <c r="D17" i="28"/>
  <c r="C17" i="28"/>
  <c r="AG16" i="28"/>
  <c r="AF16" i="28"/>
  <c r="AE16" i="28"/>
  <c r="AD16" i="28"/>
  <c r="AC16" i="28"/>
  <c r="AB16" i="28"/>
  <c r="AA16" i="28"/>
  <c r="Z16" i="28"/>
  <c r="Y16" i="28"/>
  <c r="X16" i="28"/>
  <c r="W16" i="28"/>
  <c r="V16" i="28"/>
  <c r="U16" i="28"/>
  <c r="T16" i="28"/>
  <c r="S16" i="28"/>
  <c r="R16" i="28"/>
  <c r="Q16" i="28"/>
  <c r="P16" i="28"/>
  <c r="O16" i="28"/>
  <c r="N16" i="28"/>
  <c r="M16" i="28"/>
  <c r="L16" i="28"/>
  <c r="K16" i="28"/>
  <c r="J16" i="28"/>
  <c r="I16" i="28"/>
  <c r="H16" i="28"/>
  <c r="G16" i="28"/>
  <c r="F16" i="28"/>
  <c r="E16" i="28"/>
  <c r="D16" i="28"/>
  <c r="C16" i="28"/>
  <c r="AG15" i="28"/>
  <c r="AF15" i="28"/>
  <c r="AE15" i="28"/>
  <c r="AE20" i="28" s="1"/>
  <c r="AE35" i="28" s="1"/>
  <c r="AD15" i="28"/>
  <c r="AD20" i="28" s="1"/>
  <c r="AD35" i="28" s="1"/>
  <c r="AC15" i="28"/>
  <c r="AB15" i="28"/>
  <c r="AA15" i="28"/>
  <c r="AA20" i="28" s="1"/>
  <c r="AA35" i="28" s="1"/>
  <c r="Z15" i="28"/>
  <c r="Z20" i="28" s="1"/>
  <c r="Z35" i="28" s="1"/>
  <c r="Y15" i="28"/>
  <c r="X15" i="28"/>
  <c r="W15" i="28"/>
  <c r="W20" i="28" s="1"/>
  <c r="W35" i="28" s="1"/>
  <c r="V15" i="28"/>
  <c r="V20" i="28" s="1"/>
  <c r="V35" i="28" s="1"/>
  <c r="U15" i="28"/>
  <c r="T15" i="28"/>
  <c r="S15" i="28"/>
  <c r="S20" i="28" s="1"/>
  <c r="S35" i="28" s="1"/>
  <c r="R15" i="28"/>
  <c r="R20" i="28" s="1"/>
  <c r="R35" i="28" s="1"/>
  <c r="Q15" i="28"/>
  <c r="P15" i="28"/>
  <c r="O15" i="28"/>
  <c r="O20" i="28" s="1"/>
  <c r="O35" i="28" s="1"/>
  <c r="N15" i="28"/>
  <c r="N20" i="28" s="1"/>
  <c r="N35" i="28" s="1"/>
  <c r="M15" i="28"/>
  <c r="L15" i="28"/>
  <c r="K15" i="28"/>
  <c r="K20" i="28" s="1"/>
  <c r="K35" i="28" s="1"/>
  <c r="J15" i="28"/>
  <c r="J20" i="28" s="1"/>
  <c r="J35" i="28" s="1"/>
  <c r="I15" i="28"/>
  <c r="H15" i="28"/>
  <c r="G15" i="28"/>
  <c r="G20" i="28" s="1"/>
  <c r="G35" i="28" s="1"/>
  <c r="F15" i="28"/>
  <c r="F20" i="28" s="1"/>
  <c r="F35" i="28" s="1"/>
  <c r="E15" i="28"/>
  <c r="D15" i="28"/>
  <c r="C15" i="28"/>
  <c r="C20" i="28" s="1"/>
  <c r="AG14" i="28"/>
  <c r="AF14" i="28"/>
  <c r="AE14" i="28"/>
  <c r="AD14" i="28"/>
  <c r="AC14" i="28"/>
  <c r="AB14" i="28"/>
  <c r="AA14" i="28"/>
  <c r="Z14" i="28"/>
  <c r="Y14" i="28"/>
  <c r="X14" i="28"/>
  <c r="W14" i="28"/>
  <c r="V14" i="28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H14" i="28"/>
  <c r="G14" i="28"/>
  <c r="F14" i="28"/>
  <c r="E14" i="28"/>
  <c r="D14" i="28"/>
  <c r="C14" i="28"/>
  <c r="AG13" i="28"/>
  <c r="AG20" i="28" s="1"/>
  <c r="AG35" i="28" s="1"/>
  <c r="AF13" i="28"/>
  <c r="AF20" i="28" s="1"/>
  <c r="AE13" i="28"/>
  <c r="AD13" i="28"/>
  <c r="AC13" i="28"/>
  <c r="AC20" i="28" s="1"/>
  <c r="AC35" i="28" s="1"/>
  <c r="AB13" i="28"/>
  <c r="AB20" i="28" s="1"/>
  <c r="AA13" i="28"/>
  <c r="Z13" i="28"/>
  <c r="Y13" i="28"/>
  <c r="Y20" i="28" s="1"/>
  <c r="Y35" i="28" s="1"/>
  <c r="X13" i="28"/>
  <c r="X20" i="28" s="1"/>
  <c r="W13" i="28"/>
  <c r="V13" i="28"/>
  <c r="U13" i="28"/>
  <c r="U20" i="28" s="1"/>
  <c r="U35" i="28" s="1"/>
  <c r="T13" i="28"/>
  <c r="T20" i="28" s="1"/>
  <c r="S13" i="28"/>
  <c r="R13" i="28"/>
  <c r="Q13" i="28"/>
  <c r="Q20" i="28" s="1"/>
  <c r="Q35" i="28" s="1"/>
  <c r="P13" i="28"/>
  <c r="P20" i="28" s="1"/>
  <c r="O13" i="28"/>
  <c r="N13" i="28"/>
  <c r="M13" i="28"/>
  <c r="M20" i="28" s="1"/>
  <c r="M35" i="28" s="1"/>
  <c r="L13" i="28"/>
  <c r="L20" i="28" s="1"/>
  <c r="K13" i="28"/>
  <c r="J13" i="28"/>
  <c r="I13" i="28"/>
  <c r="I20" i="28" s="1"/>
  <c r="I35" i="28" s="1"/>
  <c r="H13" i="28"/>
  <c r="H20" i="28" s="1"/>
  <c r="G13" i="28"/>
  <c r="F13" i="28"/>
  <c r="E13" i="28"/>
  <c r="E20" i="28" s="1"/>
  <c r="E35" i="28" s="1"/>
  <c r="D13" i="28"/>
  <c r="D20" i="28" s="1"/>
  <c r="C13" i="28"/>
  <c r="AI11" i="28"/>
  <c r="AI10" i="28"/>
  <c r="AI9" i="28"/>
  <c r="AI8" i="28"/>
  <c r="AI7" i="28"/>
  <c r="AI6" i="28"/>
  <c r="AI5" i="28"/>
  <c r="AI4" i="28"/>
  <c r="B1" i="28"/>
  <c r="C29" i="28" s="1"/>
  <c r="B33" i="27"/>
  <c r="B40" i="27" s="1"/>
  <c r="AG32" i="27"/>
  <c r="AF32" i="27"/>
  <c r="AE32" i="27"/>
  <c r="AD32" i="27"/>
  <c r="AC32" i="27"/>
  <c r="AB32" i="27"/>
  <c r="AA32" i="27"/>
  <c r="Z32" i="27"/>
  <c r="Y32" i="27"/>
  <c r="X32" i="27"/>
  <c r="W32" i="27"/>
  <c r="V32" i="27"/>
  <c r="U32" i="27"/>
  <c r="T32" i="27"/>
  <c r="S32" i="27"/>
  <c r="R32" i="27"/>
  <c r="Q32" i="27"/>
  <c r="P32" i="27"/>
  <c r="O32" i="27"/>
  <c r="N32" i="27"/>
  <c r="M32" i="27"/>
  <c r="L32" i="27"/>
  <c r="K32" i="27"/>
  <c r="J32" i="27"/>
  <c r="I32" i="27"/>
  <c r="H32" i="27"/>
  <c r="G32" i="27"/>
  <c r="F32" i="27"/>
  <c r="E32" i="27"/>
  <c r="D32" i="27"/>
  <c r="AG31" i="27"/>
  <c r="AF31" i="27"/>
  <c r="AE31" i="27"/>
  <c r="AD31" i="27"/>
  <c r="AC31" i="27"/>
  <c r="AB31" i="27"/>
  <c r="AA31" i="27"/>
  <c r="Z31" i="27"/>
  <c r="Y31" i="27"/>
  <c r="X31" i="27"/>
  <c r="W31" i="27"/>
  <c r="V31" i="27"/>
  <c r="U31" i="27"/>
  <c r="T31" i="27"/>
  <c r="S31" i="27"/>
  <c r="R31" i="27"/>
  <c r="Q31" i="27"/>
  <c r="P31" i="27"/>
  <c r="O31" i="27"/>
  <c r="N31" i="27"/>
  <c r="M31" i="27"/>
  <c r="L31" i="27"/>
  <c r="K31" i="27"/>
  <c r="J31" i="27"/>
  <c r="I31" i="27"/>
  <c r="H31" i="27"/>
  <c r="G31" i="27"/>
  <c r="F31" i="27"/>
  <c r="E31" i="27"/>
  <c r="D31" i="27"/>
  <c r="AG30" i="27"/>
  <c r="AF30" i="27"/>
  <c r="AE30" i="27"/>
  <c r="AD30" i="27"/>
  <c r="AC30" i="27"/>
  <c r="AB30" i="27"/>
  <c r="AA30" i="27"/>
  <c r="Z30" i="27"/>
  <c r="Y30" i="27"/>
  <c r="X30" i="27"/>
  <c r="W30" i="27"/>
  <c r="V30" i="27"/>
  <c r="U30" i="27"/>
  <c r="T30" i="27"/>
  <c r="S30" i="27"/>
  <c r="R30" i="27"/>
  <c r="Q30" i="27"/>
  <c r="P30" i="27"/>
  <c r="O30" i="27"/>
  <c r="N30" i="27"/>
  <c r="M30" i="27"/>
  <c r="L30" i="27"/>
  <c r="K30" i="27"/>
  <c r="J30" i="27"/>
  <c r="I30" i="27"/>
  <c r="H30" i="27"/>
  <c r="G30" i="27"/>
  <c r="F30" i="27"/>
  <c r="E30" i="27"/>
  <c r="D30" i="27"/>
  <c r="AG29" i="27"/>
  <c r="AF29" i="27"/>
  <c r="AE29" i="27"/>
  <c r="AD29" i="27"/>
  <c r="AC29" i="27"/>
  <c r="AB29" i="27"/>
  <c r="AA29" i="27"/>
  <c r="Z29" i="27"/>
  <c r="Y29" i="27"/>
  <c r="X29" i="27"/>
  <c r="W2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AG28" i="27"/>
  <c r="AF28" i="27"/>
  <c r="AE28" i="27"/>
  <c r="AD28" i="27"/>
  <c r="AC28" i="27"/>
  <c r="AB28" i="27"/>
  <c r="AA28" i="27"/>
  <c r="Z28" i="27"/>
  <c r="Y28" i="27"/>
  <c r="X28" i="27"/>
  <c r="W28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AG27" i="27"/>
  <c r="AF27" i="27"/>
  <c r="AE27" i="27"/>
  <c r="AD27" i="27"/>
  <c r="AC27" i="27"/>
  <c r="AB27" i="27"/>
  <c r="AA27" i="27"/>
  <c r="Z27" i="27"/>
  <c r="Y27" i="27"/>
  <c r="X27" i="27"/>
  <c r="W27" i="27"/>
  <c r="V27" i="27"/>
  <c r="U27" i="27"/>
  <c r="T27" i="27"/>
  <c r="S27" i="27"/>
  <c r="R27" i="27"/>
  <c r="Q27" i="27"/>
  <c r="P27" i="27"/>
  <c r="O27" i="27"/>
  <c r="N27" i="27"/>
  <c r="M27" i="27"/>
  <c r="L27" i="27"/>
  <c r="K27" i="27"/>
  <c r="J27" i="27"/>
  <c r="I27" i="27"/>
  <c r="H27" i="27"/>
  <c r="G27" i="27"/>
  <c r="F27" i="27"/>
  <c r="E27" i="27"/>
  <c r="D27" i="27"/>
  <c r="AG26" i="27"/>
  <c r="AF26" i="27"/>
  <c r="AE26" i="27"/>
  <c r="AD26" i="27"/>
  <c r="AC26" i="27"/>
  <c r="AB26" i="27"/>
  <c r="AA26" i="27"/>
  <c r="Z26" i="27"/>
  <c r="Y26" i="27"/>
  <c r="X26" i="27"/>
  <c r="W26" i="27"/>
  <c r="V26" i="27"/>
  <c r="U26" i="27"/>
  <c r="T26" i="27"/>
  <c r="S26" i="27"/>
  <c r="R26" i="27"/>
  <c r="Q26" i="27"/>
  <c r="P26" i="27"/>
  <c r="O26" i="27"/>
  <c r="N26" i="27"/>
  <c r="M26" i="27"/>
  <c r="L26" i="27"/>
  <c r="K26" i="27"/>
  <c r="J26" i="27"/>
  <c r="I26" i="27"/>
  <c r="H26" i="27"/>
  <c r="G26" i="27"/>
  <c r="F26" i="27"/>
  <c r="E26" i="27"/>
  <c r="D26" i="27"/>
  <c r="AG25" i="27"/>
  <c r="AF25" i="27"/>
  <c r="AE25" i="27"/>
  <c r="AD25" i="27"/>
  <c r="AC25" i="27"/>
  <c r="AB25" i="27"/>
  <c r="AA25" i="27"/>
  <c r="Z25" i="27"/>
  <c r="Y25" i="27"/>
  <c r="X25" i="27"/>
  <c r="W25" i="27"/>
  <c r="V25" i="27"/>
  <c r="U25" i="27"/>
  <c r="T25" i="27"/>
  <c r="S25" i="27"/>
  <c r="R25" i="27"/>
  <c r="Q25" i="27"/>
  <c r="P25" i="27"/>
  <c r="O25" i="27"/>
  <c r="N25" i="27"/>
  <c r="M25" i="27"/>
  <c r="L25" i="27"/>
  <c r="K25" i="27"/>
  <c r="J25" i="27"/>
  <c r="I25" i="27"/>
  <c r="H25" i="27"/>
  <c r="G25" i="27"/>
  <c r="F25" i="27"/>
  <c r="E25" i="27"/>
  <c r="D25" i="27"/>
  <c r="AG24" i="27"/>
  <c r="AF24" i="27"/>
  <c r="AE24" i="27"/>
  <c r="AD24" i="27"/>
  <c r="AC24" i="27"/>
  <c r="AB24" i="27"/>
  <c r="AA24" i="27"/>
  <c r="Z24" i="27"/>
  <c r="Y24" i="27"/>
  <c r="X24" i="27"/>
  <c r="W24" i="27"/>
  <c r="V24" i="27"/>
  <c r="U24" i="27"/>
  <c r="T24" i="27"/>
  <c r="S24" i="27"/>
  <c r="R24" i="27"/>
  <c r="Q24" i="27"/>
  <c r="P24" i="27"/>
  <c r="O24" i="27"/>
  <c r="N24" i="27"/>
  <c r="M24" i="27"/>
  <c r="L24" i="27"/>
  <c r="K24" i="27"/>
  <c r="J24" i="27"/>
  <c r="I24" i="27"/>
  <c r="H24" i="27"/>
  <c r="G24" i="27"/>
  <c r="F24" i="27"/>
  <c r="E24" i="27"/>
  <c r="D24" i="27"/>
  <c r="C24" i="27"/>
  <c r="AG23" i="27"/>
  <c r="AG33" i="27" s="1"/>
  <c r="AF23" i="27"/>
  <c r="AF33" i="27" s="1"/>
  <c r="AE23" i="27"/>
  <c r="AE33" i="27" s="1"/>
  <c r="AD23" i="27"/>
  <c r="AD33" i="27" s="1"/>
  <c r="AC23" i="27"/>
  <c r="AC33" i="27" s="1"/>
  <c r="AB23" i="27"/>
  <c r="AB33" i="27" s="1"/>
  <c r="AA23" i="27"/>
  <c r="AA33" i="27" s="1"/>
  <c r="Z23" i="27"/>
  <c r="Z33" i="27" s="1"/>
  <c r="Y23" i="27"/>
  <c r="Y33" i="27" s="1"/>
  <c r="X23" i="27"/>
  <c r="X33" i="27" s="1"/>
  <c r="W23" i="27"/>
  <c r="W33" i="27" s="1"/>
  <c r="V23" i="27"/>
  <c r="V33" i="27" s="1"/>
  <c r="U23" i="27"/>
  <c r="U33" i="27" s="1"/>
  <c r="T23" i="27"/>
  <c r="T33" i="27" s="1"/>
  <c r="S23" i="27"/>
  <c r="S33" i="27" s="1"/>
  <c r="R23" i="27"/>
  <c r="R33" i="27" s="1"/>
  <c r="Q23" i="27"/>
  <c r="Q33" i="27" s="1"/>
  <c r="P23" i="27"/>
  <c r="P33" i="27" s="1"/>
  <c r="O23" i="27"/>
  <c r="O33" i="27" s="1"/>
  <c r="N23" i="27"/>
  <c r="N33" i="27" s="1"/>
  <c r="M23" i="27"/>
  <c r="M33" i="27" s="1"/>
  <c r="L23" i="27"/>
  <c r="L33" i="27" s="1"/>
  <c r="K23" i="27"/>
  <c r="K33" i="27" s="1"/>
  <c r="J23" i="27"/>
  <c r="J33" i="27" s="1"/>
  <c r="I23" i="27"/>
  <c r="I33" i="27" s="1"/>
  <c r="H23" i="27"/>
  <c r="H33" i="27" s="1"/>
  <c r="G23" i="27"/>
  <c r="G33" i="27" s="1"/>
  <c r="F23" i="27"/>
  <c r="F33" i="27" s="1"/>
  <c r="E23" i="27"/>
  <c r="E33" i="27" s="1"/>
  <c r="D23" i="27"/>
  <c r="D33" i="27" s="1"/>
  <c r="C23" i="27"/>
  <c r="AG19" i="27"/>
  <c r="AF19" i="27"/>
  <c r="AE19" i="27"/>
  <c r="AD19" i="27"/>
  <c r="AC19" i="27"/>
  <c r="AB19" i="27"/>
  <c r="AA19" i="27"/>
  <c r="Z19" i="27"/>
  <c r="Y19" i="27"/>
  <c r="X19" i="27"/>
  <c r="W19" i="27"/>
  <c r="V19" i="27"/>
  <c r="U19" i="27"/>
  <c r="T19" i="27"/>
  <c r="S19" i="27"/>
  <c r="R19" i="27"/>
  <c r="Q19" i="27"/>
  <c r="P19" i="27"/>
  <c r="O19" i="27"/>
  <c r="N19" i="27"/>
  <c r="M19" i="27"/>
  <c r="L19" i="27"/>
  <c r="K19" i="27"/>
  <c r="J19" i="27"/>
  <c r="I19" i="27"/>
  <c r="H19" i="27"/>
  <c r="G19" i="27"/>
  <c r="F19" i="27"/>
  <c r="E19" i="27"/>
  <c r="D19" i="27"/>
  <c r="C19" i="27"/>
  <c r="AG17" i="27"/>
  <c r="AF17" i="27"/>
  <c r="AE17" i="27"/>
  <c r="AD17" i="27"/>
  <c r="AC17" i="27"/>
  <c r="AB17" i="27"/>
  <c r="AA17" i="27"/>
  <c r="Z17" i="27"/>
  <c r="Y17" i="27"/>
  <c r="X17" i="27"/>
  <c r="W17" i="27"/>
  <c r="V17" i="27"/>
  <c r="U17" i="27"/>
  <c r="T17" i="27"/>
  <c r="S17" i="27"/>
  <c r="R17" i="27"/>
  <c r="Q17" i="27"/>
  <c r="P17" i="27"/>
  <c r="O17" i="27"/>
  <c r="N17" i="27"/>
  <c r="M17" i="27"/>
  <c r="L17" i="27"/>
  <c r="K17" i="27"/>
  <c r="J17" i="27"/>
  <c r="I17" i="27"/>
  <c r="H17" i="27"/>
  <c r="G17" i="27"/>
  <c r="F17" i="27"/>
  <c r="E17" i="27"/>
  <c r="D17" i="27"/>
  <c r="C17" i="27"/>
  <c r="AG16" i="27"/>
  <c r="AF16" i="27"/>
  <c r="AE16" i="27"/>
  <c r="AD16" i="27"/>
  <c r="AC16" i="27"/>
  <c r="AB16" i="27"/>
  <c r="AA16" i="27"/>
  <c r="Z16" i="27"/>
  <c r="Y16" i="27"/>
  <c r="X16" i="27"/>
  <c r="W16" i="27"/>
  <c r="V16" i="27"/>
  <c r="U16" i="27"/>
  <c r="T16" i="27"/>
  <c r="S16" i="27"/>
  <c r="R16" i="27"/>
  <c r="Q16" i="27"/>
  <c r="P16" i="27"/>
  <c r="O16" i="27"/>
  <c r="N16" i="27"/>
  <c r="M16" i="27"/>
  <c r="L16" i="27"/>
  <c r="K16" i="27"/>
  <c r="J16" i="27"/>
  <c r="I16" i="27"/>
  <c r="H16" i="27"/>
  <c r="G16" i="27"/>
  <c r="F16" i="27"/>
  <c r="E16" i="27"/>
  <c r="D16" i="27"/>
  <c r="C16" i="27"/>
  <c r="AG15" i="27"/>
  <c r="AF15" i="27"/>
  <c r="AE15" i="27"/>
  <c r="AD15" i="27"/>
  <c r="AC15" i="27"/>
  <c r="AB15" i="27"/>
  <c r="AA15" i="27"/>
  <c r="Z15" i="27"/>
  <c r="Y15" i="27"/>
  <c r="X15" i="27"/>
  <c r="W15" i="27"/>
  <c r="V15" i="27"/>
  <c r="U15" i="27"/>
  <c r="T15" i="27"/>
  <c r="S15" i="27"/>
  <c r="R15" i="27"/>
  <c r="Q15" i="27"/>
  <c r="P15" i="27"/>
  <c r="O15" i="27"/>
  <c r="N15" i="27"/>
  <c r="M15" i="27"/>
  <c r="L15" i="27"/>
  <c r="K15" i="27"/>
  <c r="J15" i="27"/>
  <c r="I15" i="27"/>
  <c r="H15" i="27"/>
  <c r="G15" i="27"/>
  <c r="F15" i="27"/>
  <c r="E15" i="27"/>
  <c r="D15" i="27"/>
  <c r="C15" i="27"/>
  <c r="AG14" i="27"/>
  <c r="AF14" i="27"/>
  <c r="AE14" i="27"/>
  <c r="AD14" i="27"/>
  <c r="AC14" i="27"/>
  <c r="AB14" i="27"/>
  <c r="AA14" i="27"/>
  <c r="Z14" i="27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AG13" i="27"/>
  <c r="AG20" i="27" s="1"/>
  <c r="AG35" i="27" s="1"/>
  <c r="AF13" i="27"/>
  <c r="AF20" i="27" s="1"/>
  <c r="AF35" i="27" s="1"/>
  <c r="AE13" i="27"/>
  <c r="AE20" i="27" s="1"/>
  <c r="AE35" i="27" s="1"/>
  <c r="AD13" i="27"/>
  <c r="AD20" i="27" s="1"/>
  <c r="AD35" i="27" s="1"/>
  <c r="AC13" i="27"/>
  <c r="AC20" i="27" s="1"/>
  <c r="AC35" i="27" s="1"/>
  <c r="AB13" i="27"/>
  <c r="AB20" i="27" s="1"/>
  <c r="AB35" i="27" s="1"/>
  <c r="AA13" i="27"/>
  <c r="AA20" i="27" s="1"/>
  <c r="AA35" i="27" s="1"/>
  <c r="Z13" i="27"/>
  <c r="Z20" i="27" s="1"/>
  <c r="Z35" i="27" s="1"/>
  <c r="Y13" i="27"/>
  <c r="Y20" i="27" s="1"/>
  <c r="Y35" i="27" s="1"/>
  <c r="X13" i="27"/>
  <c r="X20" i="27" s="1"/>
  <c r="X35" i="27" s="1"/>
  <c r="W13" i="27"/>
  <c r="W20" i="27" s="1"/>
  <c r="W35" i="27" s="1"/>
  <c r="V13" i="27"/>
  <c r="V20" i="27" s="1"/>
  <c r="V35" i="27" s="1"/>
  <c r="U13" i="27"/>
  <c r="U20" i="27" s="1"/>
  <c r="U35" i="27" s="1"/>
  <c r="T13" i="27"/>
  <c r="T20" i="27" s="1"/>
  <c r="T35" i="27" s="1"/>
  <c r="S13" i="27"/>
  <c r="S20" i="27" s="1"/>
  <c r="S35" i="27" s="1"/>
  <c r="R13" i="27"/>
  <c r="R20" i="27" s="1"/>
  <c r="R35" i="27" s="1"/>
  <c r="Q13" i="27"/>
  <c r="Q20" i="27" s="1"/>
  <c r="Q35" i="27" s="1"/>
  <c r="P13" i="27"/>
  <c r="P20" i="27" s="1"/>
  <c r="P35" i="27" s="1"/>
  <c r="O13" i="27"/>
  <c r="O20" i="27" s="1"/>
  <c r="O35" i="27" s="1"/>
  <c r="N13" i="27"/>
  <c r="N20" i="27" s="1"/>
  <c r="N35" i="27" s="1"/>
  <c r="M13" i="27"/>
  <c r="M20" i="27" s="1"/>
  <c r="M35" i="27" s="1"/>
  <c r="L13" i="27"/>
  <c r="L20" i="27" s="1"/>
  <c r="L35" i="27" s="1"/>
  <c r="K13" i="27"/>
  <c r="K20" i="27" s="1"/>
  <c r="K35" i="27" s="1"/>
  <c r="J13" i="27"/>
  <c r="J20" i="27" s="1"/>
  <c r="J35" i="27" s="1"/>
  <c r="I13" i="27"/>
  <c r="I20" i="27" s="1"/>
  <c r="I35" i="27" s="1"/>
  <c r="H13" i="27"/>
  <c r="H20" i="27" s="1"/>
  <c r="H35" i="27" s="1"/>
  <c r="G13" i="27"/>
  <c r="G20" i="27" s="1"/>
  <c r="G35" i="27" s="1"/>
  <c r="F13" i="27"/>
  <c r="F20" i="27" s="1"/>
  <c r="F35" i="27" s="1"/>
  <c r="E13" i="27"/>
  <c r="E20" i="27" s="1"/>
  <c r="E35" i="27" s="1"/>
  <c r="D13" i="27"/>
  <c r="D20" i="27" s="1"/>
  <c r="D35" i="27" s="1"/>
  <c r="C13" i="27"/>
  <c r="C20" i="27" s="1"/>
  <c r="AI11" i="27"/>
  <c r="B41" i="27" s="1"/>
  <c r="AI10" i="27"/>
  <c r="AI9" i="27"/>
  <c r="AI8" i="27"/>
  <c r="AI7" i="27"/>
  <c r="AI6" i="27"/>
  <c r="AI5" i="27"/>
  <c r="AI4" i="27"/>
  <c r="B1" i="27"/>
  <c r="C29" i="27" s="1"/>
  <c r="B41" i="26"/>
  <c r="B33" i="26"/>
  <c r="B40" i="26" s="1"/>
  <c r="AG32" i="26"/>
  <c r="AF32" i="26"/>
  <c r="AE32" i="26"/>
  <c r="AD32" i="26"/>
  <c r="AC32" i="26"/>
  <c r="AB32" i="26"/>
  <c r="AA32" i="26"/>
  <c r="Z32" i="26"/>
  <c r="Y32" i="26"/>
  <c r="X32" i="26"/>
  <c r="W32" i="26"/>
  <c r="V32" i="26"/>
  <c r="U32" i="26"/>
  <c r="T32" i="26"/>
  <c r="S32" i="26"/>
  <c r="R32" i="26"/>
  <c r="Q32" i="26"/>
  <c r="P32" i="26"/>
  <c r="O32" i="26"/>
  <c r="N32" i="26"/>
  <c r="M32" i="26"/>
  <c r="L32" i="26"/>
  <c r="K32" i="26"/>
  <c r="J32" i="26"/>
  <c r="I32" i="26"/>
  <c r="H32" i="26"/>
  <c r="G32" i="26"/>
  <c r="F32" i="26"/>
  <c r="E32" i="26"/>
  <c r="D32" i="26"/>
  <c r="C32" i="26"/>
  <c r="AG31" i="26"/>
  <c r="AF31" i="26"/>
  <c r="AE31" i="26"/>
  <c r="AD31" i="26"/>
  <c r="AC31" i="26"/>
  <c r="AB31" i="26"/>
  <c r="AA31" i="26"/>
  <c r="Z31" i="26"/>
  <c r="Y31" i="26"/>
  <c r="X31" i="26"/>
  <c r="W31" i="26"/>
  <c r="V31" i="26"/>
  <c r="U31" i="26"/>
  <c r="T31" i="26"/>
  <c r="S31" i="26"/>
  <c r="R31" i="26"/>
  <c r="Q31" i="26"/>
  <c r="P31" i="26"/>
  <c r="O31" i="26"/>
  <c r="N31" i="26"/>
  <c r="M31" i="26"/>
  <c r="L31" i="26"/>
  <c r="K31" i="26"/>
  <c r="J31" i="26"/>
  <c r="I31" i="26"/>
  <c r="H31" i="26"/>
  <c r="G31" i="26"/>
  <c r="F31" i="26"/>
  <c r="E31" i="26"/>
  <c r="D31" i="26"/>
  <c r="AG30" i="26"/>
  <c r="AF30" i="26"/>
  <c r="AE30" i="26"/>
  <c r="AD30" i="26"/>
  <c r="AC30" i="26"/>
  <c r="AB30" i="26"/>
  <c r="AA30" i="26"/>
  <c r="Z30" i="26"/>
  <c r="Y30" i="26"/>
  <c r="X30" i="26"/>
  <c r="W30" i="26"/>
  <c r="V30" i="26"/>
  <c r="U30" i="26"/>
  <c r="T30" i="26"/>
  <c r="S30" i="26"/>
  <c r="R30" i="26"/>
  <c r="Q30" i="26"/>
  <c r="P30" i="26"/>
  <c r="O30" i="26"/>
  <c r="N30" i="26"/>
  <c r="M30" i="26"/>
  <c r="L30" i="26"/>
  <c r="K30" i="26"/>
  <c r="J30" i="26"/>
  <c r="I30" i="26"/>
  <c r="H30" i="26"/>
  <c r="G30" i="26"/>
  <c r="F30" i="26"/>
  <c r="E30" i="26"/>
  <c r="D30" i="26"/>
  <c r="AG29" i="26"/>
  <c r="AF29" i="26"/>
  <c r="AE29" i="26"/>
  <c r="AD29" i="26"/>
  <c r="AC29" i="26"/>
  <c r="AB29" i="26"/>
  <c r="AA29" i="26"/>
  <c r="Z29" i="26"/>
  <c r="Y29" i="26"/>
  <c r="X29" i="26"/>
  <c r="W29" i="26"/>
  <c r="V29" i="26"/>
  <c r="U29" i="26"/>
  <c r="T29" i="26"/>
  <c r="S29" i="26"/>
  <c r="R29" i="26"/>
  <c r="Q29" i="26"/>
  <c r="P29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AG28" i="26"/>
  <c r="AF28" i="26"/>
  <c r="AE28" i="26"/>
  <c r="AD28" i="26"/>
  <c r="AC28" i="26"/>
  <c r="AB28" i="26"/>
  <c r="AA28" i="26"/>
  <c r="Z28" i="26"/>
  <c r="Y28" i="26"/>
  <c r="X28" i="26"/>
  <c r="W28" i="26"/>
  <c r="V28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C28" i="26"/>
  <c r="AG27" i="26"/>
  <c r="AF27" i="26"/>
  <c r="AE27" i="26"/>
  <c r="AD27" i="26"/>
  <c r="AC27" i="26"/>
  <c r="AB27" i="26"/>
  <c r="AA27" i="26"/>
  <c r="Z27" i="26"/>
  <c r="Y27" i="26"/>
  <c r="X27" i="26"/>
  <c r="W27" i="26"/>
  <c r="V27" i="26"/>
  <c r="U27" i="26"/>
  <c r="T27" i="26"/>
  <c r="S27" i="26"/>
  <c r="R27" i="26"/>
  <c r="Q27" i="26"/>
  <c r="P27" i="26"/>
  <c r="O27" i="26"/>
  <c r="N27" i="26"/>
  <c r="M27" i="26"/>
  <c r="L27" i="26"/>
  <c r="K27" i="26"/>
  <c r="J27" i="26"/>
  <c r="I27" i="26"/>
  <c r="H27" i="26"/>
  <c r="G27" i="26"/>
  <c r="F27" i="26"/>
  <c r="E27" i="26"/>
  <c r="D27" i="26"/>
  <c r="AG26" i="26"/>
  <c r="AF26" i="26"/>
  <c r="AE26" i="26"/>
  <c r="AD26" i="26"/>
  <c r="AC26" i="26"/>
  <c r="AB26" i="26"/>
  <c r="AA26" i="26"/>
  <c r="Z26" i="26"/>
  <c r="Y26" i="26"/>
  <c r="X26" i="26"/>
  <c r="W26" i="26"/>
  <c r="V26" i="26"/>
  <c r="U26" i="26"/>
  <c r="T26" i="26"/>
  <c r="S26" i="26"/>
  <c r="R26" i="26"/>
  <c r="Q26" i="26"/>
  <c r="P26" i="26"/>
  <c r="O26" i="26"/>
  <c r="N26" i="26"/>
  <c r="M26" i="26"/>
  <c r="L26" i="26"/>
  <c r="K26" i="26"/>
  <c r="J26" i="26"/>
  <c r="I26" i="26"/>
  <c r="H26" i="26"/>
  <c r="G26" i="26"/>
  <c r="F26" i="26"/>
  <c r="E26" i="26"/>
  <c r="D26" i="26"/>
  <c r="AG25" i="26"/>
  <c r="AF25" i="26"/>
  <c r="AE25" i="26"/>
  <c r="AD25" i="26"/>
  <c r="AC25" i="26"/>
  <c r="AB25" i="26"/>
  <c r="AA25" i="26"/>
  <c r="Z25" i="26"/>
  <c r="Y25" i="26"/>
  <c r="X25" i="26"/>
  <c r="W25" i="26"/>
  <c r="V25" i="26"/>
  <c r="U25" i="26"/>
  <c r="T25" i="26"/>
  <c r="S25" i="26"/>
  <c r="R25" i="26"/>
  <c r="Q25" i="26"/>
  <c r="P25" i="26"/>
  <c r="O25" i="26"/>
  <c r="N25" i="26"/>
  <c r="M25" i="26"/>
  <c r="L25" i="26"/>
  <c r="K25" i="26"/>
  <c r="J25" i="26"/>
  <c r="I25" i="26"/>
  <c r="H25" i="26"/>
  <c r="G25" i="26"/>
  <c r="F25" i="26"/>
  <c r="E25" i="26"/>
  <c r="D25" i="26"/>
  <c r="AG24" i="26"/>
  <c r="AF24" i="26"/>
  <c r="AE24" i="26"/>
  <c r="AE33" i="26" s="1"/>
  <c r="AD24" i="26"/>
  <c r="AC24" i="26"/>
  <c r="AB24" i="26"/>
  <c r="AA24" i="26"/>
  <c r="AA33" i="26" s="1"/>
  <c r="Z24" i="26"/>
  <c r="Y24" i="26"/>
  <c r="X24" i="26"/>
  <c r="W24" i="26"/>
  <c r="W33" i="26" s="1"/>
  <c r="V24" i="26"/>
  <c r="U24" i="26"/>
  <c r="T24" i="26"/>
  <c r="S24" i="26"/>
  <c r="S33" i="26" s="1"/>
  <c r="R24" i="26"/>
  <c r="Q24" i="26"/>
  <c r="P24" i="26"/>
  <c r="O24" i="26"/>
  <c r="O33" i="26" s="1"/>
  <c r="N24" i="26"/>
  <c r="M24" i="26"/>
  <c r="L24" i="26"/>
  <c r="K24" i="26"/>
  <c r="K33" i="26" s="1"/>
  <c r="J24" i="26"/>
  <c r="I24" i="26"/>
  <c r="H24" i="26"/>
  <c r="G24" i="26"/>
  <c r="G33" i="26" s="1"/>
  <c r="F24" i="26"/>
  <c r="E24" i="26"/>
  <c r="D24" i="26"/>
  <c r="C24" i="26"/>
  <c r="AG23" i="26"/>
  <c r="AG33" i="26" s="1"/>
  <c r="AF23" i="26"/>
  <c r="AF33" i="26" s="1"/>
  <c r="AE23" i="26"/>
  <c r="AD23" i="26"/>
  <c r="AD33" i="26" s="1"/>
  <c r="AC23" i="26"/>
  <c r="AC33" i="26" s="1"/>
  <c r="AB23" i="26"/>
  <c r="AB33" i="26" s="1"/>
  <c r="AA23" i="26"/>
  <c r="Z23" i="26"/>
  <c r="Z33" i="26" s="1"/>
  <c r="Y23" i="26"/>
  <c r="Y33" i="26" s="1"/>
  <c r="X23" i="26"/>
  <c r="X33" i="26" s="1"/>
  <c r="W23" i="26"/>
  <c r="V23" i="26"/>
  <c r="V33" i="26" s="1"/>
  <c r="U23" i="26"/>
  <c r="U33" i="26" s="1"/>
  <c r="T23" i="26"/>
  <c r="T33" i="26" s="1"/>
  <c r="S23" i="26"/>
  <c r="R23" i="26"/>
  <c r="R33" i="26" s="1"/>
  <c r="Q23" i="26"/>
  <c r="Q33" i="26" s="1"/>
  <c r="P23" i="26"/>
  <c r="P33" i="26" s="1"/>
  <c r="O23" i="26"/>
  <c r="N23" i="26"/>
  <c r="N33" i="26" s="1"/>
  <c r="M23" i="26"/>
  <c r="M33" i="26" s="1"/>
  <c r="L23" i="26"/>
  <c r="L33" i="26" s="1"/>
  <c r="K23" i="26"/>
  <c r="J23" i="26"/>
  <c r="J33" i="26" s="1"/>
  <c r="I23" i="26"/>
  <c r="I33" i="26" s="1"/>
  <c r="H23" i="26"/>
  <c r="H33" i="26" s="1"/>
  <c r="G23" i="26"/>
  <c r="F23" i="26"/>
  <c r="F33" i="26" s="1"/>
  <c r="E23" i="26"/>
  <c r="E33" i="26" s="1"/>
  <c r="D23" i="26"/>
  <c r="D33" i="26" s="1"/>
  <c r="C23" i="26"/>
  <c r="AG19" i="26"/>
  <c r="AF19" i="26"/>
  <c r="AE19" i="26"/>
  <c r="AD19" i="26"/>
  <c r="AC19" i="26"/>
  <c r="AB19" i="26"/>
  <c r="AA19" i="26"/>
  <c r="Z19" i="26"/>
  <c r="Y19" i="26"/>
  <c r="X19" i="26"/>
  <c r="W19" i="26"/>
  <c r="V19" i="26"/>
  <c r="U19" i="26"/>
  <c r="T19" i="26"/>
  <c r="S19" i="26"/>
  <c r="R19" i="26"/>
  <c r="Q19" i="26"/>
  <c r="P19" i="26"/>
  <c r="O19" i="26"/>
  <c r="N19" i="26"/>
  <c r="M19" i="26"/>
  <c r="L19" i="26"/>
  <c r="K19" i="26"/>
  <c r="J19" i="26"/>
  <c r="I19" i="26"/>
  <c r="H19" i="26"/>
  <c r="G19" i="26"/>
  <c r="F19" i="26"/>
  <c r="E19" i="26"/>
  <c r="D19" i="26"/>
  <c r="C19" i="26"/>
  <c r="AG17" i="26"/>
  <c r="AF17" i="26"/>
  <c r="AE17" i="26"/>
  <c r="AD17" i="26"/>
  <c r="AC17" i="26"/>
  <c r="AB17" i="26"/>
  <c r="AA17" i="26"/>
  <c r="Z17" i="26"/>
  <c r="Y17" i="26"/>
  <c r="X17" i="26"/>
  <c r="W17" i="26"/>
  <c r="V17" i="26"/>
  <c r="U17" i="26"/>
  <c r="T17" i="26"/>
  <c r="S17" i="26"/>
  <c r="R17" i="26"/>
  <c r="Q17" i="26"/>
  <c r="P17" i="26"/>
  <c r="O17" i="26"/>
  <c r="N17" i="26"/>
  <c r="M17" i="26"/>
  <c r="L17" i="26"/>
  <c r="K17" i="26"/>
  <c r="J17" i="26"/>
  <c r="I17" i="26"/>
  <c r="H17" i="26"/>
  <c r="G17" i="26"/>
  <c r="F17" i="26"/>
  <c r="E17" i="26"/>
  <c r="D17" i="26"/>
  <c r="C17" i="26"/>
  <c r="AG16" i="26"/>
  <c r="AF16" i="26"/>
  <c r="AE16" i="26"/>
  <c r="AD16" i="26"/>
  <c r="AC16" i="26"/>
  <c r="AB16" i="26"/>
  <c r="AA16" i="26"/>
  <c r="Z16" i="26"/>
  <c r="Y16" i="26"/>
  <c r="X16" i="26"/>
  <c r="W16" i="26"/>
  <c r="V16" i="26"/>
  <c r="U16" i="26"/>
  <c r="T16" i="26"/>
  <c r="S16" i="26"/>
  <c r="R16" i="26"/>
  <c r="Q16" i="26"/>
  <c r="P16" i="26"/>
  <c r="O16" i="26"/>
  <c r="N16" i="26"/>
  <c r="M16" i="26"/>
  <c r="L16" i="26"/>
  <c r="K16" i="26"/>
  <c r="J16" i="26"/>
  <c r="I16" i="26"/>
  <c r="H16" i="26"/>
  <c r="G16" i="26"/>
  <c r="F16" i="26"/>
  <c r="E16" i="26"/>
  <c r="D16" i="26"/>
  <c r="C16" i="26"/>
  <c r="AG15" i="26"/>
  <c r="AF15" i="26"/>
  <c r="AE15" i="26"/>
  <c r="AD15" i="26"/>
  <c r="AD20" i="26" s="1"/>
  <c r="AD35" i="26" s="1"/>
  <c r="AC15" i="26"/>
  <c r="AB15" i="26"/>
  <c r="AA15" i="26"/>
  <c r="Z15" i="26"/>
  <c r="Z20" i="26" s="1"/>
  <c r="Z35" i="26" s="1"/>
  <c r="Y15" i="26"/>
  <c r="X15" i="26"/>
  <c r="W15" i="26"/>
  <c r="V15" i="26"/>
  <c r="V20" i="26" s="1"/>
  <c r="V35" i="26" s="1"/>
  <c r="U15" i="26"/>
  <c r="T15" i="26"/>
  <c r="S15" i="26"/>
  <c r="R15" i="26"/>
  <c r="R20" i="26" s="1"/>
  <c r="R35" i="26" s="1"/>
  <c r="Q15" i="26"/>
  <c r="P15" i="26"/>
  <c r="O15" i="26"/>
  <c r="N15" i="26"/>
  <c r="N20" i="26" s="1"/>
  <c r="N35" i="26" s="1"/>
  <c r="M15" i="26"/>
  <c r="L15" i="26"/>
  <c r="K15" i="26"/>
  <c r="J15" i="26"/>
  <c r="J20" i="26" s="1"/>
  <c r="J35" i="26" s="1"/>
  <c r="I15" i="26"/>
  <c r="H15" i="26"/>
  <c r="G15" i="26"/>
  <c r="F15" i="26"/>
  <c r="F20" i="26" s="1"/>
  <c r="F35" i="26" s="1"/>
  <c r="E15" i="26"/>
  <c r="D15" i="26"/>
  <c r="C15" i="26"/>
  <c r="AG14" i="26"/>
  <c r="AF14" i="26"/>
  <c r="AE14" i="26"/>
  <c r="AD14" i="26"/>
  <c r="AC14" i="26"/>
  <c r="AB14" i="26"/>
  <c r="AA14" i="26"/>
  <c r="Z14" i="26"/>
  <c r="Y14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C14" i="26"/>
  <c r="AG13" i="26"/>
  <c r="AG20" i="26" s="1"/>
  <c r="AF13" i="26"/>
  <c r="AF20" i="26" s="1"/>
  <c r="AE13" i="26"/>
  <c r="AE20" i="26" s="1"/>
  <c r="AE35" i="26" s="1"/>
  <c r="AD13" i="26"/>
  <c r="AC13" i="26"/>
  <c r="AC20" i="26" s="1"/>
  <c r="AB13" i="26"/>
  <c r="AB20" i="26" s="1"/>
  <c r="AA13" i="26"/>
  <c r="AA20" i="26" s="1"/>
  <c r="AA35" i="26" s="1"/>
  <c r="Z13" i="26"/>
  <c r="Y13" i="26"/>
  <c r="Y20" i="26" s="1"/>
  <c r="X13" i="26"/>
  <c r="X20" i="26" s="1"/>
  <c r="W13" i="26"/>
  <c r="W20" i="26" s="1"/>
  <c r="W35" i="26" s="1"/>
  <c r="V13" i="26"/>
  <c r="U13" i="26"/>
  <c r="U20" i="26" s="1"/>
  <c r="T13" i="26"/>
  <c r="T20" i="26" s="1"/>
  <c r="S13" i="26"/>
  <c r="S20" i="26" s="1"/>
  <c r="S35" i="26" s="1"/>
  <c r="R13" i="26"/>
  <c r="Q13" i="26"/>
  <c r="Q20" i="26" s="1"/>
  <c r="P13" i="26"/>
  <c r="P20" i="26" s="1"/>
  <c r="O13" i="26"/>
  <c r="O20" i="26" s="1"/>
  <c r="O35" i="26" s="1"/>
  <c r="N13" i="26"/>
  <c r="M13" i="26"/>
  <c r="M20" i="26" s="1"/>
  <c r="L13" i="26"/>
  <c r="L20" i="26" s="1"/>
  <c r="K13" i="26"/>
  <c r="K20" i="26" s="1"/>
  <c r="K35" i="26" s="1"/>
  <c r="J13" i="26"/>
  <c r="I13" i="26"/>
  <c r="I20" i="26" s="1"/>
  <c r="H13" i="26"/>
  <c r="H20" i="26" s="1"/>
  <c r="G13" i="26"/>
  <c r="G20" i="26" s="1"/>
  <c r="G35" i="26" s="1"/>
  <c r="F13" i="26"/>
  <c r="E13" i="26"/>
  <c r="E20" i="26" s="1"/>
  <c r="D13" i="26"/>
  <c r="D20" i="26" s="1"/>
  <c r="C13" i="26"/>
  <c r="C20" i="26" s="1"/>
  <c r="AI11" i="26"/>
  <c r="AI10" i="26"/>
  <c r="AI9" i="26"/>
  <c r="AI8" i="26"/>
  <c r="AI7" i="26"/>
  <c r="AI6" i="26"/>
  <c r="AI5" i="26"/>
  <c r="AI4" i="26"/>
  <c r="B1" i="26"/>
  <c r="C29" i="26" s="1"/>
  <c r="B41" i="25"/>
  <c r="B33" i="25"/>
  <c r="B40" i="25" s="1"/>
  <c r="AG32" i="25"/>
  <c r="AF32" i="25"/>
  <c r="AE32" i="25"/>
  <c r="AD32" i="25"/>
  <c r="AC32" i="25"/>
  <c r="AB32" i="25"/>
  <c r="AA32" i="25"/>
  <c r="Z32" i="25"/>
  <c r="Y32" i="25"/>
  <c r="X32" i="25"/>
  <c r="W32" i="25"/>
  <c r="V32" i="25"/>
  <c r="U32" i="25"/>
  <c r="T32" i="25"/>
  <c r="S32" i="25"/>
  <c r="R32" i="25"/>
  <c r="Q32" i="25"/>
  <c r="P32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AG31" i="25"/>
  <c r="AF31" i="25"/>
  <c r="AE31" i="25"/>
  <c r="AD31" i="25"/>
  <c r="AC31" i="25"/>
  <c r="AB31" i="25"/>
  <c r="AA31" i="25"/>
  <c r="Z31" i="25"/>
  <c r="Y31" i="25"/>
  <c r="X31" i="25"/>
  <c r="W31" i="25"/>
  <c r="V31" i="25"/>
  <c r="U31" i="25"/>
  <c r="T31" i="25"/>
  <c r="S31" i="25"/>
  <c r="R31" i="25"/>
  <c r="Q31" i="25"/>
  <c r="P31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AG30" i="25"/>
  <c r="AF30" i="25"/>
  <c r="AE30" i="25"/>
  <c r="AD30" i="25"/>
  <c r="AC30" i="25"/>
  <c r="AB30" i="25"/>
  <c r="AA30" i="25"/>
  <c r="Z30" i="25"/>
  <c r="Y30" i="25"/>
  <c r="X30" i="25"/>
  <c r="W30" i="25"/>
  <c r="V30" i="25"/>
  <c r="U30" i="25"/>
  <c r="T30" i="25"/>
  <c r="S30" i="25"/>
  <c r="R30" i="25"/>
  <c r="Q30" i="25"/>
  <c r="P30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AG29" i="25"/>
  <c r="AF29" i="25"/>
  <c r="AE29" i="25"/>
  <c r="AD29" i="25"/>
  <c r="AC29" i="25"/>
  <c r="AB29" i="25"/>
  <c r="AA29" i="25"/>
  <c r="Z29" i="25"/>
  <c r="Y29" i="25"/>
  <c r="X29" i="25"/>
  <c r="W29" i="25"/>
  <c r="V29" i="25"/>
  <c r="U2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AG28" i="25"/>
  <c r="AF28" i="25"/>
  <c r="AE28" i="25"/>
  <c r="AD28" i="25"/>
  <c r="AC28" i="25"/>
  <c r="AB28" i="25"/>
  <c r="AA28" i="25"/>
  <c r="Z28" i="25"/>
  <c r="Y28" i="25"/>
  <c r="X28" i="25"/>
  <c r="W28" i="25"/>
  <c r="V28" i="25"/>
  <c r="U28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AG27" i="25"/>
  <c r="AF27" i="25"/>
  <c r="AE27" i="25"/>
  <c r="AD27" i="25"/>
  <c r="AC27" i="25"/>
  <c r="AB27" i="25"/>
  <c r="AA27" i="25"/>
  <c r="Z27" i="25"/>
  <c r="Y27" i="25"/>
  <c r="X27" i="25"/>
  <c r="W27" i="25"/>
  <c r="V27" i="25"/>
  <c r="U27" i="25"/>
  <c r="T27" i="25"/>
  <c r="S27" i="25"/>
  <c r="R27" i="25"/>
  <c r="Q27" i="25"/>
  <c r="P27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AG26" i="25"/>
  <c r="AF26" i="25"/>
  <c r="AE26" i="25"/>
  <c r="AD26" i="25"/>
  <c r="AC26" i="25"/>
  <c r="AB26" i="25"/>
  <c r="AA26" i="25"/>
  <c r="Z26" i="25"/>
  <c r="Y26" i="25"/>
  <c r="X26" i="25"/>
  <c r="W26" i="25"/>
  <c r="V26" i="25"/>
  <c r="U26" i="25"/>
  <c r="T26" i="25"/>
  <c r="S26" i="25"/>
  <c r="R26" i="25"/>
  <c r="Q26" i="25"/>
  <c r="P26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AG25" i="25"/>
  <c r="AF25" i="25"/>
  <c r="AE25" i="25"/>
  <c r="AD25" i="25"/>
  <c r="AC25" i="25"/>
  <c r="AB25" i="25"/>
  <c r="AA25" i="25"/>
  <c r="Z25" i="25"/>
  <c r="Y25" i="25"/>
  <c r="X25" i="25"/>
  <c r="W25" i="25"/>
  <c r="V25" i="25"/>
  <c r="U25" i="25"/>
  <c r="T25" i="25"/>
  <c r="S25" i="25"/>
  <c r="R25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D25" i="25"/>
  <c r="AG24" i="25"/>
  <c r="AF24" i="25"/>
  <c r="AE24" i="25"/>
  <c r="AE33" i="25" s="1"/>
  <c r="AD24" i="25"/>
  <c r="AC24" i="25"/>
  <c r="AB24" i="25"/>
  <c r="AA24" i="25"/>
  <c r="AA33" i="25" s="1"/>
  <c r="Z24" i="25"/>
  <c r="Y24" i="25"/>
  <c r="X24" i="25"/>
  <c r="W24" i="25"/>
  <c r="W33" i="25" s="1"/>
  <c r="V24" i="25"/>
  <c r="U24" i="25"/>
  <c r="T24" i="25"/>
  <c r="S24" i="25"/>
  <c r="S33" i="25" s="1"/>
  <c r="R24" i="25"/>
  <c r="Q24" i="25"/>
  <c r="P24" i="25"/>
  <c r="O24" i="25"/>
  <c r="O33" i="25" s="1"/>
  <c r="N24" i="25"/>
  <c r="M24" i="25"/>
  <c r="L24" i="25"/>
  <c r="K24" i="25"/>
  <c r="K33" i="25" s="1"/>
  <c r="J24" i="25"/>
  <c r="I24" i="25"/>
  <c r="H24" i="25"/>
  <c r="G24" i="25"/>
  <c r="G33" i="25" s="1"/>
  <c r="F24" i="25"/>
  <c r="E24" i="25"/>
  <c r="D24" i="25"/>
  <c r="C24" i="25"/>
  <c r="AG23" i="25"/>
  <c r="AG33" i="25" s="1"/>
  <c r="AF23" i="25"/>
  <c r="AF33" i="25" s="1"/>
  <c r="AE23" i="25"/>
  <c r="AD23" i="25"/>
  <c r="AD33" i="25" s="1"/>
  <c r="AC23" i="25"/>
  <c r="AC33" i="25" s="1"/>
  <c r="AB23" i="25"/>
  <c r="AB33" i="25" s="1"/>
  <c r="AA23" i="25"/>
  <c r="Z23" i="25"/>
  <c r="Z33" i="25" s="1"/>
  <c r="Y23" i="25"/>
  <c r="Y33" i="25" s="1"/>
  <c r="X23" i="25"/>
  <c r="X33" i="25" s="1"/>
  <c r="W23" i="25"/>
  <c r="V23" i="25"/>
  <c r="V33" i="25" s="1"/>
  <c r="U23" i="25"/>
  <c r="U33" i="25" s="1"/>
  <c r="T23" i="25"/>
  <c r="T33" i="25" s="1"/>
  <c r="S23" i="25"/>
  <c r="R23" i="25"/>
  <c r="R33" i="25" s="1"/>
  <c r="Q23" i="25"/>
  <c r="Q33" i="25" s="1"/>
  <c r="P23" i="25"/>
  <c r="P33" i="25" s="1"/>
  <c r="O23" i="25"/>
  <c r="N23" i="25"/>
  <c r="N33" i="25" s="1"/>
  <c r="M23" i="25"/>
  <c r="M33" i="25" s="1"/>
  <c r="L23" i="25"/>
  <c r="L33" i="25" s="1"/>
  <c r="K23" i="25"/>
  <c r="J23" i="25"/>
  <c r="J33" i="25" s="1"/>
  <c r="I23" i="25"/>
  <c r="I33" i="25" s="1"/>
  <c r="H23" i="25"/>
  <c r="H33" i="25" s="1"/>
  <c r="G23" i="25"/>
  <c r="F23" i="25"/>
  <c r="F33" i="25" s="1"/>
  <c r="E23" i="25"/>
  <c r="E33" i="25" s="1"/>
  <c r="D23" i="25"/>
  <c r="D33" i="25" s="1"/>
  <c r="C23" i="25"/>
  <c r="AG19" i="25"/>
  <c r="AF19" i="25"/>
  <c r="AE19" i="25"/>
  <c r="AD19" i="25"/>
  <c r="AC19" i="25"/>
  <c r="AB19" i="25"/>
  <c r="AA19" i="25"/>
  <c r="Z19" i="25"/>
  <c r="Y19" i="25"/>
  <c r="X19" i="25"/>
  <c r="W19" i="25"/>
  <c r="V19" i="25"/>
  <c r="U19" i="25"/>
  <c r="T19" i="25"/>
  <c r="S19" i="25"/>
  <c r="R19" i="25"/>
  <c r="Q19" i="25"/>
  <c r="P19" i="25"/>
  <c r="O19" i="25"/>
  <c r="N19" i="25"/>
  <c r="M19" i="25"/>
  <c r="L19" i="25"/>
  <c r="K19" i="25"/>
  <c r="J19" i="25"/>
  <c r="I19" i="25"/>
  <c r="H19" i="25"/>
  <c r="G19" i="25"/>
  <c r="F19" i="25"/>
  <c r="E19" i="25"/>
  <c r="D19" i="25"/>
  <c r="C19" i="25"/>
  <c r="AG17" i="25"/>
  <c r="AF17" i="25"/>
  <c r="AE17" i="25"/>
  <c r="AD17" i="25"/>
  <c r="AC17" i="25"/>
  <c r="AB17" i="25"/>
  <c r="AA17" i="25"/>
  <c r="Z17" i="25"/>
  <c r="Y17" i="25"/>
  <c r="X17" i="25"/>
  <c r="W17" i="25"/>
  <c r="V17" i="25"/>
  <c r="U17" i="25"/>
  <c r="T17" i="25"/>
  <c r="S17" i="25"/>
  <c r="R17" i="25"/>
  <c r="Q17" i="25"/>
  <c r="P17" i="25"/>
  <c r="O17" i="25"/>
  <c r="N17" i="25"/>
  <c r="M17" i="25"/>
  <c r="L17" i="25"/>
  <c r="K17" i="25"/>
  <c r="J17" i="25"/>
  <c r="I17" i="25"/>
  <c r="H17" i="25"/>
  <c r="G17" i="25"/>
  <c r="F17" i="25"/>
  <c r="E17" i="25"/>
  <c r="D17" i="25"/>
  <c r="C17" i="25"/>
  <c r="AG16" i="25"/>
  <c r="AF16" i="25"/>
  <c r="AE16" i="25"/>
  <c r="AD16" i="25"/>
  <c r="AC16" i="25"/>
  <c r="AB16" i="25"/>
  <c r="AA16" i="25"/>
  <c r="Z16" i="25"/>
  <c r="Y16" i="25"/>
  <c r="X16" i="25"/>
  <c r="W16" i="25"/>
  <c r="V16" i="25"/>
  <c r="U16" i="25"/>
  <c r="T16" i="25"/>
  <c r="S16" i="25"/>
  <c r="R16" i="25"/>
  <c r="Q16" i="25"/>
  <c r="P16" i="25"/>
  <c r="O16" i="25"/>
  <c r="N16" i="25"/>
  <c r="M16" i="25"/>
  <c r="L16" i="25"/>
  <c r="K16" i="25"/>
  <c r="J16" i="25"/>
  <c r="I16" i="25"/>
  <c r="H16" i="25"/>
  <c r="G16" i="25"/>
  <c r="F16" i="25"/>
  <c r="E16" i="25"/>
  <c r="D16" i="25"/>
  <c r="C16" i="25"/>
  <c r="AG15" i="25"/>
  <c r="AF15" i="25"/>
  <c r="AE15" i="25"/>
  <c r="AD15" i="25"/>
  <c r="AD20" i="25" s="1"/>
  <c r="AD35" i="25" s="1"/>
  <c r="AC15" i="25"/>
  <c r="AB15" i="25"/>
  <c r="AA15" i="25"/>
  <c r="Z15" i="25"/>
  <c r="Z20" i="25" s="1"/>
  <c r="Z35" i="25" s="1"/>
  <c r="Y15" i="25"/>
  <c r="X15" i="25"/>
  <c r="W15" i="25"/>
  <c r="V15" i="25"/>
  <c r="V20" i="25" s="1"/>
  <c r="V35" i="25" s="1"/>
  <c r="U15" i="25"/>
  <c r="T15" i="25"/>
  <c r="S15" i="25"/>
  <c r="R15" i="25"/>
  <c r="R20" i="25" s="1"/>
  <c r="R35" i="25" s="1"/>
  <c r="Q15" i="25"/>
  <c r="P15" i="25"/>
  <c r="O15" i="25"/>
  <c r="N15" i="25"/>
  <c r="N20" i="25" s="1"/>
  <c r="N35" i="25" s="1"/>
  <c r="M15" i="25"/>
  <c r="L15" i="25"/>
  <c r="K15" i="25"/>
  <c r="J15" i="25"/>
  <c r="J20" i="25" s="1"/>
  <c r="J35" i="25" s="1"/>
  <c r="I15" i="25"/>
  <c r="H15" i="25"/>
  <c r="G15" i="25"/>
  <c r="F15" i="25"/>
  <c r="F20" i="25" s="1"/>
  <c r="F35" i="25" s="1"/>
  <c r="E15" i="25"/>
  <c r="D15" i="25"/>
  <c r="C15" i="25"/>
  <c r="AG14" i="25"/>
  <c r="AF14" i="25"/>
  <c r="AE14" i="25"/>
  <c r="AD14" i="25"/>
  <c r="AC14" i="25"/>
  <c r="AB14" i="25"/>
  <c r="AA14" i="25"/>
  <c r="Z14" i="25"/>
  <c r="Y14" i="25"/>
  <c r="X14" i="25"/>
  <c r="W14" i="25"/>
  <c r="V14" i="25"/>
  <c r="U14" i="25"/>
  <c r="T14" i="25"/>
  <c r="S14" i="25"/>
  <c r="R14" i="25"/>
  <c r="Q14" i="25"/>
  <c r="P14" i="25"/>
  <c r="O14" i="25"/>
  <c r="N14" i="25"/>
  <c r="M14" i="25"/>
  <c r="L14" i="25"/>
  <c r="K14" i="25"/>
  <c r="J14" i="25"/>
  <c r="I14" i="25"/>
  <c r="H14" i="25"/>
  <c r="G14" i="25"/>
  <c r="F14" i="25"/>
  <c r="E14" i="25"/>
  <c r="D14" i="25"/>
  <c r="C14" i="25"/>
  <c r="AG13" i="25"/>
  <c r="AG20" i="25" s="1"/>
  <c r="AF13" i="25"/>
  <c r="AF20" i="25" s="1"/>
  <c r="AF35" i="25" s="1"/>
  <c r="AE13" i="25"/>
  <c r="AE20" i="25" s="1"/>
  <c r="AE35" i="25" s="1"/>
  <c r="AD13" i="25"/>
  <c r="AC13" i="25"/>
  <c r="AC20" i="25" s="1"/>
  <c r="AB13" i="25"/>
  <c r="AB20" i="25" s="1"/>
  <c r="AB35" i="25" s="1"/>
  <c r="AA13" i="25"/>
  <c r="AA20" i="25" s="1"/>
  <c r="AA35" i="25" s="1"/>
  <c r="Z13" i="25"/>
  <c r="Y13" i="25"/>
  <c r="Y20" i="25" s="1"/>
  <c r="X13" i="25"/>
  <c r="X20" i="25" s="1"/>
  <c r="X35" i="25" s="1"/>
  <c r="W13" i="25"/>
  <c r="W20" i="25" s="1"/>
  <c r="W35" i="25" s="1"/>
  <c r="V13" i="25"/>
  <c r="U13" i="25"/>
  <c r="U20" i="25" s="1"/>
  <c r="T13" i="25"/>
  <c r="T20" i="25" s="1"/>
  <c r="T35" i="25" s="1"/>
  <c r="S13" i="25"/>
  <c r="S20" i="25" s="1"/>
  <c r="S35" i="25" s="1"/>
  <c r="R13" i="25"/>
  <c r="Q13" i="25"/>
  <c r="Q20" i="25" s="1"/>
  <c r="P13" i="25"/>
  <c r="P20" i="25" s="1"/>
  <c r="P35" i="25" s="1"/>
  <c r="O13" i="25"/>
  <c r="O20" i="25" s="1"/>
  <c r="O35" i="25" s="1"/>
  <c r="N13" i="25"/>
  <c r="M13" i="25"/>
  <c r="M20" i="25" s="1"/>
  <c r="L13" i="25"/>
  <c r="L20" i="25" s="1"/>
  <c r="L35" i="25" s="1"/>
  <c r="K13" i="25"/>
  <c r="K20" i="25" s="1"/>
  <c r="K35" i="25" s="1"/>
  <c r="J13" i="25"/>
  <c r="I13" i="25"/>
  <c r="I20" i="25" s="1"/>
  <c r="H13" i="25"/>
  <c r="H20" i="25" s="1"/>
  <c r="H35" i="25" s="1"/>
  <c r="G13" i="25"/>
  <c r="G20" i="25" s="1"/>
  <c r="G35" i="25" s="1"/>
  <c r="F13" i="25"/>
  <c r="E13" i="25"/>
  <c r="E20" i="25" s="1"/>
  <c r="D13" i="25"/>
  <c r="D20" i="25" s="1"/>
  <c r="D35" i="25" s="1"/>
  <c r="C13" i="25"/>
  <c r="C20" i="25" s="1"/>
  <c r="AI11" i="25"/>
  <c r="AI10" i="25"/>
  <c r="AI9" i="25"/>
  <c r="AI8" i="25"/>
  <c r="AI7" i="25"/>
  <c r="AI6" i="25"/>
  <c r="AI5" i="25"/>
  <c r="AI4" i="25"/>
  <c r="B1" i="25"/>
  <c r="C29" i="25" s="1"/>
  <c r="B41" i="24"/>
  <c r="B33" i="24"/>
  <c r="B40" i="24" s="1"/>
  <c r="AG32" i="24"/>
  <c r="AF32" i="24"/>
  <c r="AE32" i="24"/>
  <c r="AD32" i="24"/>
  <c r="AC32" i="24"/>
  <c r="AB32" i="24"/>
  <c r="AA32" i="24"/>
  <c r="Z32" i="24"/>
  <c r="Y32" i="24"/>
  <c r="X32" i="24"/>
  <c r="W32" i="24"/>
  <c r="V32" i="24"/>
  <c r="U32" i="24"/>
  <c r="T32" i="24"/>
  <c r="S32" i="24"/>
  <c r="R32" i="24"/>
  <c r="Q32" i="24"/>
  <c r="P32" i="24"/>
  <c r="O32" i="24"/>
  <c r="N32" i="24"/>
  <c r="M32" i="24"/>
  <c r="L32" i="24"/>
  <c r="K32" i="24"/>
  <c r="J32" i="24"/>
  <c r="I32" i="24"/>
  <c r="H32" i="24"/>
  <c r="G32" i="24"/>
  <c r="F32" i="24"/>
  <c r="E32" i="24"/>
  <c r="D32" i="24"/>
  <c r="C32" i="24"/>
  <c r="AG31" i="24"/>
  <c r="AF31" i="24"/>
  <c r="AE31" i="24"/>
  <c r="AD31" i="24"/>
  <c r="AC31" i="24"/>
  <c r="AB31" i="24"/>
  <c r="AA31" i="24"/>
  <c r="Z31" i="24"/>
  <c r="Y31" i="24"/>
  <c r="X31" i="24"/>
  <c r="W31" i="24"/>
  <c r="V31" i="24"/>
  <c r="U31" i="24"/>
  <c r="T31" i="24"/>
  <c r="S31" i="24"/>
  <c r="R31" i="24"/>
  <c r="Q31" i="24"/>
  <c r="P31" i="24"/>
  <c r="O31" i="24"/>
  <c r="N31" i="24"/>
  <c r="M31" i="24"/>
  <c r="L31" i="24"/>
  <c r="K31" i="24"/>
  <c r="J31" i="24"/>
  <c r="I31" i="24"/>
  <c r="H31" i="24"/>
  <c r="G31" i="24"/>
  <c r="F31" i="24"/>
  <c r="E31" i="24"/>
  <c r="D31" i="24"/>
  <c r="AG30" i="24"/>
  <c r="AF30" i="24"/>
  <c r="AE30" i="24"/>
  <c r="AD30" i="24"/>
  <c r="AC30" i="24"/>
  <c r="AB30" i="24"/>
  <c r="AA30" i="24"/>
  <c r="Z30" i="24"/>
  <c r="Y30" i="24"/>
  <c r="X30" i="24"/>
  <c r="W30" i="24"/>
  <c r="V30" i="24"/>
  <c r="U30" i="24"/>
  <c r="T30" i="24"/>
  <c r="S30" i="24"/>
  <c r="R30" i="24"/>
  <c r="Q30" i="24"/>
  <c r="P30" i="24"/>
  <c r="O30" i="24"/>
  <c r="N30" i="24"/>
  <c r="M30" i="24"/>
  <c r="L30" i="24"/>
  <c r="K30" i="24"/>
  <c r="J30" i="24"/>
  <c r="I30" i="24"/>
  <c r="H30" i="24"/>
  <c r="G30" i="24"/>
  <c r="F30" i="24"/>
  <c r="E30" i="24"/>
  <c r="D30" i="24"/>
  <c r="AG29" i="24"/>
  <c r="AF29" i="24"/>
  <c r="AE29" i="24"/>
  <c r="AD29" i="24"/>
  <c r="AC29" i="24"/>
  <c r="AB29" i="24"/>
  <c r="AA29" i="24"/>
  <c r="Z29" i="24"/>
  <c r="Y29" i="24"/>
  <c r="X29" i="24"/>
  <c r="W29" i="24"/>
  <c r="V2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AG28" i="24"/>
  <c r="AF28" i="24"/>
  <c r="AE28" i="24"/>
  <c r="AD28" i="24"/>
  <c r="AC28" i="24"/>
  <c r="AB28" i="24"/>
  <c r="AA28" i="24"/>
  <c r="Z28" i="24"/>
  <c r="Y28" i="24"/>
  <c r="X28" i="24"/>
  <c r="W28" i="24"/>
  <c r="V28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AG27" i="24"/>
  <c r="AF27" i="24"/>
  <c r="AE27" i="24"/>
  <c r="AD27" i="24"/>
  <c r="AC27" i="24"/>
  <c r="AB27" i="24"/>
  <c r="AA27" i="24"/>
  <c r="Z27" i="24"/>
  <c r="Y27" i="24"/>
  <c r="X27" i="24"/>
  <c r="W27" i="24"/>
  <c r="V27" i="24"/>
  <c r="U27" i="24"/>
  <c r="T27" i="24"/>
  <c r="S27" i="24"/>
  <c r="R27" i="24"/>
  <c r="Q27" i="24"/>
  <c r="P27" i="24"/>
  <c r="O27" i="24"/>
  <c r="N27" i="24"/>
  <c r="M27" i="24"/>
  <c r="L27" i="24"/>
  <c r="K27" i="24"/>
  <c r="J27" i="24"/>
  <c r="I27" i="24"/>
  <c r="H27" i="24"/>
  <c r="G27" i="24"/>
  <c r="F27" i="24"/>
  <c r="E27" i="24"/>
  <c r="D27" i="24"/>
  <c r="AG26" i="24"/>
  <c r="AF26" i="24"/>
  <c r="AE26" i="24"/>
  <c r="AD26" i="24"/>
  <c r="AC26" i="24"/>
  <c r="AB26" i="24"/>
  <c r="AA26" i="24"/>
  <c r="Z26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AG25" i="24"/>
  <c r="AF25" i="24"/>
  <c r="AE25" i="24"/>
  <c r="AD25" i="24"/>
  <c r="AC25" i="24"/>
  <c r="AB25" i="24"/>
  <c r="AA25" i="24"/>
  <c r="Z25" i="24"/>
  <c r="Y25" i="24"/>
  <c r="X25" i="24"/>
  <c r="W25" i="24"/>
  <c r="V25" i="24"/>
  <c r="U25" i="24"/>
  <c r="T25" i="24"/>
  <c r="S25" i="24"/>
  <c r="R25" i="24"/>
  <c r="Q25" i="24"/>
  <c r="P25" i="24"/>
  <c r="O25" i="24"/>
  <c r="N25" i="24"/>
  <c r="M25" i="24"/>
  <c r="L25" i="24"/>
  <c r="K25" i="24"/>
  <c r="J25" i="24"/>
  <c r="I25" i="24"/>
  <c r="H25" i="24"/>
  <c r="G25" i="24"/>
  <c r="F25" i="24"/>
  <c r="E25" i="24"/>
  <c r="D25" i="24"/>
  <c r="AG24" i="24"/>
  <c r="AF24" i="24"/>
  <c r="AE24" i="24"/>
  <c r="AE33" i="24" s="1"/>
  <c r="AD24" i="24"/>
  <c r="AC24" i="24"/>
  <c r="AB24" i="24"/>
  <c r="AA24" i="24"/>
  <c r="AA33" i="24" s="1"/>
  <c r="Z24" i="24"/>
  <c r="Y24" i="24"/>
  <c r="X24" i="24"/>
  <c r="W24" i="24"/>
  <c r="W33" i="24" s="1"/>
  <c r="V24" i="24"/>
  <c r="U24" i="24"/>
  <c r="T24" i="24"/>
  <c r="S24" i="24"/>
  <c r="S33" i="24" s="1"/>
  <c r="R24" i="24"/>
  <c r="Q24" i="24"/>
  <c r="P24" i="24"/>
  <c r="O24" i="24"/>
  <c r="O33" i="24" s="1"/>
  <c r="N24" i="24"/>
  <c r="M24" i="24"/>
  <c r="L24" i="24"/>
  <c r="K24" i="24"/>
  <c r="K33" i="24" s="1"/>
  <c r="J24" i="24"/>
  <c r="I24" i="24"/>
  <c r="H24" i="24"/>
  <c r="G24" i="24"/>
  <c r="G33" i="24" s="1"/>
  <c r="F24" i="24"/>
  <c r="E24" i="24"/>
  <c r="D24" i="24"/>
  <c r="C24" i="24"/>
  <c r="AG23" i="24"/>
  <c r="AG33" i="24" s="1"/>
  <c r="AF23" i="24"/>
  <c r="AF33" i="24" s="1"/>
  <c r="AE23" i="24"/>
  <c r="AD23" i="24"/>
  <c r="AD33" i="24" s="1"/>
  <c r="AC23" i="24"/>
  <c r="AC33" i="24" s="1"/>
  <c r="AB23" i="24"/>
  <c r="AB33" i="24" s="1"/>
  <c r="AA23" i="24"/>
  <c r="Z23" i="24"/>
  <c r="Z33" i="24" s="1"/>
  <c r="Y23" i="24"/>
  <c r="Y33" i="24" s="1"/>
  <c r="X23" i="24"/>
  <c r="X33" i="24" s="1"/>
  <c r="W23" i="24"/>
  <c r="V23" i="24"/>
  <c r="V33" i="24" s="1"/>
  <c r="U23" i="24"/>
  <c r="U33" i="24" s="1"/>
  <c r="T23" i="24"/>
  <c r="T33" i="24" s="1"/>
  <c r="S23" i="24"/>
  <c r="R23" i="24"/>
  <c r="R33" i="24" s="1"/>
  <c r="Q23" i="24"/>
  <c r="Q33" i="24" s="1"/>
  <c r="P23" i="24"/>
  <c r="P33" i="24" s="1"/>
  <c r="O23" i="24"/>
  <c r="N23" i="24"/>
  <c r="N33" i="24" s="1"/>
  <c r="M23" i="24"/>
  <c r="M33" i="24" s="1"/>
  <c r="L23" i="24"/>
  <c r="L33" i="24" s="1"/>
  <c r="K23" i="24"/>
  <c r="J23" i="24"/>
  <c r="J33" i="24" s="1"/>
  <c r="I23" i="24"/>
  <c r="I33" i="24" s="1"/>
  <c r="H23" i="24"/>
  <c r="H33" i="24" s="1"/>
  <c r="G23" i="24"/>
  <c r="F23" i="24"/>
  <c r="F33" i="24" s="1"/>
  <c r="E23" i="24"/>
  <c r="E33" i="24" s="1"/>
  <c r="D23" i="24"/>
  <c r="D33" i="24" s="1"/>
  <c r="C23" i="24"/>
  <c r="AG19" i="24"/>
  <c r="AF19" i="24"/>
  <c r="AE19" i="24"/>
  <c r="AD19" i="24"/>
  <c r="AC19" i="24"/>
  <c r="AB19" i="24"/>
  <c r="AA19" i="24"/>
  <c r="Z19" i="24"/>
  <c r="Y19" i="24"/>
  <c r="X19" i="24"/>
  <c r="W19" i="24"/>
  <c r="V19" i="24"/>
  <c r="U19" i="24"/>
  <c r="T19" i="24"/>
  <c r="S19" i="24"/>
  <c r="R19" i="24"/>
  <c r="Q19" i="24"/>
  <c r="P19" i="24"/>
  <c r="O19" i="24"/>
  <c r="N19" i="24"/>
  <c r="M19" i="24"/>
  <c r="L19" i="24"/>
  <c r="K19" i="24"/>
  <c r="J19" i="24"/>
  <c r="I19" i="24"/>
  <c r="H19" i="24"/>
  <c r="G19" i="24"/>
  <c r="F19" i="24"/>
  <c r="E19" i="24"/>
  <c r="D19" i="24"/>
  <c r="C19" i="24"/>
  <c r="AG17" i="24"/>
  <c r="AF17" i="24"/>
  <c r="AE17" i="24"/>
  <c r="AD17" i="24"/>
  <c r="AC17" i="24"/>
  <c r="AB17" i="24"/>
  <c r="AA17" i="24"/>
  <c r="Z17" i="24"/>
  <c r="Y17" i="24"/>
  <c r="X17" i="24"/>
  <c r="W17" i="24"/>
  <c r="V17" i="24"/>
  <c r="U17" i="24"/>
  <c r="T17" i="24"/>
  <c r="S17" i="24"/>
  <c r="R17" i="24"/>
  <c r="Q17" i="24"/>
  <c r="P17" i="24"/>
  <c r="O17" i="24"/>
  <c r="N17" i="24"/>
  <c r="M17" i="24"/>
  <c r="L17" i="24"/>
  <c r="K17" i="24"/>
  <c r="J17" i="24"/>
  <c r="I17" i="24"/>
  <c r="H17" i="24"/>
  <c r="G17" i="24"/>
  <c r="F17" i="24"/>
  <c r="E17" i="24"/>
  <c r="D17" i="24"/>
  <c r="C17" i="24"/>
  <c r="AG16" i="24"/>
  <c r="AF16" i="24"/>
  <c r="AE16" i="24"/>
  <c r="AD16" i="24"/>
  <c r="AC16" i="24"/>
  <c r="AB16" i="24"/>
  <c r="AA16" i="24"/>
  <c r="Z16" i="24"/>
  <c r="Y16" i="24"/>
  <c r="X16" i="24"/>
  <c r="W16" i="24"/>
  <c r="V16" i="24"/>
  <c r="U16" i="24"/>
  <c r="T16" i="24"/>
  <c r="S16" i="24"/>
  <c r="R16" i="24"/>
  <c r="Q16" i="24"/>
  <c r="P16" i="24"/>
  <c r="O16" i="24"/>
  <c r="N16" i="24"/>
  <c r="M16" i="24"/>
  <c r="L16" i="24"/>
  <c r="K16" i="24"/>
  <c r="J16" i="24"/>
  <c r="I16" i="24"/>
  <c r="H16" i="24"/>
  <c r="G16" i="24"/>
  <c r="F16" i="24"/>
  <c r="E16" i="24"/>
  <c r="D16" i="24"/>
  <c r="C16" i="24"/>
  <c r="AG15" i="24"/>
  <c r="AF15" i="24"/>
  <c r="AE15" i="24"/>
  <c r="AD15" i="24"/>
  <c r="AD20" i="24" s="1"/>
  <c r="AD35" i="24" s="1"/>
  <c r="AC15" i="24"/>
  <c r="AB15" i="24"/>
  <c r="AA15" i="24"/>
  <c r="Z15" i="24"/>
  <c r="Z20" i="24" s="1"/>
  <c r="Z35" i="24" s="1"/>
  <c r="Y15" i="24"/>
  <c r="X15" i="24"/>
  <c r="W15" i="24"/>
  <c r="V15" i="24"/>
  <c r="V20" i="24" s="1"/>
  <c r="V35" i="24" s="1"/>
  <c r="U15" i="24"/>
  <c r="T15" i="24"/>
  <c r="S15" i="24"/>
  <c r="R15" i="24"/>
  <c r="R20" i="24" s="1"/>
  <c r="R35" i="24" s="1"/>
  <c r="Q15" i="24"/>
  <c r="P15" i="24"/>
  <c r="O15" i="24"/>
  <c r="N15" i="24"/>
  <c r="N20" i="24" s="1"/>
  <c r="N35" i="24" s="1"/>
  <c r="M15" i="24"/>
  <c r="L15" i="24"/>
  <c r="K15" i="24"/>
  <c r="J15" i="24"/>
  <c r="J20" i="24" s="1"/>
  <c r="J35" i="24" s="1"/>
  <c r="I15" i="24"/>
  <c r="H15" i="24"/>
  <c r="G15" i="24"/>
  <c r="F15" i="24"/>
  <c r="F20" i="24" s="1"/>
  <c r="F35" i="24" s="1"/>
  <c r="E15" i="24"/>
  <c r="D15" i="24"/>
  <c r="C15" i="24"/>
  <c r="AG14" i="24"/>
  <c r="AF14" i="24"/>
  <c r="AE14" i="24"/>
  <c r="AD14" i="24"/>
  <c r="AC14" i="24"/>
  <c r="AB14" i="24"/>
  <c r="AA14" i="24"/>
  <c r="Z14" i="24"/>
  <c r="Y14" i="24"/>
  <c r="X14" i="24"/>
  <c r="W14" i="24"/>
  <c r="V14" i="24"/>
  <c r="U14" i="24"/>
  <c r="T14" i="24"/>
  <c r="S14" i="24"/>
  <c r="R14" i="24"/>
  <c r="Q14" i="24"/>
  <c r="P14" i="24"/>
  <c r="O14" i="24"/>
  <c r="N14" i="24"/>
  <c r="M14" i="24"/>
  <c r="L14" i="24"/>
  <c r="K14" i="24"/>
  <c r="J14" i="24"/>
  <c r="I14" i="24"/>
  <c r="H14" i="24"/>
  <c r="G14" i="24"/>
  <c r="F14" i="24"/>
  <c r="E14" i="24"/>
  <c r="D14" i="24"/>
  <c r="C14" i="24"/>
  <c r="AG13" i="24"/>
  <c r="AG20" i="24" s="1"/>
  <c r="AF13" i="24"/>
  <c r="AF20" i="24" s="1"/>
  <c r="AF35" i="24" s="1"/>
  <c r="AE13" i="24"/>
  <c r="AE20" i="24" s="1"/>
  <c r="AE35" i="24" s="1"/>
  <c r="AD13" i="24"/>
  <c r="AC13" i="24"/>
  <c r="AC20" i="24" s="1"/>
  <c r="AB13" i="24"/>
  <c r="AB20" i="24" s="1"/>
  <c r="AB35" i="24" s="1"/>
  <c r="AA13" i="24"/>
  <c r="AA20" i="24" s="1"/>
  <c r="AA35" i="24" s="1"/>
  <c r="Z13" i="24"/>
  <c r="Y13" i="24"/>
  <c r="Y20" i="24" s="1"/>
  <c r="X13" i="24"/>
  <c r="X20" i="24" s="1"/>
  <c r="X35" i="24" s="1"/>
  <c r="W13" i="24"/>
  <c r="W20" i="24" s="1"/>
  <c r="W35" i="24" s="1"/>
  <c r="V13" i="24"/>
  <c r="U13" i="24"/>
  <c r="U20" i="24" s="1"/>
  <c r="T13" i="24"/>
  <c r="T20" i="24" s="1"/>
  <c r="T35" i="24" s="1"/>
  <c r="S13" i="24"/>
  <c r="S20" i="24" s="1"/>
  <c r="S35" i="24" s="1"/>
  <c r="R13" i="24"/>
  <c r="Q13" i="24"/>
  <c r="Q20" i="24" s="1"/>
  <c r="P13" i="24"/>
  <c r="P20" i="24" s="1"/>
  <c r="P35" i="24" s="1"/>
  <c r="O13" i="24"/>
  <c r="O20" i="24" s="1"/>
  <c r="O35" i="24" s="1"/>
  <c r="N13" i="24"/>
  <c r="M13" i="24"/>
  <c r="M20" i="24" s="1"/>
  <c r="L13" i="24"/>
  <c r="L20" i="24" s="1"/>
  <c r="L35" i="24" s="1"/>
  <c r="K13" i="24"/>
  <c r="K20" i="24" s="1"/>
  <c r="K35" i="24" s="1"/>
  <c r="J13" i="24"/>
  <c r="I13" i="24"/>
  <c r="I20" i="24" s="1"/>
  <c r="H13" i="24"/>
  <c r="H20" i="24" s="1"/>
  <c r="H35" i="24" s="1"/>
  <c r="G13" i="24"/>
  <c r="G20" i="24" s="1"/>
  <c r="G35" i="24" s="1"/>
  <c r="F13" i="24"/>
  <c r="E13" i="24"/>
  <c r="E20" i="24" s="1"/>
  <c r="D13" i="24"/>
  <c r="D20" i="24" s="1"/>
  <c r="D35" i="24" s="1"/>
  <c r="C13" i="24"/>
  <c r="C20" i="24" s="1"/>
  <c r="AI11" i="24"/>
  <c r="AI10" i="24"/>
  <c r="AI9" i="24"/>
  <c r="AI8" i="24"/>
  <c r="AI7" i="24"/>
  <c r="AI6" i="24"/>
  <c r="AI5" i="24"/>
  <c r="AI4" i="24"/>
  <c r="B1" i="24"/>
  <c r="C29" i="24" s="1"/>
  <c r="B41" i="23"/>
  <c r="B33" i="23"/>
  <c r="B40" i="23" s="1"/>
  <c r="AG32" i="23"/>
  <c r="AF32" i="23"/>
  <c r="AE32" i="23"/>
  <c r="AD32" i="23"/>
  <c r="AC32" i="23"/>
  <c r="AB32" i="23"/>
  <c r="AA32" i="23"/>
  <c r="Z32" i="23"/>
  <c r="Y32" i="23"/>
  <c r="X32" i="23"/>
  <c r="W32" i="23"/>
  <c r="V32" i="23"/>
  <c r="U32" i="23"/>
  <c r="T32" i="23"/>
  <c r="S32" i="23"/>
  <c r="R32" i="23"/>
  <c r="Q32" i="23"/>
  <c r="P32" i="23"/>
  <c r="O32" i="23"/>
  <c r="N32" i="23"/>
  <c r="M32" i="23"/>
  <c r="L32" i="23"/>
  <c r="K32" i="23"/>
  <c r="J32" i="23"/>
  <c r="I32" i="23"/>
  <c r="H32" i="23"/>
  <c r="G32" i="23"/>
  <c r="F32" i="23"/>
  <c r="E32" i="23"/>
  <c r="D32" i="23"/>
  <c r="C32" i="23"/>
  <c r="AG31" i="23"/>
  <c r="AF31" i="23"/>
  <c r="AE31" i="23"/>
  <c r="AD31" i="23"/>
  <c r="AC31" i="23"/>
  <c r="AB31" i="23"/>
  <c r="AA31" i="23"/>
  <c r="Z31" i="23"/>
  <c r="Y31" i="23"/>
  <c r="X31" i="23"/>
  <c r="W31" i="23"/>
  <c r="V31" i="23"/>
  <c r="U31" i="23"/>
  <c r="T31" i="23"/>
  <c r="S31" i="23"/>
  <c r="R31" i="23"/>
  <c r="Q31" i="23"/>
  <c r="P31" i="23"/>
  <c r="O31" i="23"/>
  <c r="N31" i="23"/>
  <c r="M31" i="23"/>
  <c r="L31" i="23"/>
  <c r="K31" i="23"/>
  <c r="J31" i="23"/>
  <c r="I31" i="23"/>
  <c r="H31" i="23"/>
  <c r="G31" i="23"/>
  <c r="F31" i="23"/>
  <c r="E31" i="23"/>
  <c r="D31" i="23"/>
  <c r="AG30" i="23"/>
  <c r="AF30" i="23"/>
  <c r="AE30" i="23"/>
  <c r="AD30" i="23"/>
  <c r="AC30" i="23"/>
  <c r="AB30" i="23"/>
  <c r="AA30" i="23"/>
  <c r="Z30" i="23"/>
  <c r="Y30" i="23"/>
  <c r="X30" i="23"/>
  <c r="W30" i="23"/>
  <c r="V30" i="23"/>
  <c r="U30" i="23"/>
  <c r="T30" i="23"/>
  <c r="S30" i="23"/>
  <c r="R30" i="23"/>
  <c r="Q30" i="23"/>
  <c r="P30" i="23"/>
  <c r="O30" i="23"/>
  <c r="N30" i="23"/>
  <c r="M30" i="23"/>
  <c r="L30" i="23"/>
  <c r="K30" i="23"/>
  <c r="J30" i="23"/>
  <c r="I30" i="23"/>
  <c r="H30" i="23"/>
  <c r="G30" i="23"/>
  <c r="F30" i="23"/>
  <c r="E30" i="23"/>
  <c r="D30" i="23"/>
  <c r="AG29" i="23"/>
  <c r="AF29" i="23"/>
  <c r="AE29" i="23"/>
  <c r="AD29" i="23"/>
  <c r="AC29" i="23"/>
  <c r="AB29" i="23"/>
  <c r="AA29" i="23"/>
  <c r="Z29" i="23"/>
  <c r="Y29" i="23"/>
  <c r="X29" i="23"/>
  <c r="W29" i="23"/>
  <c r="V2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AG28" i="23"/>
  <c r="AF28" i="23"/>
  <c r="AE28" i="23"/>
  <c r="AD28" i="23"/>
  <c r="AC28" i="23"/>
  <c r="AB28" i="23"/>
  <c r="AA28" i="23"/>
  <c r="Z28" i="23"/>
  <c r="Y28" i="23"/>
  <c r="X28" i="23"/>
  <c r="W28" i="23"/>
  <c r="V28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AG27" i="23"/>
  <c r="AF27" i="23"/>
  <c r="AE27" i="23"/>
  <c r="AD27" i="23"/>
  <c r="AC27" i="23"/>
  <c r="AB27" i="23"/>
  <c r="AA27" i="23"/>
  <c r="Z27" i="23"/>
  <c r="Y27" i="23"/>
  <c r="X27" i="23"/>
  <c r="W27" i="23"/>
  <c r="V27" i="23"/>
  <c r="U27" i="23"/>
  <c r="T27" i="23"/>
  <c r="S27" i="23"/>
  <c r="R27" i="23"/>
  <c r="Q27" i="23"/>
  <c r="P27" i="23"/>
  <c r="O27" i="23"/>
  <c r="N27" i="23"/>
  <c r="M27" i="23"/>
  <c r="L27" i="23"/>
  <c r="K27" i="23"/>
  <c r="J27" i="23"/>
  <c r="I27" i="23"/>
  <c r="H27" i="23"/>
  <c r="G27" i="23"/>
  <c r="F27" i="23"/>
  <c r="E27" i="23"/>
  <c r="D27" i="23"/>
  <c r="AG26" i="23"/>
  <c r="AF26" i="23"/>
  <c r="AE26" i="23"/>
  <c r="AD26" i="23"/>
  <c r="AC26" i="23"/>
  <c r="AB26" i="23"/>
  <c r="AA26" i="23"/>
  <c r="Z26" i="23"/>
  <c r="Y26" i="23"/>
  <c r="X26" i="23"/>
  <c r="W26" i="23"/>
  <c r="V26" i="23"/>
  <c r="U26" i="23"/>
  <c r="T26" i="23"/>
  <c r="S26" i="23"/>
  <c r="R26" i="23"/>
  <c r="Q26" i="23"/>
  <c r="P26" i="23"/>
  <c r="O26" i="23"/>
  <c r="N26" i="23"/>
  <c r="M26" i="23"/>
  <c r="L26" i="23"/>
  <c r="K26" i="23"/>
  <c r="J26" i="23"/>
  <c r="I26" i="23"/>
  <c r="H26" i="23"/>
  <c r="G26" i="23"/>
  <c r="F26" i="23"/>
  <c r="E26" i="23"/>
  <c r="D26" i="23"/>
  <c r="AG25" i="23"/>
  <c r="AF25" i="23"/>
  <c r="AE25" i="23"/>
  <c r="AD25" i="23"/>
  <c r="AC25" i="23"/>
  <c r="AB25" i="23"/>
  <c r="AA25" i="23"/>
  <c r="Z25" i="23"/>
  <c r="Y25" i="23"/>
  <c r="X25" i="23"/>
  <c r="W25" i="23"/>
  <c r="V25" i="23"/>
  <c r="U25" i="23"/>
  <c r="T25" i="23"/>
  <c r="S25" i="23"/>
  <c r="R25" i="23"/>
  <c r="Q25" i="23"/>
  <c r="P25" i="23"/>
  <c r="O25" i="23"/>
  <c r="N25" i="23"/>
  <c r="M25" i="23"/>
  <c r="L25" i="23"/>
  <c r="K25" i="23"/>
  <c r="J25" i="23"/>
  <c r="I25" i="23"/>
  <c r="H25" i="23"/>
  <c r="G25" i="23"/>
  <c r="F25" i="23"/>
  <c r="E25" i="23"/>
  <c r="D25" i="23"/>
  <c r="AG24" i="23"/>
  <c r="AF24" i="23"/>
  <c r="AE24" i="23"/>
  <c r="AE33" i="23" s="1"/>
  <c r="AD24" i="23"/>
  <c r="AC24" i="23"/>
  <c r="AB24" i="23"/>
  <c r="AA24" i="23"/>
  <c r="AA33" i="23" s="1"/>
  <c r="Z24" i="23"/>
  <c r="Y24" i="23"/>
  <c r="X24" i="23"/>
  <c r="W24" i="23"/>
  <c r="W33" i="23" s="1"/>
  <c r="V24" i="23"/>
  <c r="U24" i="23"/>
  <c r="T24" i="23"/>
  <c r="S24" i="23"/>
  <c r="S33" i="23" s="1"/>
  <c r="R24" i="23"/>
  <c r="Q24" i="23"/>
  <c r="P24" i="23"/>
  <c r="O24" i="23"/>
  <c r="O33" i="23" s="1"/>
  <c r="N24" i="23"/>
  <c r="M24" i="23"/>
  <c r="L24" i="23"/>
  <c r="K24" i="23"/>
  <c r="K33" i="23" s="1"/>
  <c r="J24" i="23"/>
  <c r="I24" i="23"/>
  <c r="H24" i="23"/>
  <c r="G24" i="23"/>
  <c r="G33" i="23" s="1"/>
  <c r="F24" i="23"/>
  <c r="E24" i="23"/>
  <c r="D24" i="23"/>
  <c r="C24" i="23"/>
  <c r="AG23" i="23"/>
  <c r="AG33" i="23" s="1"/>
  <c r="AF23" i="23"/>
  <c r="AF33" i="23" s="1"/>
  <c r="AE23" i="23"/>
  <c r="AD23" i="23"/>
  <c r="AD33" i="23" s="1"/>
  <c r="AC23" i="23"/>
  <c r="AC33" i="23" s="1"/>
  <c r="AB23" i="23"/>
  <c r="AB33" i="23" s="1"/>
  <c r="AA23" i="23"/>
  <c r="Z23" i="23"/>
  <c r="Z33" i="23" s="1"/>
  <c r="Y23" i="23"/>
  <c r="Y33" i="23" s="1"/>
  <c r="X23" i="23"/>
  <c r="X33" i="23" s="1"/>
  <c r="W23" i="23"/>
  <c r="V23" i="23"/>
  <c r="V33" i="23" s="1"/>
  <c r="U23" i="23"/>
  <c r="U33" i="23" s="1"/>
  <c r="T23" i="23"/>
  <c r="T33" i="23" s="1"/>
  <c r="S23" i="23"/>
  <c r="R23" i="23"/>
  <c r="R33" i="23" s="1"/>
  <c r="Q23" i="23"/>
  <c r="Q33" i="23" s="1"/>
  <c r="P23" i="23"/>
  <c r="P33" i="23" s="1"/>
  <c r="O23" i="23"/>
  <c r="N23" i="23"/>
  <c r="N33" i="23" s="1"/>
  <c r="M23" i="23"/>
  <c r="M33" i="23" s="1"/>
  <c r="L23" i="23"/>
  <c r="L33" i="23" s="1"/>
  <c r="K23" i="23"/>
  <c r="J23" i="23"/>
  <c r="J33" i="23" s="1"/>
  <c r="I23" i="23"/>
  <c r="I33" i="23" s="1"/>
  <c r="H23" i="23"/>
  <c r="H33" i="23" s="1"/>
  <c r="G23" i="23"/>
  <c r="F23" i="23"/>
  <c r="F33" i="23" s="1"/>
  <c r="E23" i="23"/>
  <c r="E33" i="23" s="1"/>
  <c r="D23" i="23"/>
  <c r="D33" i="23" s="1"/>
  <c r="C23" i="23"/>
  <c r="AG19" i="23"/>
  <c r="AF19" i="23"/>
  <c r="AE19" i="23"/>
  <c r="AD19" i="23"/>
  <c r="AC19" i="23"/>
  <c r="AB19" i="23"/>
  <c r="AA19" i="23"/>
  <c r="Z19" i="23"/>
  <c r="Y19" i="23"/>
  <c r="X19" i="23"/>
  <c r="W19" i="23"/>
  <c r="V19" i="23"/>
  <c r="U19" i="23"/>
  <c r="T19" i="23"/>
  <c r="S19" i="23"/>
  <c r="R19" i="23"/>
  <c r="Q19" i="23"/>
  <c r="P19" i="23"/>
  <c r="O19" i="23"/>
  <c r="N19" i="23"/>
  <c r="M19" i="23"/>
  <c r="L19" i="23"/>
  <c r="K19" i="23"/>
  <c r="J19" i="23"/>
  <c r="I19" i="23"/>
  <c r="H19" i="23"/>
  <c r="G19" i="23"/>
  <c r="F19" i="23"/>
  <c r="E19" i="23"/>
  <c r="D19" i="23"/>
  <c r="C19" i="23"/>
  <c r="AG17" i="23"/>
  <c r="AF17" i="23"/>
  <c r="AE17" i="23"/>
  <c r="AD17" i="23"/>
  <c r="AC17" i="23"/>
  <c r="AB17" i="23"/>
  <c r="AA17" i="23"/>
  <c r="Z17" i="23"/>
  <c r="Y17" i="23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C17" i="23"/>
  <c r="AG16" i="23"/>
  <c r="AF16" i="23"/>
  <c r="AE16" i="23"/>
  <c r="AD16" i="23"/>
  <c r="AC16" i="23"/>
  <c r="AB16" i="23"/>
  <c r="AA16" i="23"/>
  <c r="Z16" i="23"/>
  <c r="Y16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D16" i="23"/>
  <c r="C16" i="23"/>
  <c r="AG15" i="23"/>
  <c r="AF15" i="23"/>
  <c r="AE15" i="23"/>
  <c r="AD15" i="23"/>
  <c r="AD20" i="23" s="1"/>
  <c r="AD35" i="23" s="1"/>
  <c r="AC15" i="23"/>
  <c r="AB15" i="23"/>
  <c r="AA15" i="23"/>
  <c r="Z15" i="23"/>
  <c r="Z20" i="23" s="1"/>
  <c r="Z35" i="23" s="1"/>
  <c r="Y15" i="23"/>
  <c r="X15" i="23"/>
  <c r="W15" i="23"/>
  <c r="V15" i="23"/>
  <c r="V20" i="23" s="1"/>
  <c r="V35" i="23" s="1"/>
  <c r="U15" i="23"/>
  <c r="T15" i="23"/>
  <c r="S15" i="23"/>
  <c r="R15" i="23"/>
  <c r="R20" i="23" s="1"/>
  <c r="R35" i="23" s="1"/>
  <c r="Q15" i="23"/>
  <c r="P15" i="23"/>
  <c r="O15" i="23"/>
  <c r="N15" i="23"/>
  <c r="N20" i="23" s="1"/>
  <c r="N35" i="23" s="1"/>
  <c r="M15" i="23"/>
  <c r="L15" i="23"/>
  <c r="K15" i="23"/>
  <c r="J15" i="23"/>
  <c r="J20" i="23" s="1"/>
  <c r="J35" i="23" s="1"/>
  <c r="I15" i="23"/>
  <c r="H15" i="23"/>
  <c r="G15" i="23"/>
  <c r="F15" i="23"/>
  <c r="F20" i="23" s="1"/>
  <c r="F35" i="23" s="1"/>
  <c r="E15" i="23"/>
  <c r="D15" i="23"/>
  <c r="C15" i="23"/>
  <c r="AG14" i="23"/>
  <c r="AF14" i="23"/>
  <c r="AE14" i="23"/>
  <c r="AD14" i="23"/>
  <c r="AC14" i="23"/>
  <c r="AB14" i="23"/>
  <c r="AA14" i="23"/>
  <c r="Z14" i="23"/>
  <c r="Y14" i="23"/>
  <c r="X14" i="23"/>
  <c r="W14" i="23"/>
  <c r="V14" i="23"/>
  <c r="U14" i="23"/>
  <c r="T14" i="23"/>
  <c r="S14" i="23"/>
  <c r="R14" i="23"/>
  <c r="Q14" i="23"/>
  <c r="P14" i="23"/>
  <c r="O14" i="23"/>
  <c r="N14" i="23"/>
  <c r="M14" i="23"/>
  <c r="L14" i="23"/>
  <c r="K14" i="23"/>
  <c r="J14" i="23"/>
  <c r="I14" i="23"/>
  <c r="H14" i="23"/>
  <c r="G14" i="23"/>
  <c r="F14" i="23"/>
  <c r="E14" i="23"/>
  <c r="D14" i="23"/>
  <c r="C14" i="23"/>
  <c r="AG13" i="23"/>
  <c r="AG20" i="23" s="1"/>
  <c r="AF13" i="23"/>
  <c r="AF20" i="23" s="1"/>
  <c r="AF35" i="23" s="1"/>
  <c r="AE13" i="23"/>
  <c r="AE20" i="23" s="1"/>
  <c r="AE35" i="23" s="1"/>
  <c r="AD13" i="23"/>
  <c r="AC13" i="23"/>
  <c r="AC20" i="23" s="1"/>
  <c r="AB13" i="23"/>
  <c r="AB20" i="23" s="1"/>
  <c r="AB35" i="23" s="1"/>
  <c r="AA13" i="23"/>
  <c r="AA20" i="23" s="1"/>
  <c r="AA35" i="23" s="1"/>
  <c r="Z13" i="23"/>
  <c r="Y13" i="23"/>
  <c r="Y20" i="23" s="1"/>
  <c r="X13" i="23"/>
  <c r="X20" i="23" s="1"/>
  <c r="X35" i="23" s="1"/>
  <c r="W13" i="23"/>
  <c r="W20" i="23" s="1"/>
  <c r="W35" i="23" s="1"/>
  <c r="V13" i="23"/>
  <c r="U13" i="23"/>
  <c r="U20" i="23" s="1"/>
  <c r="T13" i="23"/>
  <c r="T20" i="23" s="1"/>
  <c r="T35" i="23" s="1"/>
  <c r="S13" i="23"/>
  <c r="S20" i="23" s="1"/>
  <c r="S35" i="23" s="1"/>
  <c r="R13" i="23"/>
  <c r="Q13" i="23"/>
  <c r="Q20" i="23" s="1"/>
  <c r="P13" i="23"/>
  <c r="P20" i="23" s="1"/>
  <c r="P35" i="23" s="1"/>
  <c r="O13" i="23"/>
  <c r="O20" i="23" s="1"/>
  <c r="O35" i="23" s="1"/>
  <c r="N13" i="23"/>
  <c r="M13" i="23"/>
  <c r="M20" i="23" s="1"/>
  <c r="L13" i="23"/>
  <c r="L20" i="23" s="1"/>
  <c r="L35" i="23" s="1"/>
  <c r="K13" i="23"/>
  <c r="K20" i="23" s="1"/>
  <c r="K35" i="23" s="1"/>
  <c r="J13" i="23"/>
  <c r="I13" i="23"/>
  <c r="I20" i="23" s="1"/>
  <c r="H13" i="23"/>
  <c r="H20" i="23" s="1"/>
  <c r="H35" i="23" s="1"/>
  <c r="G13" i="23"/>
  <c r="G20" i="23" s="1"/>
  <c r="G35" i="23" s="1"/>
  <c r="F13" i="23"/>
  <c r="E13" i="23"/>
  <c r="E20" i="23" s="1"/>
  <c r="D13" i="23"/>
  <c r="D20" i="23" s="1"/>
  <c r="D35" i="23" s="1"/>
  <c r="C13" i="23"/>
  <c r="C20" i="23" s="1"/>
  <c r="AI11" i="23"/>
  <c r="AI10" i="23"/>
  <c r="AI9" i="23"/>
  <c r="AI8" i="23"/>
  <c r="AI7" i="23"/>
  <c r="AI6" i="23"/>
  <c r="AI5" i="23"/>
  <c r="AI4" i="23"/>
  <c r="B1" i="23"/>
  <c r="C29" i="23" s="1"/>
  <c r="B41" i="21"/>
  <c r="B33" i="21"/>
  <c r="B40" i="21" s="1"/>
  <c r="AG32" i="21"/>
  <c r="AF32" i="21"/>
  <c r="AE32" i="21"/>
  <c r="AD32" i="21"/>
  <c r="AC32" i="21"/>
  <c r="AB32" i="21"/>
  <c r="AA32" i="21"/>
  <c r="Z32" i="21"/>
  <c r="Y32" i="21"/>
  <c r="X32" i="21"/>
  <c r="W32" i="21"/>
  <c r="V32" i="21"/>
  <c r="U32" i="21"/>
  <c r="T32" i="21"/>
  <c r="S32" i="21"/>
  <c r="R32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AG31" i="21"/>
  <c r="AF31" i="21"/>
  <c r="AE31" i="21"/>
  <c r="AD31" i="21"/>
  <c r="AC31" i="21"/>
  <c r="AB31" i="21"/>
  <c r="AA31" i="21"/>
  <c r="Z31" i="21"/>
  <c r="Y31" i="21"/>
  <c r="X31" i="21"/>
  <c r="W31" i="21"/>
  <c r="V31" i="21"/>
  <c r="U31" i="21"/>
  <c r="T31" i="21"/>
  <c r="S31" i="21"/>
  <c r="R31" i="21"/>
  <c r="Q31" i="21"/>
  <c r="P31" i="21"/>
  <c r="O31" i="21"/>
  <c r="N31" i="21"/>
  <c r="M31" i="21"/>
  <c r="L31" i="21"/>
  <c r="K31" i="21"/>
  <c r="J31" i="21"/>
  <c r="I31" i="21"/>
  <c r="H31" i="21"/>
  <c r="G31" i="21"/>
  <c r="F31" i="21"/>
  <c r="E31" i="21"/>
  <c r="D31" i="21"/>
  <c r="AG30" i="21"/>
  <c r="AF30" i="21"/>
  <c r="AE30" i="21"/>
  <c r="AD30" i="21"/>
  <c r="AC30" i="21"/>
  <c r="AB30" i="21"/>
  <c r="AA30" i="21"/>
  <c r="Z30" i="21"/>
  <c r="Y30" i="21"/>
  <c r="X30" i="21"/>
  <c r="W30" i="21"/>
  <c r="V30" i="21"/>
  <c r="U30" i="21"/>
  <c r="T30" i="21"/>
  <c r="S30" i="21"/>
  <c r="R30" i="21"/>
  <c r="Q30" i="21"/>
  <c r="P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AG29" i="21"/>
  <c r="AF29" i="21"/>
  <c r="AE29" i="21"/>
  <c r="AD29" i="21"/>
  <c r="AC29" i="21"/>
  <c r="AB29" i="21"/>
  <c r="AA29" i="21"/>
  <c r="Z29" i="21"/>
  <c r="Y29" i="21"/>
  <c r="X29" i="21"/>
  <c r="W29" i="21"/>
  <c r="V2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AG28" i="21"/>
  <c r="AF28" i="21"/>
  <c r="AE28" i="21"/>
  <c r="AD28" i="21"/>
  <c r="AC28" i="21"/>
  <c r="AB28" i="21"/>
  <c r="AA28" i="21"/>
  <c r="Z28" i="21"/>
  <c r="Y28" i="21"/>
  <c r="X28" i="21"/>
  <c r="W28" i="21"/>
  <c r="V28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AG27" i="21"/>
  <c r="AF27" i="21"/>
  <c r="AE27" i="21"/>
  <c r="AD27" i="21"/>
  <c r="AC27" i="21"/>
  <c r="AB27" i="21"/>
  <c r="AA27" i="21"/>
  <c r="Z27" i="21"/>
  <c r="Y27" i="21"/>
  <c r="X27" i="21"/>
  <c r="W27" i="21"/>
  <c r="V27" i="21"/>
  <c r="U27" i="21"/>
  <c r="T27" i="21"/>
  <c r="S27" i="21"/>
  <c r="R27" i="21"/>
  <c r="Q27" i="21"/>
  <c r="P27" i="21"/>
  <c r="O27" i="21"/>
  <c r="N27" i="21"/>
  <c r="M27" i="21"/>
  <c r="L27" i="21"/>
  <c r="K27" i="21"/>
  <c r="J27" i="21"/>
  <c r="I27" i="21"/>
  <c r="H27" i="21"/>
  <c r="G27" i="21"/>
  <c r="F27" i="21"/>
  <c r="E27" i="21"/>
  <c r="D27" i="21"/>
  <c r="AG26" i="21"/>
  <c r="AF26" i="21"/>
  <c r="AE26" i="21"/>
  <c r="AD26" i="21"/>
  <c r="AC26" i="21"/>
  <c r="AB26" i="21"/>
  <c r="AA26" i="21"/>
  <c r="Z26" i="21"/>
  <c r="Y26" i="21"/>
  <c r="X26" i="21"/>
  <c r="W26" i="21"/>
  <c r="V26" i="21"/>
  <c r="U26" i="21"/>
  <c r="T26" i="21"/>
  <c r="S26" i="21"/>
  <c r="R26" i="21"/>
  <c r="Q26" i="21"/>
  <c r="P26" i="21"/>
  <c r="O26" i="21"/>
  <c r="N26" i="21"/>
  <c r="M26" i="21"/>
  <c r="L26" i="21"/>
  <c r="K26" i="21"/>
  <c r="J26" i="21"/>
  <c r="I26" i="21"/>
  <c r="H26" i="21"/>
  <c r="G26" i="21"/>
  <c r="F26" i="21"/>
  <c r="E26" i="21"/>
  <c r="D26" i="21"/>
  <c r="AG25" i="21"/>
  <c r="AF25" i="21"/>
  <c r="AE25" i="21"/>
  <c r="AD25" i="21"/>
  <c r="AC25" i="21"/>
  <c r="AB25" i="21"/>
  <c r="AA25" i="21"/>
  <c r="Z25" i="21"/>
  <c r="Y25" i="21"/>
  <c r="X25" i="21"/>
  <c r="W25" i="21"/>
  <c r="V25" i="21"/>
  <c r="U25" i="21"/>
  <c r="T25" i="21"/>
  <c r="S25" i="21"/>
  <c r="R25" i="21"/>
  <c r="Q25" i="21"/>
  <c r="P25" i="21"/>
  <c r="O25" i="21"/>
  <c r="N25" i="21"/>
  <c r="M25" i="21"/>
  <c r="L25" i="21"/>
  <c r="K25" i="21"/>
  <c r="J25" i="21"/>
  <c r="I25" i="21"/>
  <c r="H25" i="21"/>
  <c r="G25" i="21"/>
  <c r="F25" i="21"/>
  <c r="E25" i="21"/>
  <c r="D25" i="21"/>
  <c r="AG24" i="21"/>
  <c r="AF24" i="21"/>
  <c r="AE24" i="21"/>
  <c r="AD24" i="21"/>
  <c r="AC24" i="21"/>
  <c r="AB24" i="21"/>
  <c r="AA24" i="21"/>
  <c r="Z24" i="21"/>
  <c r="Y24" i="21"/>
  <c r="X24" i="21"/>
  <c r="W24" i="21"/>
  <c r="V24" i="21"/>
  <c r="U24" i="21"/>
  <c r="T24" i="21"/>
  <c r="S24" i="21"/>
  <c r="R24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C24" i="21"/>
  <c r="AG23" i="21"/>
  <c r="AG33" i="21" s="1"/>
  <c r="AF23" i="21"/>
  <c r="AF33" i="21" s="1"/>
  <c r="AE23" i="21"/>
  <c r="AD23" i="21"/>
  <c r="AD33" i="21" s="1"/>
  <c r="AC23" i="21"/>
  <c r="AC33" i="21" s="1"/>
  <c r="AB23" i="21"/>
  <c r="AB33" i="21" s="1"/>
  <c r="AA23" i="21"/>
  <c r="Z23" i="21"/>
  <c r="Z33" i="21" s="1"/>
  <c r="Y23" i="21"/>
  <c r="Y33" i="21" s="1"/>
  <c r="X23" i="21"/>
  <c r="X33" i="21" s="1"/>
  <c r="W23" i="21"/>
  <c r="V23" i="21"/>
  <c r="V33" i="21" s="1"/>
  <c r="U23" i="21"/>
  <c r="U33" i="21" s="1"/>
  <c r="T23" i="21"/>
  <c r="T33" i="21" s="1"/>
  <c r="S23" i="21"/>
  <c r="R23" i="21"/>
  <c r="R33" i="21" s="1"/>
  <c r="Q23" i="21"/>
  <c r="Q33" i="21" s="1"/>
  <c r="P23" i="21"/>
  <c r="P33" i="21" s="1"/>
  <c r="O23" i="21"/>
  <c r="N23" i="21"/>
  <c r="N33" i="21" s="1"/>
  <c r="M23" i="21"/>
  <c r="M33" i="21" s="1"/>
  <c r="L23" i="21"/>
  <c r="L33" i="21" s="1"/>
  <c r="K23" i="21"/>
  <c r="J23" i="21"/>
  <c r="J33" i="21" s="1"/>
  <c r="I23" i="21"/>
  <c r="I33" i="21" s="1"/>
  <c r="H23" i="21"/>
  <c r="H33" i="21" s="1"/>
  <c r="G23" i="21"/>
  <c r="F23" i="21"/>
  <c r="F33" i="21" s="1"/>
  <c r="E23" i="21"/>
  <c r="E33" i="21" s="1"/>
  <c r="D23" i="21"/>
  <c r="D33" i="21" s="1"/>
  <c r="C23" i="21"/>
  <c r="AG19" i="21"/>
  <c r="AF19" i="21"/>
  <c r="AE19" i="21"/>
  <c r="AD19" i="21"/>
  <c r="AC19" i="21"/>
  <c r="AB19" i="21"/>
  <c r="AA19" i="21"/>
  <c r="Z19" i="21"/>
  <c r="Y19" i="21"/>
  <c r="X19" i="21"/>
  <c r="W19" i="21"/>
  <c r="V19" i="21"/>
  <c r="U19" i="21"/>
  <c r="T19" i="21"/>
  <c r="S19" i="21"/>
  <c r="R19" i="21"/>
  <c r="Q19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C19" i="21"/>
  <c r="AG17" i="21"/>
  <c r="AF17" i="21"/>
  <c r="AE17" i="21"/>
  <c r="AD17" i="21"/>
  <c r="AC17" i="21"/>
  <c r="AB17" i="21"/>
  <c r="AA17" i="21"/>
  <c r="Z17" i="21"/>
  <c r="Y17" i="21"/>
  <c r="X17" i="21"/>
  <c r="W17" i="21"/>
  <c r="V17" i="21"/>
  <c r="U17" i="21"/>
  <c r="T17" i="21"/>
  <c r="S17" i="21"/>
  <c r="R17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C17" i="21"/>
  <c r="AG16" i="21"/>
  <c r="AF16" i="21"/>
  <c r="AE16" i="21"/>
  <c r="AD16" i="21"/>
  <c r="AC16" i="21"/>
  <c r="AB16" i="21"/>
  <c r="AA16" i="21"/>
  <c r="Z16" i="21"/>
  <c r="Y16" i="21"/>
  <c r="X16" i="21"/>
  <c r="W16" i="21"/>
  <c r="V16" i="21"/>
  <c r="U16" i="21"/>
  <c r="T16" i="21"/>
  <c r="S16" i="21"/>
  <c r="R16" i="21"/>
  <c r="Q16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C16" i="21"/>
  <c r="AG15" i="21"/>
  <c r="AF15" i="21"/>
  <c r="AE15" i="21"/>
  <c r="AD15" i="21"/>
  <c r="AD20" i="21" s="1"/>
  <c r="AD35" i="21" s="1"/>
  <c r="AC15" i="21"/>
  <c r="AB15" i="21"/>
  <c r="AA15" i="21"/>
  <c r="Z15" i="21"/>
  <c r="Z20" i="21" s="1"/>
  <c r="Z35" i="21" s="1"/>
  <c r="Y15" i="21"/>
  <c r="X15" i="21"/>
  <c r="W15" i="21"/>
  <c r="V15" i="21"/>
  <c r="V20" i="21" s="1"/>
  <c r="V35" i="21" s="1"/>
  <c r="U15" i="21"/>
  <c r="T15" i="21"/>
  <c r="S15" i="21"/>
  <c r="R15" i="21"/>
  <c r="R20" i="21" s="1"/>
  <c r="R35" i="21" s="1"/>
  <c r="Q15" i="21"/>
  <c r="P15" i="21"/>
  <c r="O15" i="21"/>
  <c r="N15" i="21"/>
  <c r="N20" i="21" s="1"/>
  <c r="N35" i="21" s="1"/>
  <c r="M15" i="21"/>
  <c r="L15" i="21"/>
  <c r="K15" i="21"/>
  <c r="J15" i="21"/>
  <c r="J20" i="21" s="1"/>
  <c r="J35" i="21" s="1"/>
  <c r="I15" i="21"/>
  <c r="H15" i="21"/>
  <c r="G15" i="21"/>
  <c r="F15" i="21"/>
  <c r="F20" i="21" s="1"/>
  <c r="E15" i="21"/>
  <c r="D15" i="21"/>
  <c r="C15" i="21"/>
  <c r="AG14" i="21"/>
  <c r="AF14" i="21"/>
  <c r="AE14" i="21"/>
  <c r="AD14" i="21"/>
  <c r="AC14" i="21"/>
  <c r="AB14" i="21"/>
  <c r="AA14" i="21"/>
  <c r="Z14" i="21"/>
  <c r="Y14" i="21"/>
  <c r="X14" i="21"/>
  <c r="W14" i="21"/>
  <c r="V14" i="21"/>
  <c r="U14" i="21"/>
  <c r="T14" i="21"/>
  <c r="S14" i="21"/>
  <c r="R14" i="21"/>
  <c r="Q14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D14" i="21"/>
  <c r="C14" i="21"/>
  <c r="AG13" i="21"/>
  <c r="AG20" i="21" s="1"/>
  <c r="AF13" i="21"/>
  <c r="AF20" i="21" s="1"/>
  <c r="AF35" i="21" s="1"/>
  <c r="AE13" i="21"/>
  <c r="AE20" i="21" s="1"/>
  <c r="AD13" i="21"/>
  <c r="AC13" i="21"/>
  <c r="AC20" i="21" s="1"/>
  <c r="AB13" i="21"/>
  <c r="AB20" i="21" s="1"/>
  <c r="AB35" i="21" s="1"/>
  <c r="AA13" i="21"/>
  <c r="AA20" i="21" s="1"/>
  <c r="Z13" i="21"/>
  <c r="Y13" i="21"/>
  <c r="Y20" i="21" s="1"/>
  <c r="X13" i="21"/>
  <c r="X20" i="21" s="1"/>
  <c r="X35" i="21" s="1"/>
  <c r="W13" i="21"/>
  <c r="W20" i="21" s="1"/>
  <c r="V13" i="21"/>
  <c r="U13" i="21"/>
  <c r="U20" i="21" s="1"/>
  <c r="T13" i="21"/>
  <c r="T20" i="21" s="1"/>
  <c r="T35" i="21" s="1"/>
  <c r="S13" i="21"/>
  <c r="S20" i="21" s="1"/>
  <c r="R13" i="21"/>
  <c r="Q13" i="21"/>
  <c r="Q20" i="21" s="1"/>
  <c r="P13" i="21"/>
  <c r="P20" i="21" s="1"/>
  <c r="P35" i="21" s="1"/>
  <c r="O13" i="21"/>
  <c r="O20" i="21" s="1"/>
  <c r="N13" i="21"/>
  <c r="M13" i="21"/>
  <c r="M20" i="21" s="1"/>
  <c r="L13" i="21"/>
  <c r="L20" i="21" s="1"/>
  <c r="L35" i="21" s="1"/>
  <c r="K13" i="21"/>
  <c r="K20" i="21" s="1"/>
  <c r="J13" i="21"/>
  <c r="I13" i="21"/>
  <c r="I20" i="21" s="1"/>
  <c r="H13" i="21"/>
  <c r="H20" i="21" s="1"/>
  <c r="H35" i="21" s="1"/>
  <c r="G13" i="21"/>
  <c r="G20" i="21" s="1"/>
  <c r="F13" i="21"/>
  <c r="E13" i="21"/>
  <c r="E20" i="21" s="1"/>
  <c r="D13" i="21"/>
  <c r="D20" i="21" s="1"/>
  <c r="D35" i="21" s="1"/>
  <c r="C13" i="21"/>
  <c r="AI11" i="21"/>
  <c r="AI10" i="21"/>
  <c r="AI9" i="21"/>
  <c r="AI8" i="21"/>
  <c r="AI7" i="21"/>
  <c r="AI6" i="21"/>
  <c r="AI5" i="21"/>
  <c r="AI4" i="21"/>
  <c r="C29" i="21"/>
  <c r="B33" i="20"/>
  <c r="B40" i="20" s="1"/>
  <c r="AD32" i="20"/>
  <c r="AC32" i="20"/>
  <c r="AB32" i="20"/>
  <c r="AA32" i="20"/>
  <c r="Z32" i="20"/>
  <c r="Y32" i="20"/>
  <c r="X32" i="20"/>
  <c r="W32" i="20"/>
  <c r="V32" i="20"/>
  <c r="U32" i="20"/>
  <c r="T32" i="20"/>
  <c r="S32" i="20"/>
  <c r="R32" i="20"/>
  <c r="Q32" i="20"/>
  <c r="P32" i="20"/>
  <c r="O32" i="20"/>
  <c r="N32" i="20"/>
  <c r="M32" i="20"/>
  <c r="L32" i="20"/>
  <c r="K32" i="20"/>
  <c r="J32" i="20"/>
  <c r="I32" i="20"/>
  <c r="H32" i="20"/>
  <c r="G32" i="20"/>
  <c r="F32" i="20"/>
  <c r="E32" i="20"/>
  <c r="D32" i="20"/>
  <c r="AD31" i="20"/>
  <c r="AC31" i="20"/>
  <c r="AB31" i="20"/>
  <c r="AA31" i="20"/>
  <c r="Z31" i="20"/>
  <c r="Y31" i="20"/>
  <c r="X31" i="20"/>
  <c r="W31" i="20"/>
  <c r="V31" i="20"/>
  <c r="U31" i="20"/>
  <c r="T31" i="20"/>
  <c r="S31" i="20"/>
  <c r="R31" i="20"/>
  <c r="Q31" i="20"/>
  <c r="P31" i="20"/>
  <c r="O31" i="20"/>
  <c r="N31" i="20"/>
  <c r="M31" i="20"/>
  <c r="L31" i="20"/>
  <c r="K31" i="20"/>
  <c r="J31" i="20"/>
  <c r="I31" i="20"/>
  <c r="H31" i="20"/>
  <c r="G31" i="20"/>
  <c r="F31" i="20"/>
  <c r="E31" i="20"/>
  <c r="D31" i="20"/>
  <c r="AD30" i="20"/>
  <c r="AC30" i="20"/>
  <c r="AB30" i="20"/>
  <c r="AA30" i="20"/>
  <c r="Z30" i="20"/>
  <c r="Y30" i="20"/>
  <c r="X30" i="20"/>
  <c r="W30" i="20"/>
  <c r="V30" i="20"/>
  <c r="U30" i="20"/>
  <c r="T30" i="20"/>
  <c r="S30" i="20"/>
  <c r="R30" i="20"/>
  <c r="Q30" i="20"/>
  <c r="P30" i="20"/>
  <c r="O30" i="20"/>
  <c r="N30" i="20"/>
  <c r="M30" i="20"/>
  <c r="L30" i="20"/>
  <c r="K30" i="20"/>
  <c r="J30" i="20"/>
  <c r="I30" i="20"/>
  <c r="H30" i="20"/>
  <c r="G30" i="20"/>
  <c r="F30" i="20"/>
  <c r="E30" i="20"/>
  <c r="D30" i="20"/>
  <c r="AD29" i="20"/>
  <c r="AC29" i="20"/>
  <c r="AB29" i="20"/>
  <c r="AA29" i="20"/>
  <c r="Z29" i="20"/>
  <c r="Y29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D29" i="20"/>
  <c r="AD28" i="20"/>
  <c r="AC28" i="20"/>
  <c r="AB28" i="20"/>
  <c r="AA28" i="20"/>
  <c r="Z28" i="20"/>
  <c r="Y2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AD27" i="20"/>
  <c r="AC27" i="20"/>
  <c r="AB27" i="20"/>
  <c r="AA27" i="20"/>
  <c r="Z27" i="20"/>
  <c r="Y27" i="20"/>
  <c r="X27" i="20"/>
  <c r="W27" i="20"/>
  <c r="V27" i="20"/>
  <c r="U27" i="20"/>
  <c r="T27" i="20"/>
  <c r="S27" i="20"/>
  <c r="R27" i="20"/>
  <c r="Q27" i="20"/>
  <c r="P27" i="20"/>
  <c r="O27" i="20"/>
  <c r="N27" i="20"/>
  <c r="M27" i="20"/>
  <c r="L27" i="20"/>
  <c r="K27" i="20"/>
  <c r="J27" i="20"/>
  <c r="I27" i="20"/>
  <c r="H27" i="20"/>
  <c r="G27" i="20"/>
  <c r="F27" i="20"/>
  <c r="E27" i="20"/>
  <c r="D27" i="20"/>
  <c r="AD26" i="20"/>
  <c r="AC26" i="20"/>
  <c r="AB26" i="20"/>
  <c r="AA26" i="20"/>
  <c r="Z26" i="20"/>
  <c r="Y26" i="20"/>
  <c r="X26" i="20"/>
  <c r="W26" i="20"/>
  <c r="V26" i="20"/>
  <c r="U26" i="20"/>
  <c r="T26" i="20"/>
  <c r="S26" i="20"/>
  <c r="R26" i="20"/>
  <c r="Q26" i="20"/>
  <c r="P26" i="20"/>
  <c r="O26" i="20"/>
  <c r="N26" i="20"/>
  <c r="M26" i="20"/>
  <c r="L26" i="20"/>
  <c r="K26" i="20"/>
  <c r="J26" i="20"/>
  <c r="I26" i="20"/>
  <c r="H26" i="20"/>
  <c r="G26" i="20"/>
  <c r="F26" i="20"/>
  <c r="E26" i="20"/>
  <c r="D26" i="20"/>
  <c r="AD25" i="20"/>
  <c r="AC25" i="20"/>
  <c r="AB25" i="20"/>
  <c r="AA25" i="20"/>
  <c r="Z25" i="20"/>
  <c r="Y25" i="20"/>
  <c r="X25" i="20"/>
  <c r="W25" i="20"/>
  <c r="V25" i="20"/>
  <c r="U25" i="20"/>
  <c r="T25" i="20"/>
  <c r="S25" i="20"/>
  <c r="R25" i="20"/>
  <c r="Q25" i="20"/>
  <c r="P25" i="20"/>
  <c r="O25" i="20"/>
  <c r="N25" i="20"/>
  <c r="M25" i="20"/>
  <c r="L25" i="20"/>
  <c r="K25" i="20"/>
  <c r="J25" i="20"/>
  <c r="I25" i="20"/>
  <c r="H25" i="20"/>
  <c r="G25" i="20"/>
  <c r="F25" i="20"/>
  <c r="E25" i="20"/>
  <c r="D25" i="20"/>
  <c r="AD24" i="20"/>
  <c r="AC24" i="20"/>
  <c r="AB24" i="20"/>
  <c r="AA24" i="20"/>
  <c r="Z24" i="20"/>
  <c r="Y24" i="20"/>
  <c r="X24" i="20"/>
  <c r="W24" i="20"/>
  <c r="V24" i="20"/>
  <c r="U24" i="20"/>
  <c r="T24" i="20"/>
  <c r="S24" i="20"/>
  <c r="R24" i="20"/>
  <c r="Q24" i="20"/>
  <c r="P24" i="20"/>
  <c r="O24" i="20"/>
  <c r="N24" i="20"/>
  <c r="M24" i="20"/>
  <c r="L24" i="20"/>
  <c r="K24" i="20"/>
  <c r="J24" i="20"/>
  <c r="I24" i="20"/>
  <c r="H24" i="20"/>
  <c r="G24" i="20"/>
  <c r="F24" i="20"/>
  <c r="E24" i="20"/>
  <c r="D24" i="20"/>
  <c r="C24" i="20"/>
  <c r="AD23" i="20"/>
  <c r="AC23" i="20"/>
  <c r="AB23" i="20"/>
  <c r="AA23" i="20"/>
  <c r="Z23" i="20"/>
  <c r="Y23" i="20"/>
  <c r="X23" i="20"/>
  <c r="W23" i="20"/>
  <c r="V23" i="20"/>
  <c r="U23" i="20"/>
  <c r="T23" i="20"/>
  <c r="S23" i="20"/>
  <c r="R23" i="20"/>
  <c r="Q23" i="20"/>
  <c r="P23" i="20"/>
  <c r="O23" i="20"/>
  <c r="N23" i="20"/>
  <c r="M23" i="20"/>
  <c r="L23" i="20"/>
  <c r="K23" i="20"/>
  <c r="J23" i="20"/>
  <c r="I23" i="20"/>
  <c r="H23" i="20"/>
  <c r="G23" i="20"/>
  <c r="F23" i="20"/>
  <c r="E23" i="20"/>
  <c r="D23" i="20"/>
  <c r="C23" i="20"/>
  <c r="AD19" i="20"/>
  <c r="AC19" i="20"/>
  <c r="AB19" i="20"/>
  <c r="AA19" i="20"/>
  <c r="Z19" i="20"/>
  <c r="Y19" i="20"/>
  <c r="X19" i="20"/>
  <c r="W19" i="20"/>
  <c r="V19" i="20"/>
  <c r="U19" i="20"/>
  <c r="T19" i="20"/>
  <c r="S19" i="20"/>
  <c r="R19" i="20"/>
  <c r="Q19" i="20"/>
  <c r="P19" i="20"/>
  <c r="O19" i="20"/>
  <c r="N19" i="20"/>
  <c r="M19" i="20"/>
  <c r="L19" i="20"/>
  <c r="K19" i="20"/>
  <c r="J19" i="20"/>
  <c r="I19" i="20"/>
  <c r="H19" i="20"/>
  <c r="G19" i="20"/>
  <c r="F19" i="20"/>
  <c r="E19" i="20"/>
  <c r="D19" i="20"/>
  <c r="C19" i="20"/>
  <c r="AD17" i="20"/>
  <c r="AC17" i="20"/>
  <c r="AB17" i="20"/>
  <c r="AA17" i="20"/>
  <c r="Z17" i="20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AD16" i="20"/>
  <c r="AC16" i="20"/>
  <c r="AB16" i="20"/>
  <c r="AA16" i="20"/>
  <c r="Z16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AD15" i="20"/>
  <c r="AC15" i="20"/>
  <c r="AB15" i="20"/>
  <c r="AA15" i="20"/>
  <c r="Z15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AD13" i="20"/>
  <c r="AC13" i="20"/>
  <c r="AB13" i="20"/>
  <c r="AB20" i="20" s="1"/>
  <c r="AA13" i="20"/>
  <c r="Z13" i="20"/>
  <c r="Y13" i="20"/>
  <c r="X13" i="20"/>
  <c r="X20" i="20" s="1"/>
  <c r="W13" i="20"/>
  <c r="V13" i="20"/>
  <c r="U13" i="20"/>
  <c r="T13" i="20"/>
  <c r="T20" i="20" s="1"/>
  <c r="S13" i="20"/>
  <c r="R13" i="20"/>
  <c r="Q13" i="20"/>
  <c r="P13" i="20"/>
  <c r="P20" i="20" s="1"/>
  <c r="O13" i="20"/>
  <c r="N13" i="20"/>
  <c r="M13" i="20"/>
  <c r="L13" i="20"/>
  <c r="L20" i="20" s="1"/>
  <c r="K13" i="20"/>
  <c r="J13" i="20"/>
  <c r="I13" i="20"/>
  <c r="H13" i="20"/>
  <c r="H20" i="20" s="1"/>
  <c r="G13" i="20"/>
  <c r="F13" i="20"/>
  <c r="E13" i="20"/>
  <c r="D13" i="20"/>
  <c r="D20" i="20" s="1"/>
  <c r="C13" i="20"/>
  <c r="AF11" i="20"/>
  <c r="B41" i="20" s="1"/>
  <c r="AF10" i="20"/>
  <c r="AF9" i="20"/>
  <c r="AF8" i="20"/>
  <c r="AF7" i="20"/>
  <c r="AF6" i="20"/>
  <c r="AF5" i="20"/>
  <c r="AF4" i="20"/>
  <c r="C29" i="20"/>
  <c r="C13" i="19"/>
  <c r="C8" i="19"/>
  <c r="C9" i="19"/>
  <c r="C10" i="19"/>
  <c r="C11" i="19"/>
  <c r="C12" i="19"/>
  <c r="C14" i="19"/>
  <c r="C15" i="19"/>
  <c r="C7" i="19"/>
  <c r="C6" i="19"/>
  <c r="M16" i="19"/>
  <c r="I16" i="19"/>
  <c r="F16" i="19"/>
  <c r="E16" i="19"/>
  <c r="O11" i="19" l="1"/>
  <c r="O10" i="19"/>
  <c r="O13" i="19"/>
  <c r="O9" i="19"/>
  <c r="O14" i="19"/>
  <c r="O7" i="19"/>
  <c r="O12" i="19"/>
  <c r="O8" i="19"/>
  <c r="C20" i="21"/>
  <c r="D16" i="19"/>
  <c r="O6" i="19"/>
  <c r="C20" i="20"/>
  <c r="G20" i="20"/>
  <c r="K20" i="20"/>
  <c r="O20" i="20"/>
  <c r="S20" i="20"/>
  <c r="W20" i="20"/>
  <c r="AA20" i="20"/>
  <c r="C32" i="20"/>
  <c r="D33" i="20"/>
  <c r="H33" i="20"/>
  <c r="H35" i="20" s="1"/>
  <c r="L33" i="20"/>
  <c r="P33" i="20"/>
  <c r="T33" i="20"/>
  <c r="X33" i="20"/>
  <c r="X35" i="20" s="1"/>
  <c r="AB33" i="20"/>
  <c r="E20" i="20"/>
  <c r="I20" i="20"/>
  <c r="M20" i="20"/>
  <c r="Q20" i="20"/>
  <c r="U20" i="20"/>
  <c r="Y20" i="20"/>
  <c r="AC20" i="20"/>
  <c r="E33" i="20"/>
  <c r="I33" i="20"/>
  <c r="M33" i="20"/>
  <c r="Q33" i="20"/>
  <c r="U33" i="20"/>
  <c r="Y33" i="20"/>
  <c r="Y35" i="20" s="1"/>
  <c r="AC33" i="20"/>
  <c r="F20" i="20"/>
  <c r="J20" i="20"/>
  <c r="N20" i="20"/>
  <c r="R20" i="20"/>
  <c r="V20" i="20"/>
  <c r="Z20" i="20"/>
  <c r="AD20" i="20"/>
  <c r="F33" i="20"/>
  <c r="J33" i="20"/>
  <c r="N33" i="20"/>
  <c r="R33" i="20"/>
  <c r="V33" i="20"/>
  <c r="Z33" i="20"/>
  <c r="AD33" i="20"/>
  <c r="C28" i="20"/>
  <c r="F35" i="21"/>
  <c r="G33" i="21"/>
  <c r="K33" i="21"/>
  <c r="O33" i="21"/>
  <c r="O35" i="21" s="1"/>
  <c r="S33" i="21"/>
  <c r="S35" i="21" s="1"/>
  <c r="W33" i="21"/>
  <c r="AA33" i="21"/>
  <c r="AE33" i="21"/>
  <c r="AE35" i="21" s="1"/>
  <c r="G35" i="21"/>
  <c r="K35" i="21"/>
  <c r="W35" i="21"/>
  <c r="AA35" i="21"/>
  <c r="P35" i="20"/>
  <c r="G33" i="20"/>
  <c r="K33" i="20"/>
  <c r="O33" i="20"/>
  <c r="S33" i="20"/>
  <c r="S35" i="20" s="1"/>
  <c r="W33" i="20"/>
  <c r="AA33" i="20"/>
  <c r="D35" i="20"/>
  <c r="L35" i="20"/>
  <c r="T35" i="20"/>
  <c r="AB35" i="20"/>
  <c r="F35" i="31"/>
  <c r="J35" i="31"/>
  <c r="N35" i="31"/>
  <c r="R35" i="31"/>
  <c r="V35" i="31"/>
  <c r="Z35" i="31"/>
  <c r="AD35" i="31"/>
  <c r="AI20" i="31"/>
  <c r="B42" i="31" s="1"/>
  <c r="B43" i="31" s="1"/>
  <c r="B44" i="31" s="1"/>
  <c r="C28" i="31"/>
  <c r="C32" i="31"/>
  <c r="C27" i="31"/>
  <c r="C31" i="31"/>
  <c r="C26" i="31"/>
  <c r="C30" i="31"/>
  <c r="C25" i="31"/>
  <c r="C33" i="31" s="1"/>
  <c r="C35" i="31" s="1"/>
  <c r="AI35" i="31" s="1"/>
  <c r="AI20" i="30"/>
  <c r="B42" i="30" s="1"/>
  <c r="B43" i="30" s="1"/>
  <c r="B44" i="30" s="1"/>
  <c r="D35" i="30"/>
  <c r="H35" i="30"/>
  <c r="L35" i="30"/>
  <c r="P35" i="30"/>
  <c r="T35" i="30"/>
  <c r="X35" i="30"/>
  <c r="AB35" i="30"/>
  <c r="AF35" i="30"/>
  <c r="E35" i="30"/>
  <c r="I35" i="30"/>
  <c r="M35" i="30"/>
  <c r="Q35" i="30"/>
  <c r="U35" i="30"/>
  <c r="Y35" i="30"/>
  <c r="AC35" i="30"/>
  <c r="AG35" i="30"/>
  <c r="C27" i="30"/>
  <c r="C31" i="30"/>
  <c r="C26" i="30"/>
  <c r="C30" i="30"/>
  <c r="C25" i="30"/>
  <c r="C33" i="30" s="1"/>
  <c r="C35" i="30" s="1"/>
  <c r="AI35" i="30" s="1"/>
  <c r="E35" i="29"/>
  <c r="I35" i="29"/>
  <c r="M35" i="29"/>
  <c r="Q35" i="29"/>
  <c r="U35" i="29"/>
  <c r="Y35" i="29"/>
  <c r="AC35" i="29"/>
  <c r="AG35" i="29"/>
  <c r="AI20" i="29"/>
  <c r="B42" i="29" s="1"/>
  <c r="B43" i="29" s="1"/>
  <c r="B44" i="29"/>
  <c r="C27" i="29"/>
  <c r="C31" i="29"/>
  <c r="C26" i="29"/>
  <c r="C30" i="29"/>
  <c r="C25" i="29"/>
  <c r="C33" i="29" s="1"/>
  <c r="C35" i="29" s="1"/>
  <c r="AI35" i="29" s="1"/>
  <c r="AI20" i="28"/>
  <c r="B42" i="28" s="1"/>
  <c r="B43" i="28" s="1"/>
  <c r="D35" i="28"/>
  <c r="H35" i="28"/>
  <c r="L35" i="28"/>
  <c r="P35" i="28"/>
  <c r="T35" i="28"/>
  <c r="X35" i="28"/>
  <c r="AB35" i="28"/>
  <c r="AF35" i="28"/>
  <c r="B44" i="28"/>
  <c r="C26" i="28"/>
  <c r="C30" i="28"/>
  <c r="C25" i="28"/>
  <c r="C33" i="28" s="1"/>
  <c r="C35" i="28" s="1"/>
  <c r="AI35" i="28" s="1"/>
  <c r="AI20" i="27"/>
  <c r="B42" i="27" s="1"/>
  <c r="B43" i="27" s="1"/>
  <c r="B44" i="27" s="1"/>
  <c r="C28" i="27"/>
  <c r="C32" i="27"/>
  <c r="C27" i="27"/>
  <c r="C31" i="27"/>
  <c r="C26" i="27"/>
  <c r="C30" i="27"/>
  <c r="C25" i="27"/>
  <c r="C33" i="27" s="1"/>
  <c r="C35" i="27" s="1"/>
  <c r="AI35" i="27" s="1"/>
  <c r="D35" i="26"/>
  <c r="H35" i="26"/>
  <c r="L35" i="26"/>
  <c r="P35" i="26"/>
  <c r="T35" i="26"/>
  <c r="X35" i="26"/>
  <c r="AB35" i="26"/>
  <c r="AF35" i="26"/>
  <c r="AI20" i="26"/>
  <c r="B42" i="26" s="1"/>
  <c r="B43" i="26" s="1"/>
  <c r="E35" i="26"/>
  <c r="I35" i="26"/>
  <c r="M35" i="26"/>
  <c r="Q35" i="26"/>
  <c r="U35" i="26"/>
  <c r="Y35" i="26"/>
  <c r="AC35" i="26"/>
  <c r="AG35" i="26"/>
  <c r="B44" i="26"/>
  <c r="C27" i="26"/>
  <c r="C31" i="26"/>
  <c r="C26" i="26"/>
  <c r="C30" i="26"/>
  <c r="C25" i="26"/>
  <c r="C33" i="26" s="1"/>
  <c r="C35" i="26" s="1"/>
  <c r="AI35" i="26" s="1"/>
  <c r="E35" i="25"/>
  <c r="I35" i="25"/>
  <c r="M35" i="25"/>
  <c r="Q35" i="25"/>
  <c r="U35" i="25"/>
  <c r="Y35" i="25"/>
  <c r="AC35" i="25"/>
  <c r="AG35" i="25"/>
  <c r="AI20" i="25"/>
  <c r="B42" i="25" s="1"/>
  <c r="B43" i="25" s="1"/>
  <c r="B44" i="25"/>
  <c r="C27" i="25"/>
  <c r="C31" i="25"/>
  <c r="C26" i="25"/>
  <c r="C30" i="25"/>
  <c r="C25" i="25"/>
  <c r="C33" i="25" s="1"/>
  <c r="C35" i="25" s="1"/>
  <c r="AI35" i="25" s="1"/>
  <c r="AI20" i="24"/>
  <c r="B42" i="24" s="1"/>
  <c r="B43" i="24" s="1"/>
  <c r="E35" i="24"/>
  <c r="I35" i="24"/>
  <c r="M35" i="24"/>
  <c r="Q35" i="24"/>
  <c r="U35" i="24"/>
  <c r="Y35" i="24"/>
  <c r="AC35" i="24"/>
  <c r="AG35" i="24"/>
  <c r="B44" i="24"/>
  <c r="C27" i="24"/>
  <c r="C31" i="24"/>
  <c r="C26" i="24"/>
  <c r="C30" i="24"/>
  <c r="C25" i="24"/>
  <c r="C33" i="24" s="1"/>
  <c r="C35" i="24" s="1"/>
  <c r="AI35" i="24" s="1"/>
  <c r="AI20" i="23"/>
  <c r="B42" i="23" s="1"/>
  <c r="B43" i="23" s="1"/>
  <c r="B44" i="23" s="1"/>
  <c r="E35" i="23"/>
  <c r="AC35" i="23"/>
  <c r="I35" i="23"/>
  <c r="M35" i="23"/>
  <c r="Q35" i="23"/>
  <c r="U35" i="23"/>
  <c r="Y35" i="23"/>
  <c r="AG35" i="23"/>
  <c r="C27" i="23"/>
  <c r="C31" i="23"/>
  <c r="C26" i="23"/>
  <c r="C30" i="23"/>
  <c r="C25" i="23"/>
  <c r="C33" i="23" s="1"/>
  <c r="C35" i="23" s="1"/>
  <c r="AI35" i="23" s="1"/>
  <c r="AI20" i="21"/>
  <c r="B42" i="21" s="1"/>
  <c r="B43" i="21" s="1"/>
  <c r="B44" i="21" s="1"/>
  <c r="E35" i="21"/>
  <c r="I35" i="21"/>
  <c r="M35" i="21"/>
  <c r="Q35" i="21"/>
  <c r="U35" i="21"/>
  <c r="Y35" i="21"/>
  <c r="AC35" i="21"/>
  <c r="AG35" i="21"/>
  <c r="C27" i="21"/>
  <c r="C31" i="21"/>
  <c r="C26" i="21"/>
  <c r="C30" i="21"/>
  <c r="C25" i="21"/>
  <c r="C27" i="20"/>
  <c r="C31" i="20"/>
  <c r="C26" i="20"/>
  <c r="C30" i="20"/>
  <c r="C25" i="20"/>
  <c r="C16" i="19"/>
  <c r="O16" i="19" l="1"/>
  <c r="C33" i="21"/>
  <c r="C35" i="21" s="1"/>
  <c r="AI35" i="21" s="1"/>
  <c r="O35" i="20"/>
  <c r="AC35" i="20"/>
  <c r="M35" i="20"/>
  <c r="I35" i="20"/>
  <c r="W35" i="20"/>
  <c r="G35" i="20"/>
  <c r="Z35" i="20"/>
  <c r="J35" i="20"/>
  <c r="U35" i="20"/>
  <c r="E35" i="20"/>
  <c r="Q35" i="20"/>
  <c r="AA35" i="20"/>
  <c r="C33" i="20"/>
  <c r="C35" i="20" s="1"/>
  <c r="K35" i="20"/>
  <c r="V35" i="20"/>
  <c r="F35" i="20"/>
  <c r="AF20" i="20"/>
  <c r="B42" i="20" s="1"/>
  <c r="B43" i="20" s="1"/>
  <c r="B44" i="20" s="1"/>
  <c r="R35" i="20"/>
  <c r="AD35" i="20"/>
  <c r="N35" i="20"/>
  <c r="AI11" i="6" l="1"/>
  <c r="AF35" i="20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D32" i="6"/>
  <c r="D31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D30" i="6"/>
  <c r="AG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D29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D28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D27" i="6"/>
  <c r="AG25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D26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C24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D23" i="6"/>
  <c r="E23" i="6"/>
  <c r="C23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C19" i="6"/>
  <c r="C17" i="6"/>
  <c r="D16" i="6"/>
  <c r="C16" i="6"/>
  <c r="D15" i="6"/>
  <c r="C15" i="6"/>
  <c r="D14" i="6"/>
  <c r="C14" i="6"/>
  <c r="D13" i="6"/>
  <c r="C13" i="6"/>
  <c r="B1" i="6"/>
  <c r="C26" i="6" s="1"/>
  <c r="E29" i="4"/>
  <c r="E28" i="4"/>
  <c r="E27" i="4"/>
  <c r="E26" i="4"/>
  <c r="E25" i="4"/>
  <c r="E24" i="4"/>
  <c r="E23" i="4"/>
  <c r="E31" i="4" s="1"/>
  <c r="F6" i="4"/>
  <c r="I6" i="4"/>
  <c r="G6" i="4"/>
  <c r="E6" i="4"/>
  <c r="D6" i="4"/>
  <c r="C6" i="4"/>
  <c r="B33" i="6"/>
  <c r="B40" i="6" s="1"/>
  <c r="G20" i="6" l="1"/>
  <c r="AD20" i="6"/>
  <c r="V20" i="6"/>
  <c r="N20" i="6"/>
  <c r="Z20" i="6"/>
  <c r="R20" i="6"/>
  <c r="J20" i="6"/>
  <c r="AG20" i="6"/>
  <c r="AC20" i="6"/>
  <c r="Y20" i="6"/>
  <c r="U20" i="6"/>
  <c r="Q20" i="6"/>
  <c r="M20" i="6"/>
  <c r="I20" i="6"/>
  <c r="E20" i="6"/>
  <c r="AF20" i="6"/>
  <c r="AB20" i="6"/>
  <c r="X20" i="6"/>
  <c r="T20" i="6"/>
  <c r="P20" i="6"/>
  <c r="L20" i="6"/>
  <c r="H20" i="6"/>
  <c r="AE20" i="6"/>
  <c r="AA20" i="6"/>
  <c r="W20" i="6"/>
  <c r="S20" i="6"/>
  <c r="O20" i="6"/>
  <c r="K20" i="6"/>
  <c r="C29" i="6"/>
  <c r="C28" i="6"/>
  <c r="C31" i="6"/>
  <c r="C27" i="6"/>
  <c r="C25" i="6"/>
  <c r="C32" i="6"/>
  <c r="C30" i="6"/>
  <c r="F20" i="6"/>
  <c r="D20" i="6"/>
  <c r="J6" i="4"/>
  <c r="C33" i="6" l="1"/>
  <c r="B41" i="6"/>
  <c r="X33" i="6" l="1"/>
  <c r="X35" i="6" s="1"/>
  <c r="C20" i="6"/>
  <c r="U33" i="6"/>
  <c r="U35" i="6" s="1"/>
  <c r="N33" i="6"/>
  <c r="N35" i="6" s="1"/>
  <c r="AB33" i="6"/>
  <c r="AB35" i="6" s="1"/>
  <c r="G33" i="6"/>
  <c r="G35" i="6" s="1"/>
  <c r="AG33" i="6"/>
  <c r="AG35" i="6" s="1"/>
  <c r="AF33" i="6"/>
  <c r="AF35" i="6" s="1"/>
  <c r="AA33" i="6"/>
  <c r="AA35" i="6" s="1"/>
  <c r="L33" i="6"/>
  <c r="L35" i="6" s="1"/>
  <c r="S33" i="6"/>
  <c r="S35" i="6" s="1"/>
  <c r="K33" i="6"/>
  <c r="K35" i="6" s="1"/>
  <c r="W33" i="6"/>
  <c r="W35" i="6" s="1"/>
  <c r="AE33" i="6"/>
  <c r="AE35" i="6" s="1"/>
  <c r="Z33" i="6"/>
  <c r="Z35" i="6" s="1"/>
  <c r="V33" i="6"/>
  <c r="V35" i="6" s="1"/>
  <c r="O33" i="6"/>
  <c r="O35" i="6" s="1"/>
  <c r="F33" i="6"/>
  <c r="F35" i="6" s="1"/>
  <c r="R33" i="6"/>
  <c r="R35" i="6" s="1"/>
  <c r="AD33" i="6"/>
  <c r="AD35" i="6" s="1"/>
  <c r="D33" i="6"/>
  <c r="D35" i="6" s="1"/>
  <c r="P33" i="6"/>
  <c r="P35" i="6" s="1"/>
  <c r="H33" i="6"/>
  <c r="H35" i="6" s="1"/>
  <c r="Q33" i="6"/>
  <c r="Q35" i="6" s="1"/>
  <c r="J33" i="6"/>
  <c r="J35" i="6" s="1"/>
  <c r="M33" i="6"/>
  <c r="M35" i="6" s="1"/>
  <c r="Y33" i="6"/>
  <c r="Y35" i="6" s="1"/>
  <c r="I33" i="6"/>
  <c r="I35" i="6" s="1"/>
  <c r="AC33" i="6"/>
  <c r="AC35" i="6" s="1"/>
  <c r="E33" i="6"/>
  <c r="E35" i="6" s="1"/>
  <c r="T33" i="6"/>
  <c r="T35" i="6" s="1"/>
  <c r="AG13" i="2"/>
  <c r="AF13" i="2"/>
  <c r="AE13" i="2"/>
  <c r="AC13" i="2"/>
  <c r="AB13" i="2"/>
  <c r="AA13" i="2"/>
  <c r="Z13" i="2"/>
  <c r="Y13" i="2"/>
  <c r="X13" i="2"/>
  <c r="V13" i="2"/>
  <c r="U13" i="2"/>
  <c r="T13" i="2"/>
  <c r="S13" i="2"/>
  <c r="R13" i="2"/>
  <c r="Q13" i="2"/>
  <c r="O13" i="2"/>
  <c r="N13" i="2"/>
  <c r="M13" i="2"/>
  <c r="L13" i="2"/>
  <c r="K13" i="2"/>
  <c r="J13" i="2"/>
  <c r="H13" i="2"/>
  <c r="G13" i="2"/>
  <c r="F13" i="2"/>
  <c r="E13" i="2"/>
  <c r="E14" i="2"/>
  <c r="E15" i="2"/>
  <c r="E16" i="2"/>
  <c r="E17" i="2"/>
  <c r="D19" i="2"/>
  <c r="AI20" i="6" l="1"/>
  <c r="B42" i="6" s="1"/>
  <c r="B43" i="6" s="1"/>
  <c r="B44" i="6" s="1"/>
  <c r="C35" i="6"/>
  <c r="AI35" i="6" s="1"/>
  <c r="F47" i="2"/>
  <c r="G47" i="2" s="1"/>
  <c r="H47" i="2" s="1"/>
  <c r="J47" i="2" s="1"/>
  <c r="K47" i="2" s="1"/>
  <c r="L47" i="2" s="1"/>
  <c r="M47" i="2" s="1"/>
  <c r="N47" i="2" s="1"/>
  <c r="O47" i="2" s="1"/>
  <c r="Q47" i="2" s="1"/>
  <c r="F44" i="2"/>
  <c r="G44" i="2" s="1"/>
  <c r="H44" i="2" s="1"/>
  <c r="J44" i="2" s="1"/>
  <c r="K44" i="2" s="1"/>
  <c r="L44" i="2" s="1"/>
  <c r="M44" i="2" s="1"/>
  <c r="N44" i="2" s="1"/>
  <c r="O44" i="2" s="1"/>
  <c r="Q44" i="2" s="1"/>
  <c r="S44" i="2" s="1"/>
  <c r="U44" i="2" s="1"/>
  <c r="F40" i="2"/>
  <c r="G40" i="2" s="1"/>
  <c r="H40" i="2" s="1"/>
  <c r="J40" i="2" s="1"/>
  <c r="K40" i="2" s="1"/>
  <c r="L40" i="2" s="1"/>
  <c r="M40" i="2" s="1"/>
  <c r="N40" i="2" s="1"/>
  <c r="O40" i="2" s="1"/>
  <c r="Q40" i="2" s="1"/>
  <c r="S40" i="2" s="1"/>
  <c r="U40" i="2" s="1"/>
  <c r="F36" i="2"/>
  <c r="G36" i="2" s="1"/>
  <c r="H36" i="2" s="1"/>
  <c r="J36" i="2" s="1"/>
  <c r="K36" i="2" s="1"/>
  <c r="L36" i="2" s="1"/>
  <c r="M36" i="2" s="1"/>
  <c r="N36" i="2" s="1"/>
  <c r="O36" i="2" s="1"/>
  <c r="Q36" i="2" s="1"/>
  <c r="S36" i="2" s="1"/>
  <c r="U36" i="2" s="1"/>
  <c r="F31" i="2"/>
  <c r="G31" i="2" s="1"/>
  <c r="H31" i="2" s="1"/>
  <c r="J31" i="2" s="1"/>
  <c r="K31" i="2" s="1"/>
  <c r="L31" i="2" s="1"/>
  <c r="M31" i="2" s="1"/>
  <c r="N31" i="2" s="1"/>
  <c r="O31" i="2" s="1"/>
  <c r="Q31" i="2" s="1"/>
  <c r="F30" i="2"/>
  <c r="G30" i="2" s="1"/>
  <c r="H30" i="2" s="1"/>
  <c r="J30" i="2" s="1"/>
  <c r="K30" i="2" s="1"/>
  <c r="L30" i="2" s="1"/>
  <c r="M30" i="2" s="1"/>
  <c r="N30" i="2" s="1"/>
  <c r="O30" i="2" s="1"/>
  <c r="Q30" i="2" s="1"/>
  <c r="F28" i="2"/>
  <c r="G28" i="2" s="1"/>
  <c r="H28" i="2" s="1"/>
  <c r="J28" i="2" s="1"/>
  <c r="K28" i="2" s="1"/>
  <c r="L28" i="2" s="1"/>
  <c r="M28" i="2" s="1"/>
  <c r="N28" i="2" s="1"/>
  <c r="O28" i="2" s="1"/>
  <c r="Q28" i="2" s="1"/>
  <c r="S28" i="2" s="1"/>
  <c r="U28" i="2" s="1"/>
  <c r="F27" i="2"/>
  <c r="G27" i="2" s="1"/>
  <c r="H27" i="2" s="1"/>
  <c r="J27" i="2" s="1"/>
  <c r="K27" i="2" s="1"/>
  <c r="L27" i="2" s="1"/>
  <c r="M27" i="2" s="1"/>
  <c r="N27" i="2" s="1"/>
  <c r="O27" i="2" s="1"/>
  <c r="Q27" i="2" s="1"/>
  <c r="F24" i="2"/>
  <c r="G24" i="2" s="1"/>
  <c r="H24" i="2" s="1"/>
  <c r="J24" i="2" s="1"/>
  <c r="K24" i="2" s="1"/>
  <c r="L24" i="2" s="1"/>
  <c r="M24" i="2" s="1"/>
  <c r="N24" i="2" s="1"/>
  <c r="O24" i="2" s="1"/>
  <c r="Q24" i="2" s="1"/>
  <c r="S24" i="2" s="1"/>
  <c r="U24" i="2" s="1"/>
  <c r="E47" i="2"/>
  <c r="E46" i="2"/>
  <c r="F46" i="2" s="1"/>
  <c r="G46" i="2" s="1"/>
  <c r="H46" i="2" s="1"/>
  <c r="J46" i="2" s="1"/>
  <c r="K46" i="2" s="1"/>
  <c r="L46" i="2" s="1"/>
  <c r="M46" i="2" s="1"/>
  <c r="N46" i="2" s="1"/>
  <c r="O46" i="2" s="1"/>
  <c r="Q46" i="2" s="1"/>
  <c r="E45" i="2"/>
  <c r="F45" i="2" s="1"/>
  <c r="G45" i="2" s="1"/>
  <c r="H45" i="2" s="1"/>
  <c r="J45" i="2" s="1"/>
  <c r="K45" i="2" s="1"/>
  <c r="L45" i="2" s="1"/>
  <c r="M45" i="2" s="1"/>
  <c r="N45" i="2" s="1"/>
  <c r="O45" i="2" s="1"/>
  <c r="Q45" i="2" s="1"/>
  <c r="E44" i="2"/>
  <c r="E43" i="2"/>
  <c r="F43" i="2" s="1"/>
  <c r="G43" i="2" s="1"/>
  <c r="H43" i="2" s="1"/>
  <c r="J43" i="2" s="1"/>
  <c r="K43" i="2" s="1"/>
  <c r="L43" i="2" s="1"/>
  <c r="M43" i="2" s="1"/>
  <c r="N43" i="2" s="1"/>
  <c r="O43" i="2" s="1"/>
  <c r="Q43" i="2" s="1"/>
  <c r="E42" i="2"/>
  <c r="F42" i="2" s="1"/>
  <c r="G42" i="2" s="1"/>
  <c r="H42" i="2" s="1"/>
  <c r="J42" i="2" s="1"/>
  <c r="K42" i="2" s="1"/>
  <c r="L42" i="2" s="1"/>
  <c r="M42" i="2" s="1"/>
  <c r="N42" i="2" s="1"/>
  <c r="O42" i="2" s="1"/>
  <c r="Q42" i="2" s="1"/>
  <c r="E41" i="2"/>
  <c r="F41" i="2" s="1"/>
  <c r="G41" i="2" s="1"/>
  <c r="H41" i="2" s="1"/>
  <c r="J41" i="2" s="1"/>
  <c r="K41" i="2" s="1"/>
  <c r="L41" i="2" s="1"/>
  <c r="M41" i="2" s="1"/>
  <c r="N41" i="2" s="1"/>
  <c r="O41" i="2" s="1"/>
  <c r="Q41" i="2" s="1"/>
  <c r="E40" i="2"/>
  <c r="E39" i="2"/>
  <c r="F39" i="2" s="1"/>
  <c r="G39" i="2" s="1"/>
  <c r="H39" i="2" s="1"/>
  <c r="J39" i="2" s="1"/>
  <c r="K39" i="2" s="1"/>
  <c r="L39" i="2" s="1"/>
  <c r="M39" i="2" s="1"/>
  <c r="N39" i="2" s="1"/>
  <c r="O39" i="2" s="1"/>
  <c r="Q39" i="2" s="1"/>
  <c r="E38" i="2"/>
  <c r="F38" i="2" s="1"/>
  <c r="G38" i="2" s="1"/>
  <c r="H38" i="2" s="1"/>
  <c r="J38" i="2" s="1"/>
  <c r="K38" i="2" s="1"/>
  <c r="L38" i="2" s="1"/>
  <c r="M38" i="2" s="1"/>
  <c r="N38" i="2" s="1"/>
  <c r="O38" i="2" s="1"/>
  <c r="Q38" i="2" s="1"/>
  <c r="E37" i="2"/>
  <c r="F37" i="2" s="1"/>
  <c r="G37" i="2" s="1"/>
  <c r="H37" i="2" s="1"/>
  <c r="J37" i="2" s="1"/>
  <c r="K37" i="2" s="1"/>
  <c r="L37" i="2" s="1"/>
  <c r="M37" i="2" s="1"/>
  <c r="N37" i="2" s="1"/>
  <c r="O37" i="2" s="1"/>
  <c r="Q37" i="2" s="1"/>
  <c r="E36" i="2"/>
  <c r="E35" i="2"/>
  <c r="F35" i="2" s="1"/>
  <c r="G35" i="2" s="1"/>
  <c r="H35" i="2" s="1"/>
  <c r="J35" i="2" s="1"/>
  <c r="K35" i="2" s="1"/>
  <c r="L35" i="2" s="1"/>
  <c r="M35" i="2" s="1"/>
  <c r="N35" i="2" s="1"/>
  <c r="O35" i="2" s="1"/>
  <c r="Q35" i="2" s="1"/>
  <c r="E34" i="2"/>
  <c r="F34" i="2" s="1"/>
  <c r="G34" i="2" s="1"/>
  <c r="H34" i="2" s="1"/>
  <c r="J34" i="2" s="1"/>
  <c r="K34" i="2" s="1"/>
  <c r="L34" i="2" s="1"/>
  <c r="M34" i="2" s="1"/>
  <c r="N34" i="2" s="1"/>
  <c r="O34" i="2" s="1"/>
  <c r="Q34" i="2" s="1"/>
  <c r="E33" i="2"/>
  <c r="F33" i="2" s="1"/>
  <c r="G33" i="2" s="1"/>
  <c r="H33" i="2" s="1"/>
  <c r="J33" i="2" s="1"/>
  <c r="K33" i="2" s="1"/>
  <c r="L33" i="2" s="1"/>
  <c r="M33" i="2" s="1"/>
  <c r="N33" i="2" s="1"/>
  <c r="O33" i="2" s="1"/>
  <c r="Q33" i="2" s="1"/>
  <c r="E32" i="2"/>
  <c r="F32" i="2" s="1"/>
  <c r="G32" i="2" s="1"/>
  <c r="H32" i="2" s="1"/>
  <c r="J32" i="2" s="1"/>
  <c r="K32" i="2" s="1"/>
  <c r="L32" i="2" s="1"/>
  <c r="M32" i="2" s="1"/>
  <c r="N32" i="2" s="1"/>
  <c r="O32" i="2" s="1"/>
  <c r="Q32" i="2" s="1"/>
  <c r="E31" i="2"/>
  <c r="E30" i="2"/>
  <c r="E29" i="2"/>
  <c r="F29" i="2" s="1"/>
  <c r="G29" i="2" s="1"/>
  <c r="H29" i="2" s="1"/>
  <c r="J29" i="2" s="1"/>
  <c r="K29" i="2" s="1"/>
  <c r="L29" i="2" s="1"/>
  <c r="M29" i="2" s="1"/>
  <c r="N29" i="2" s="1"/>
  <c r="O29" i="2" s="1"/>
  <c r="Q29" i="2" s="1"/>
  <c r="E28" i="2"/>
  <c r="E27" i="2"/>
  <c r="E26" i="2"/>
  <c r="F26" i="2" s="1"/>
  <c r="G26" i="2" s="1"/>
  <c r="H26" i="2" s="1"/>
  <c r="J26" i="2" s="1"/>
  <c r="K26" i="2" s="1"/>
  <c r="L26" i="2" s="1"/>
  <c r="M26" i="2" s="1"/>
  <c r="N26" i="2" s="1"/>
  <c r="O26" i="2" s="1"/>
  <c r="Q26" i="2" s="1"/>
  <c r="E25" i="2"/>
  <c r="F25" i="2" s="1"/>
  <c r="G25" i="2" s="1"/>
  <c r="H25" i="2" s="1"/>
  <c r="J25" i="2" s="1"/>
  <c r="K25" i="2" s="1"/>
  <c r="L25" i="2" s="1"/>
  <c r="M25" i="2" s="1"/>
  <c r="N25" i="2" s="1"/>
  <c r="O25" i="2" s="1"/>
  <c r="Q25" i="2" s="1"/>
  <c r="E24" i="2"/>
  <c r="E23" i="2"/>
  <c r="F23" i="2" s="1"/>
  <c r="G23" i="2" s="1"/>
  <c r="H23" i="2" s="1"/>
  <c r="J23" i="2" s="1"/>
  <c r="K23" i="2" s="1"/>
  <c r="L23" i="2" s="1"/>
  <c r="M23" i="2" s="1"/>
  <c r="N23" i="2" s="1"/>
  <c r="O23" i="2" s="1"/>
  <c r="R35" i="2" l="1"/>
  <c r="T35" i="2" s="1"/>
  <c r="V35" i="2" s="1"/>
  <c r="X35" i="2" s="1"/>
  <c r="Y35" i="2" s="1"/>
  <c r="Z35" i="2" s="1"/>
  <c r="AA35" i="2" s="1"/>
  <c r="AB35" i="2" s="1"/>
  <c r="AC35" i="2" s="1"/>
  <c r="AE35" i="2" s="1"/>
  <c r="AF35" i="2" s="1"/>
  <c r="AG35" i="2" s="1"/>
  <c r="S35" i="2"/>
  <c r="U35" i="2" s="1"/>
  <c r="R43" i="2"/>
  <c r="T43" i="2" s="1"/>
  <c r="V43" i="2" s="1"/>
  <c r="X43" i="2" s="1"/>
  <c r="Y43" i="2" s="1"/>
  <c r="Z43" i="2" s="1"/>
  <c r="AA43" i="2" s="1"/>
  <c r="AB43" i="2" s="1"/>
  <c r="AC43" i="2" s="1"/>
  <c r="AE43" i="2" s="1"/>
  <c r="AF43" i="2" s="1"/>
  <c r="AG43" i="2" s="1"/>
  <c r="S43" i="2"/>
  <c r="U43" i="2" s="1"/>
  <c r="S32" i="2"/>
  <c r="U32" i="2" s="1"/>
  <c r="R32" i="2"/>
  <c r="T32" i="2" s="1"/>
  <c r="V32" i="2" s="1"/>
  <c r="X32" i="2" s="1"/>
  <c r="Y32" i="2" s="1"/>
  <c r="Z32" i="2" s="1"/>
  <c r="AA32" i="2" s="1"/>
  <c r="AB32" i="2" s="1"/>
  <c r="AC32" i="2" s="1"/>
  <c r="AE32" i="2" s="1"/>
  <c r="AF32" i="2" s="1"/>
  <c r="AG32" i="2" s="1"/>
  <c r="R31" i="2"/>
  <c r="T31" i="2" s="1"/>
  <c r="V31" i="2" s="1"/>
  <c r="X31" i="2" s="1"/>
  <c r="Y31" i="2" s="1"/>
  <c r="Z31" i="2" s="1"/>
  <c r="AA31" i="2" s="1"/>
  <c r="AB31" i="2" s="1"/>
  <c r="AC31" i="2" s="1"/>
  <c r="AE31" i="2" s="1"/>
  <c r="AF31" i="2" s="1"/>
  <c r="AG31" i="2" s="1"/>
  <c r="S31" i="2"/>
  <c r="U31" i="2" s="1"/>
  <c r="S29" i="2"/>
  <c r="U29" i="2" s="1"/>
  <c r="R29" i="2"/>
  <c r="T29" i="2" s="1"/>
  <c r="V29" i="2" s="1"/>
  <c r="X29" i="2" s="1"/>
  <c r="Y29" i="2" s="1"/>
  <c r="Z29" i="2" s="1"/>
  <c r="AA29" i="2" s="1"/>
  <c r="AB29" i="2" s="1"/>
  <c r="AC29" i="2" s="1"/>
  <c r="AE29" i="2" s="1"/>
  <c r="AF29" i="2" s="1"/>
  <c r="AG29" i="2" s="1"/>
  <c r="S33" i="2"/>
  <c r="U33" i="2" s="1"/>
  <c r="R33" i="2"/>
  <c r="T33" i="2" s="1"/>
  <c r="V33" i="2" s="1"/>
  <c r="X33" i="2" s="1"/>
  <c r="Y33" i="2" s="1"/>
  <c r="Z33" i="2" s="1"/>
  <c r="AA33" i="2" s="1"/>
  <c r="AB33" i="2" s="1"/>
  <c r="AC33" i="2" s="1"/>
  <c r="AE33" i="2" s="1"/>
  <c r="AF33" i="2" s="1"/>
  <c r="AG33" i="2" s="1"/>
  <c r="R37" i="2"/>
  <c r="T37" i="2" s="1"/>
  <c r="V37" i="2" s="1"/>
  <c r="X37" i="2" s="1"/>
  <c r="Y37" i="2" s="1"/>
  <c r="Z37" i="2" s="1"/>
  <c r="AA37" i="2" s="1"/>
  <c r="AB37" i="2" s="1"/>
  <c r="AC37" i="2" s="1"/>
  <c r="AE37" i="2" s="1"/>
  <c r="AF37" i="2" s="1"/>
  <c r="AG37" i="2" s="1"/>
  <c r="S37" i="2"/>
  <c r="U37" i="2" s="1"/>
  <c r="R41" i="2"/>
  <c r="T41" i="2" s="1"/>
  <c r="V41" i="2" s="1"/>
  <c r="X41" i="2" s="1"/>
  <c r="Y41" i="2" s="1"/>
  <c r="Z41" i="2" s="1"/>
  <c r="AA41" i="2" s="1"/>
  <c r="AB41" i="2" s="1"/>
  <c r="AC41" i="2" s="1"/>
  <c r="AE41" i="2" s="1"/>
  <c r="AF41" i="2" s="1"/>
  <c r="AG41" i="2" s="1"/>
  <c r="S41" i="2"/>
  <c r="U41" i="2" s="1"/>
  <c r="R45" i="2"/>
  <c r="T45" i="2" s="1"/>
  <c r="V45" i="2" s="1"/>
  <c r="X45" i="2" s="1"/>
  <c r="Y45" i="2" s="1"/>
  <c r="Z45" i="2" s="1"/>
  <c r="AA45" i="2" s="1"/>
  <c r="AB45" i="2" s="1"/>
  <c r="AC45" i="2" s="1"/>
  <c r="AE45" i="2" s="1"/>
  <c r="AF45" i="2" s="1"/>
  <c r="AG45" i="2" s="1"/>
  <c r="S45" i="2"/>
  <c r="U45" i="2" s="1"/>
  <c r="R27" i="2"/>
  <c r="T27" i="2" s="1"/>
  <c r="V27" i="2" s="1"/>
  <c r="X27" i="2" s="1"/>
  <c r="Y27" i="2" s="1"/>
  <c r="Z27" i="2" s="1"/>
  <c r="AA27" i="2" s="1"/>
  <c r="AB27" i="2" s="1"/>
  <c r="AC27" i="2" s="1"/>
  <c r="AE27" i="2" s="1"/>
  <c r="AF27" i="2" s="1"/>
  <c r="AG27" i="2" s="1"/>
  <c r="S27" i="2"/>
  <c r="U27" i="2" s="1"/>
  <c r="Q23" i="2"/>
  <c r="O48" i="2"/>
  <c r="O54" i="2" s="1"/>
  <c r="R39" i="2"/>
  <c r="T39" i="2" s="1"/>
  <c r="V39" i="2" s="1"/>
  <c r="X39" i="2" s="1"/>
  <c r="Y39" i="2" s="1"/>
  <c r="Z39" i="2" s="1"/>
  <c r="AA39" i="2" s="1"/>
  <c r="AB39" i="2" s="1"/>
  <c r="AC39" i="2" s="1"/>
  <c r="AE39" i="2" s="1"/>
  <c r="AF39" i="2" s="1"/>
  <c r="AG39" i="2" s="1"/>
  <c r="S39" i="2"/>
  <c r="U39" i="2" s="1"/>
  <c r="R30" i="2"/>
  <c r="T30" i="2" s="1"/>
  <c r="V30" i="2" s="1"/>
  <c r="X30" i="2" s="1"/>
  <c r="Y30" i="2" s="1"/>
  <c r="Z30" i="2" s="1"/>
  <c r="AA30" i="2" s="1"/>
  <c r="AB30" i="2" s="1"/>
  <c r="AC30" i="2" s="1"/>
  <c r="AE30" i="2" s="1"/>
  <c r="AF30" i="2" s="1"/>
  <c r="AG30" i="2" s="1"/>
  <c r="S30" i="2"/>
  <c r="U30" i="2" s="1"/>
  <c r="R47" i="2"/>
  <c r="T47" i="2" s="1"/>
  <c r="V47" i="2" s="1"/>
  <c r="X47" i="2" s="1"/>
  <c r="Y47" i="2" s="1"/>
  <c r="Z47" i="2" s="1"/>
  <c r="AA47" i="2" s="1"/>
  <c r="AB47" i="2" s="1"/>
  <c r="AC47" i="2" s="1"/>
  <c r="AE47" i="2" s="1"/>
  <c r="AF47" i="2" s="1"/>
  <c r="AG47" i="2" s="1"/>
  <c r="S47" i="2"/>
  <c r="U47" i="2" s="1"/>
  <c r="S25" i="2"/>
  <c r="U25" i="2" s="1"/>
  <c r="R25" i="2"/>
  <c r="T25" i="2" s="1"/>
  <c r="V25" i="2" s="1"/>
  <c r="X25" i="2" s="1"/>
  <c r="Y25" i="2" s="1"/>
  <c r="Z25" i="2" s="1"/>
  <c r="AA25" i="2" s="1"/>
  <c r="AB25" i="2" s="1"/>
  <c r="AC25" i="2" s="1"/>
  <c r="AE25" i="2" s="1"/>
  <c r="AF25" i="2" s="1"/>
  <c r="AG25" i="2" s="1"/>
  <c r="R26" i="2"/>
  <c r="T26" i="2" s="1"/>
  <c r="V26" i="2" s="1"/>
  <c r="X26" i="2" s="1"/>
  <c r="Y26" i="2" s="1"/>
  <c r="Z26" i="2" s="1"/>
  <c r="AA26" i="2" s="1"/>
  <c r="AB26" i="2" s="1"/>
  <c r="AC26" i="2" s="1"/>
  <c r="AE26" i="2" s="1"/>
  <c r="AF26" i="2" s="1"/>
  <c r="AG26" i="2" s="1"/>
  <c r="S26" i="2"/>
  <c r="U26" i="2" s="1"/>
  <c r="R34" i="2"/>
  <c r="T34" i="2" s="1"/>
  <c r="V34" i="2" s="1"/>
  <c r="X34" i="2" s="1"/>
  <c r="Y34" i="2" s="1"/>
  <c r="Z34" i="2" s="1"/>
  <c r="AA34" i="2" s="1"/>
  <c r="AB34" i="2" s="1"/>
  <c r="AC34" i="2" s="1"/>
  <c r="AE34" i="2" s="1"/>
  <c r="AF34" i="2" s="1"/>
  <c r="AG34" i="2" s="1"/>
  <c r="S34" i="2"/>
  <c r="U34" i="2" s="1"/>
  <c r="R38" i="2"/>
  <c r="T38" i="2" s="1"/>
  <c r="V38" i="2" s="1"/>
  <c r="X38" i="2" s="1"/>
  <c r="Y38" i="2" s="1"/>
  <c r="Z38" i="2" s="1"/>
  <c r="AA38" i="2" s="1"/>
  <c r="AB38" i="2" s="1"/>
  <c r="AC38" i="2" s="1"/>
  <c r="AE38" i="2" s="1"/>
  <c r="AF38" i="2" s="1"/>
  <c r="AG38" i="2" s="1"/>
  <c r="S38" i="2"/>
  <c r="U38" i="2" s="1"/>
  <c r="R42" i="2"/>
  <c r="T42" i="2" s="1"/>
  <c r="V42" i="2" s="1"/>
  <c r="X42" i="2" s="1"/>
  <c r="Y42" i="2" s="1"/>
  <c r="Z42" i="2" s="1"/>
  <c r="AA42" i="2" s="1"/>
  <c r="AB42" i="2" s="1"/>
  <c r="AC42" i="2" s="1"/>
  <c r="AE42" i="2" s="1"/>
  <c r="AF42" i="2" s="1"/>
  <c r="AG42" i="2" s="1"/>
  <c r="S42" i="2"/>
  <c r="U42" i="2" s="1"/>
  <c r="S46" i="2"/>
  <c r="U46" i="2" s="1"/>
  <c r="R46" i="2"/>
  <c r="T46" i="2" s="1"/>
  <c r="V46" i="2" s="1"/>
  <c r="X46" i="2" s="1"/>
  <c r="Y46" i="2" s="1"/>
  <c r="Z46" i="2" s="1"/>
  <c r="AA46" i="2" s="1"/>
  <c r="AB46" i="2" s="1"/>
  <c r="AC46" i="2" s="1"/>
  <c r="AE46" i="2" s="1"/>
  <c r="AF46" i="2" s="1"/>
  <c r="AG46" i="2" s="1"/>
  <c r="R36" i="2"/>
  <c r="T36" i="2" s="1"/>
  <c r="V36" i="2" s="1"/>
  <c r="X36" i="2" s="1"/>
  <c r="Y36" i="2" s="1"/>
  <c r="Z36" i="2" s="1"/>
  <c r="AA36" i="2" s="1"/>
  <c r="AB36" i="2" s="1"/>
  <c r="AC36" i="2" s="1"/>
  <c r="AE36" i="2" s="1"/>
  <c r="AF36" i="2" s="1"/>
  <c r="AG36" i="2" s="1"/>
  <c r="R24" i="2"/>
  <c r="T24" i="2" s="1"/>
  <c r="V24" i="2" s="1"/>
  <c r="X24" i="2" s="1"/>
  <c r="Y24" i="2" s="1"/>
  <c r="Z24" i="2" s="1"/>
  <c r="AA24" i="2" s="1"/>
  <c r="AB24" i="2" s="1"/>
  <c r="AC24" i="2" s="1"/>
  <c r="AE24" i="2" s="1"/>
  <c r="AF24" i="2" s="1"/>
  <c r="AG24" i="2" s="1"/>
  <c r="R40" i="2"/>
  <c r="T40" i="2" s="1"/>
  <c r="V40" i="2" s="1"/>
  <c r="X40" i="2" s="1"/>
  <c r="Y40" i="2" s="1"/>
  <c r="Z40" i="2" s="1"/>
  <c r="AA40" i="2" s="1"/>
  <c r="AB40" i="2" s="1"/>
  <c r="AC40" i="2" s="1"/>
  <c r="AE40" i="2" s="1"/>
  <c r="AF40" i="2" s="1"/>
  <c r="AG40" i="2" s="1"/>
  <c r="R28" i="2"/>
  <c r="T28" i="2" s="1"/>
  <c r="V28" i="2" s="1"/>
  <c r="X28" i="2" s="1"/>
  <c r="Y28" i="2" s="1"/>
  <c r="Z28" i="2" s="1"/>
  <c r="AA28" i="2" s="1"/>
  <c r="AB28" i="2" s="1"/>
  <c r="AC28" i="2" s="1"/>
  <c r="AE28" i="2" s="1"/>
  <c r="AF28" i="2" s="1"/>
  <c r="AG28" i="2" s="1"/>
  <c r="R44" i="2"/>
  <c r="T44" i="2" s="1"/>
  <c r="V44" i="2" s="1"/>
  <c r="X44" i="2" s="1"/>
  <c r="Y44" i="2" s="1"/>
  <c r="Z44" i="2" s="1"/>
  <c r="AA44" i="2" s="1"/>
  <c r="AB44" i="2" s="1"/>
  <c r="AC44" i="2" s="1"/>
  <c r="AE44" i="2" s="1"/>
  <c r="AF44" i="2" s="1"/>
  <c r="AG44" i="2" s="1"/>
  <c r="AI19" i="2"/>
  <c r="AI20" i="2" s="1"/>
  <c r="AH19" i="2"/>
  <c r="AH20" i="2" s="1"/>
  <c r="AG19" i="2"/>
  <c r="AG20" i="2" s="1"/>
  <c r="AF19" i="2"/>
  <c r="AF20" i="2" s="1"/>
  <c r="AE19" i="2"/>
  <c r="AE20" i="2" s="1"/>
  <c r="AD19" i="2"/>
  <c r="AD20" i="2" s="1"/>
  <c r="AC19" i="2"/>
  <c r="AC20" i="2" s="1"/>
  <c r="AB19" i="2"/>
  <c r="AB20" i="2" s="1"/>
  <c r="AA19" i="2"/>
  <c r="AA20" i="2" s="1"/>
  <c r="Z19" i="2"/>
  <c r="Z20" i="2" s="1"/>
  <c r="Y19" i="2"/>
  <c r="Y20" i="2" s="1"/>
  <c r="X19" i="2"/>
  <c r="X20" i="2" s="1"/>
  <c r="W19" i="2"/>
  <c r="W20" i="2" s="1"/>
  <c r="V19" i="2"/>
  <c r="V20" i="2" s="1"/>
  <c r="U19" i="2"/>
  <c r="U20" i="2" s="1"/>
  <c r="T19" i="2"/>
  <c r="T20" i="2" s="1"/>
  <c r="S19" i="2"/>
  <c r="S20" i="2" s="1"/>
  <c r="R19" i="2"/>
  <c r="R20" i="2" s="1"/>
  <c r="Q19" i="2"/>
  <c r="Q20" i="2" s="1"/>
  <c r="P19" i="2"/>
  <c r="P20" i="2" s="1"/>
  <c r="O19" i="2"/>
  <c r="O20" i="2" s="1"/>
  <c r="O55" i="2" s="1"/>
  <c r="N19" i="2"/>
  <c r="N20" i="2" s="1"/>
  <c r="M19" i="2"/>
  <c r="M20" i="2" s="1"/>
  <c r="L19" i="2"/>
  <c r="L20" i="2" s="1"/>
  <c r="K19" i="2"/>
  <c r="K20" i="2" s="1"/>
  <c r="J19" i="2"/>
  <c r="J20" i="2" s="1"/>
  <c r="H19" i="2"/>
  <c r="H20" i="2" s="1"/>
  <c r="G19" i="2"/>
  <c r="G20" i="2" s="1"/>
  <c r="F19" i="2"/>
  <c r="F20" i="2" s="1"/>
  <c r="AJ63" i="2"/>
  <c r="AJ62" i="2"/>
  <c r="AJ61" i="2"/>
  <c r="AJ60" i="2"/>
  <c r="AJ59" i="2"/>
  <c r="AJ58" i="2"/>
  <c r="AJ53" i="2"/>
  <c r="AJ52" i="2"/>
  <c r="AJ51" i="2"/>
  <c r="AJ50" i="2"/>
  <c r="AJ49" i="2"/>
  <c r="N48" i="2"/>
  <c r="N54" i="2" s="1"/>
  <c r="M48" i="2"/>
  <c r="M54" i="2" s="1"/>
  <c r="L48" i="2"/>
  <c r="L54" i="2" s="1"/>
  <c r="K48" i="2"/>
  <c r="K54" i="2" s="1"/>
  <c r="J48" i="2"/>
  <c r="J54" i="2" s="1"/>
  <c r="H48" i="2"/>
  <c r="H54" i="2" s="1"/>
  <c r="G48" i="2"/>
  <c r="G54" i="2" s="1"/>
  <c r="F48" i="2"/>
  <c r="F54" i="2" s="1"/>
  <c r="E48" i="2"/>
  <c r="AJ47" i="2"/>
  <c r="AJ46" i="2"/>
  <c r="AJ45" i="2"/>
  <c r="AJ44" i="2"/>
  <c r="AJ43" i="2"/>
  <c r="AJ41" i="2"/>
  <c r="AJ40" i="2"/>
  <c r="AJ39" i="2"/>
  <c r="AJ38" i="2"/>
  <c r="AJ37" i="2"/>
  <c r="AJ36" i="2"/>
  <c r="AJ33" i="2"/>
  <c r="AJ32" i="2"/>
  <c r="AJ31" i="2"/>
  <c r="AJ29" i="2"/>
  <c r="AJ28" i="2"/>
  <c r="AJ27" i="2"/>
  <c r="AJ26" i="2"/>
  <c r="AJ25" i="2"/>
  <c r="AJ24" i="2"/>
  <c r="C20" i="2"/>
  <c r="C55" i="2" s="1"/>
  <c r="E9" i="2" s="1"/>
  <c r="E19" i="2"/>
  <c r="AJ18" i="2"/>
  <c r="AJ17" i="2"/>
  <c r="AJ16" i="2"/>
  <c r="AJ15" i="2"/>
  <c r="AJ14" i="2"/>
  <c r="AJ13" i="2"/>
  <c r="AI6" i="2"/>
  <c r="AH6" i="2"/>
  <c r="N6" i="2"/>
  <c r="M6" i="2"/>
  <c r="L6" i="2"/>
  <c r="K6" i="2"/>
  <c r="J6" i="2"/>
  <c r="I6" i="2"/>
  <c r="H6" i="2"/>
  <c r="G6" i="2"/>
  <c r="F6" i="2"/>
  <c r="E6" i="2"/>
  <c r="R23" i="2" l="1"/>
  <c r="S23" i="2"/>
  <c r="Q48" i="2"/>
  <c r="Q54" i="2" s="1"/>
  <c r="AJ30" i="2"/>
  <c r="AJ34" i="2"/>
  <c r="AJ42" i="2"/>
  <c r="Q55" i="2"/>
  <c r="AJ35" i="2"/>
  <c r="J55" i="2"/>
  <c r="N55" i="2"/>
  <c r="H55" i="2"/>
  <c r="L55" i="2"/>
  <c r="M55" i="2"/>
  <c r="F55" i="2"/>
  <c r="E54" i="2"/>
  <c r="AJ19" i="2"/>
  <c r="E20" i="2"/>
  <c r="G55" i="2"/>
  <c r="K55" i="2"/>
  <c r="J48" i="1"/>
  <c r="O19" i="1"/>
  <c r="N19" i="1"/>
  <c r="M19" i="1"/>
  <c r="L19" i="1"/>
  <c r="K19" i="1"/>
  <c r="J19" i="1"/>
  <c r="I19" i="1"/>
  <c r="H19" i="1"/>
  <c r="G19" i="1"/>
  <c r="F19" i="1"/>
  <c r="E19" i="1"/>
  <c r="D19" i="1"/>
  <c r="R48" i="2" l="1"/>
  <c r="T23" i="2"/>
  <c r="U23" i="2"/>
  <c r="U48" i="2" s="1"/>
  <c r="U54" i="2" s="1"/>
  <c r="U55" i="2" s="1"/>
  <c r="S48" i="2"/>
  <c r="S54" i="2" s="1"/>
  <c r="S55" i="2" s="1"/>
  <c r="E55" i="2"/>
  <c r="D8" i="1"/>
  <c r="R54" i="2" l="1"/>
  <c r="V23" i="2"/>
  <c r="T48" i="2"/>
  <c r="T54" i="2" s="1"/>
  <c r="T55" i="2" s="1"/>
  <c r="E8" i="1"/>
  <c r="F8" i="1"/>
  <c r="G8" i="1"/>
  <c r="H8" i="1"/>
  <c r="I8" i="1"/>
  <c r="J8" i="1"/>
  <c r="K8" i="1"/>
  <c r="L8" i="1"/>
  <c r="M8" i="1"/>
  <c r="N8" i="1"/>
  <c r="O8" i="1"/>
  <c r="P58" i="1"/>
  <c r="P59" i="1"/>
  <c r="P60" i="1"/>
  <c r="P61" i="1"/>
  <c r="P62" i="1"/>
  <c r="P63" i="1"/>
  <c r="E48" i="1"/>
  <c r="E54" i="1" s="1"/>
  <c r="F48" i="1"/>
  <c r="F54" i="1" s="1"/>
  <c r="G48" i="1"/>
  <c r="G54" i="1" s="1"/>
  <c r="H48" i="1"/>
  <c r="H54" i="1" s="1"/>
  <c r="I48" i="1"/>
  <c r="I54" i="1" s="1"/>
  <c r="J54" i="1"/>
  <c r="K48" i="1"/>
  <c r="K54" i="1" s="1"/>
  <c r="L48" i="1"/>
  <c r="L54" i="1" s="1"/>
  <c r="M48" i="1"/>
  <c r="M54" i="1" s="1"/>
  <c r="N48" i="1"/>
  <c r="N54" i="1" s="1"/>
  <c r="O48" i="1"/>
  <c r="O54" i="1" s="1"/>
  <c r="D48" i="1"/>
  <c r="D54" i="1" s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9" i="1"/>
  <c r="P50" i="1"/>
  <c r="P51" i="1"/>
  <c r="P52" i="1"/>
  <c r="P53" i="1"/>
  <c r="P14" i="1"/>
  <c r="P13" i="1"/>
  <c r="D6" i="1"/>
  <c r="E6" i="1"/>
  <c r="F6" i="1"/>
  <c r="G6" i="1"/>
  <c r="H6" i="1"/>
  <c r="I6" i="1"/>
  <c r="J6" i="1"/>
  <c r="K6" i="1"/>
  <c r="L6" i="1"/>
  <c r="M6" i="1"/>
  <c r="N6" i="1"/>
  <c r="O6" i="1"/>
  <c r="R55" i="2" l="1"/>
  <c r="X23" i="2"/>
  <c r="V48" i="2"/>
  <c r="P54" i="1"/>
  <c r="P48" i="1"/>
  <c r="P15" i="1"/>
  <c r="V54" i="2" l="1"/>
  <c r="X48" i="2"/>
  <c r="X54" i="2" s="1"/>
  <c r="X55" i="2" s="1"/>
  <c r="Y23" i="2"/>
  <c r="P16" i="1"/>
  <c r="V55" i="2" l="1"/>
  <c r="Y48" i="2"/>
  <c r="Z23" i="2"/>
  <c r="P17" i="1"/>
  <c r="AA23" i="2" l="1"/>
  <c r="Z48" i="2"/>
  <c r="Z54" i="2" s="1"/>
  <c r="Z55" i="2" s="1"/>
  <c r="Y54" i="2"/>
  <c r="P18" i="1"/>
  <c r="P19" i="1" s="1"/>
  <c r="C20" i="1"/>
  <c r="C55" i="1" s="1"/>
  <c r="AB23" i="2" l="1"/>
  <c r="AA48" i="2"/>
  <c r="Y55" i="2"/>
  <c r="D9" i="1"/>
  <c r="D20" i="1" s="1"/>
  <c r="D55" i="1" s="1"/>
  <c r="AC23" i="2" l="1"/>
  <c r="AB48" i="2"/>
  <c r="AB54" i="2" s="1"/>
  <c r="AB55" i="2" s="1"/>
  <c r="AA54" i="2"/>
  <c r="E20" i="1"/>
  <c r="E55" i="1" s="1"/>
  <c r="AC48" i="2" l="1"/>
  <c r="AE23" i="2"/>
  <c r="AA55" i="2"/>
  <c r="F20" i="1"/>
  <c r="F55" i="1" s="1"/>
  <c r="AC54" i="2" l="1"/>
  <c r="AC55" i="2" s="1"/>
  <c r="AE48" i="2"/>
  <c r="AE54" i="2" s="1"/>
  <c r="AE55" i="2" s="1"/>
  <c r="AF23" i="2"/>
  <c r="G20" i="1"/>
  <c r="G55" i="1" s="1"/>
  <c r="AG23" i="2" l="1"/>
  <c r="AF48" i="2"/>
  <c r="AF54" i="2" s="1"/>
  <c r="AF55" i="2" s="1"/>
  <c r="H20" i="1"/>
  <c r="H55" i="1" s="1"/>
  <c r="AG48" i="2" l="1"/>
  <c r="AJ23" i="2"/>
  <c r="I20" i="1"/>
  <c r="I55" i="1" s="1"/>
  <c r="AG54" i="2" l="1"/>
  <c r="AJ48" i="2"/>
  <c r="J20" i="1"/>
  <c r="J55" i="1" s="1"/>
  <c r="AG55" i="2" l="1"/>
  <c r="AJ55" i="2" s="1"/>
  <c r="AJ54" i="2"/>
  <c r="K20" i="1"/>
  <c r="K55" i="1" s="1"/>
  <c r="L20" i="1" l="1"/>
  <c r="L55" i="1" s="1"/>
  <c r="M20" i="1" l="1"/>
  <c r="M55" i="1" s="1"/>
  <c r="N20" i="1" l="1"/>
  <c r="N55" i="1" s="1"/>
  <c r="O20" i="1" l="1"/>
  <c r="O55" i="1" s="1"/>
  <c r="P55" i="1" s="1"/>
</calcChain>
</file>

<file path=xl/sharedStrings.xml><?xml version="1.0" encoding="utf-8"?>
<sst xmlns="http://schemas.openxmlformats.org/spreadsheetml/2006/main" count="1129" uniqueCount="171">
  <si>
    <t>Starting date</t>
  </si>
  <si>
    <t>Cash balance alert minimum</t>
  </si>
  <si>
    <t>Beginning</t>
  </si>
  <si>
    <t>Total</t>
  </si>
  <si>
    <t>Cash on hand (beginning of month)</t>
  </si>
  <si>
    <t>CASH RECEIPTS</t>
  </si>
  <si>
    <t>TOTAL CASH RECEIPTS</t>
  </si>
  <si>
    <t>Total cash available</t>
  </si>
  <si>
    <t>CASH PAID OUT</t>
  </si>
  <si>
    <t>SUBTOTAL</t>
  </si>
  <si>
    <t>Loan principal payment</t>
  </si>
  <si>
    <t>Capital purchases</t>
  </si>
  <si>
    <t>Other startup costs</t>
  </si>
  <si>
    <t>To reserve and/or escrow</t>
  </si>
  <si>
    <t>Owners' withdrawal</t>
  </si>
  <si>
    <t>TOTAL CASH PAID OUT</t>
  </si>
  <si>
    <t>Cash on hand (end of month)</t>
  </si>
  <si>
    <t>OTHER OPERATING DATA</t>
  </si>
  <si>
    <t>Sales volume (dollars)</t>
  </si>
  <si>
    <t>Accounts receivable balance</t>
  </si>
  <si>
    <t>Bad debt balance</t>
  </si>
  <si>
    <t>Inventory on hand</t>
  </si>
  <si>
    <t>Accounts payable balance</t>
  </si>
  <si>
    <t>Depreciation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</si>
  <si>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</si>
  <si>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</si>
  <si>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</si>
  <si>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</si>
  <si>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</si>
  <si>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</si>
  <si>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</si>
  <si>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</si>
  <si>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</si>
  <si>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</si>
  <si>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</si>
  <si>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</si>
  <si>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SMALL BUSINESS CASH FLOW PROJECTION</t>
  </si>
  <si>
    <t>Rent</t>
  </si>
  <si>
    <t xml:space="preserve">Salary for Owner </t>
  </si>
  <si>
    <t>Telephone / Fax</t>
  </si>
  <si>
    <t>Travelling Exp</t>
  </si>
  <si>
    <t>Dubai Civil Defence</t>
  </si>
  <si>
    <t>Office Exp</t>
  </si>
  <si>
    <t xml:space="preserve">Staff Wages </t>
  </si>
  <si>
    <t>Local Sponsor Fee</t>
  </si>
  <si>
    <t xml:space="preserve">DEWA </t>
  </si>
  <si>
    <t xml:space="preserve">Internet </t>
  </si>
  <si>
    <t xml:space="preserve">Trade license Renewal </t>
  </si>
  <si>
    <t xml:space="preserve">Business Loan </t>
  </si>
  <si>
    <t xml:space="preserve">Car Loan </t>
  </si>
  <si>
    <t xml:space="preserve">Bank Charges </t>
  </si>
  <si>
    <t xml:space="preserve">Staff Accomodation </t>
  </si>
  <si>
    <t xml:space="preserve">Petrol Exp </t>
  </si>
  <si>
    <t xml:space="preserve">Salik Exp </t>
  </si>
  <si>
    <t xml:space="preserve">Medical Exp </t>
  </si>
  <si>
    <t xml:space="preserve">Mobile Exp </t>
  </si>
  <si>
    <t xml:space="preserve">Printing &amp; Stationery </t>
  </si>
  <si>
    <t xml:space="preserve">Staff Welfare </t>
  </si>
  <si>
    <t xml:space="preserve">Customer  Welfare </t>
  </si>
  <si>
    <t xml:space="preserve">Body Shop  Material </t>
  </si>
  <si>
    <t xml:space="preserve">Workshop Material </t>
  </si>
  <si>
    <t xml:space="preserve">Window Films </t>
  </si>
  <si>
    <t xml:space="preserve">Body Line Car care Centre LLC </t>
  </si>
  <si>
    <t xml:space="preserve">Full Detailing </t>
  </si>
  <si>
    <t xml:space="preserve">Wheel Rim Repair </t>
  </si>
  <si>
    <t xml:space="preserve">Painting ( Body Shop) </t>
  </si>
  <si>
    <t xml:space="preserve">Flat Glass </t>
  </si>
  <si>
    <t xml:space="preserve">Automotive Window Film </t>
  </si>
  <si>
    <t xml:space="preserve">Jan </t>
  </si>
  <si>
    <t xml:space="preserve">Feb 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</si>
  <si>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</si>
  <si>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</si>
  <si>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</si>
  <si>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</si>
  <si>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</si>
  <si>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</si>
  <si>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</si>
  <si>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</si>
  <si>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</si>
  <si>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</si>
  <si>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BUDGET</t>
  </si>
  <si>
    <t>DAY</t>
  </si>
  <si>
    <t xml:space="preserve">MONTH </t>
  </si>
  <si>
    <t xml:space="preserve"> CASH FLOW PROJECTION</t>
  </si>
  <si>
    <t>Working Days</t>
  </si>
  <si>
    <t>Working Hours</t>
  </si>
  <si>
    <t>Rate</t>
  </si>
  <si>
    <t>Material Cost</t>
  </si>
  <si>
    <t>Operating Expenses</t>
  </si>
  <si>
    <t>Wages</t>
  </si>
  <si>
    <t>Staff Accommodation</t>
  </si>
  <si>
    <t>Total Material Cost</t>
  </si>
  <si>
    <t>Telephone &amp; Internet</t>
  </si>
  <si>
    <t>Total Operating Exp</t>
  </si>
  <si>
    <t>Net Income/ (Loss)</t>
  </si>
  <si>
    <t xml:space="preserve">Service </t>
  </si>
  <si>
    <t>Utilities (Electricity)</t>
  </si>
  <si>
    <t>Petrol Exp</t>
  </si>
  <si>
    <t>Internet Marketing</t>
  </si>
  <si>
    <t>Bank Loans</t>
  </si>
  <si>
    <t>Revneue (Rs)</t>
  </si>
  <si>
    <t>House Keeping</t>
  </si>
  <si>
    <t>Petti Cash</t>
  </si>
  <si>
    <t>Exterior Polishing</t>
  </si>
  <si>
    <t>Full detailing</t>
  </si>
  <si>
    <t>Ceramic Coating</t>
  </si>
  <si>
    <t>Hydrographics</t>
  </si>
  <si>
    <t>Wheel rim Painting</t>
  </si>
  <si>
    <t>Chrome painting</t>
  </si>
  <si>
    <t>Painting jobs</t>
  </si>
  <si>
    <t>CAR</t>
  </si>
  <si>
    <t>SUV</t>
  </si>
  <si>
    <t>Sr.no</t>
  </si>
  <si>
    <t>Services</t>
  </si>
  <si>
    <t>SP</t>
  </si>
  <si>
    <t>Material Qt</t>
  </si>
  <si>
    <t xml:space="preserve">Labour   </t>
  </si>
  <si>
    <t>Time</t>
  </si>
  <si>
    <t>Total Operating cost</t>
  </si>
  <si>
    <t>Total Operating cost / day</t>
  </si>
  <si>
    <t>Total Operating cost / day / service</t>
  </si>
  <si>
    <t>No. of Jobs per month</t>
  </si>
  <si>
    <t>Renevue</t>
  </si>
  <si>
    <t>Full detaling</t>
  </si>
  <si>
    <t>Painting Job</t>
  </si>
  <si>
    <t>Hyrdrographic</t>
  </si>
  <si>
    <t>FEB</t>
  </si>
  <si>
    <t>MAR</t>
  </si>
  <si>
    <t>JAN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</si>
  <si>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</si>
  <si>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</si>
  <si>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</si>
  <si>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</si>
  <si>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</si>
  <si>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</si>
  <si>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</si>
  <si>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</si>
  <si>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</si>
  <si>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MONDAY</t>
  </si>
  <si>
    <t>TUESDAY</t>
  </si>
  <si>
    <t>WEDNESDAY</t>
  </si>
  <si>
    <t>THURSDAY</t>
  </si>
  <si>
    <t>FRIDAY</t>
  </si>
  <si>
    <t>SATURDAY</t>
  </si>
  <si>
    <t>SUNDAY</t>
  </si>
  <si>
    <t>Mechanic repair</t>
  </si>
  <si>
    <t>Monthly Operating cost</t>
  </si>
  <si>
    <t>Total income</t>
  </si>
  <si>
    <t>Total  Material Cost</t>
  </si>
  <si>
    <t>Total Expense</t>
  </si>
  <si>
    <t>Profit</t>
  </si>
  <si>
    <t>Total Sales</t>
  </si>
  <si>
    <t>Day</t>
  </si>
  <si>
    <t>THE DEALS ON WHEELS  
CASH FLOW FORCAST FOR YEAR 2018</t>
  </si>
  <si>
    <t>TOTAL  (Yearly)</t>
  </si>
  <si>
    <t>THE DEALS ON WHEELS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</si>
  <si>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</si>
  <si>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</si>
  <si>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</si>
  <si>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</si>
  <si>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</si>
  <si>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</si>
  <si>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</si>
  <si>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</si>
  <si>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</si>
  <si>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</si>
  <si>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</si>
  <si>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SALES</t>
  </si>
  <si>
    <t>cashflow</t>
  </si>
  <si>
    <t>services</t>
  </si>
  <si>
    <t>Ex polish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</si>
</sst>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43" formatCode="_(* #,##0.00_);_(* \(#,##0.00\);_(* &quot;-&quot;??_);_(@_)"/>
    <numFmt numFmtId="164" formatCode="&quot;$&quot;#,##0.00"/>
    <numFmt numFmtId="165" formatCode="#,##0.00;[Red]#,##0.00"/>
    <numFmt numFmtId="166" formatCode="_(* #,##0_);_(* \(#,##0\);_(* &quot;-&quot;??_);_(@_)"/>
    <numFmt numFmtId="167" formatCode="[$-409]d\-mmm\-yy;@"/>
  </numFmts>
  <fonts count="46" x14ac:knownFonts="1">
    <font>
      <sz val="10"/>
      <color theme="1" tint="0.14996795556505021"/>
      <name val="Garamond"/>
      <family val="2"/>
      <scheme val="minor"/>
    </font>
    <font>
      <sz val="11"/>
      <color theme="1"/>
      <name val="Garamond"/>
      <family val="2"/>
      <scheme val="minor"/>
    </font>
    <font>
      <sz val="14"/>
      <color theme="1" tint="0.24994659260841701"/>
      <name val="Corbel"/>
      <family val="2"/>
      <scheme val="major"/>
    </font>
    <font>
      <sz val="12"/>
      <color theme="1" tint="0.14996795556505021"/>
      <name val="Corbel"/>
      <family val="2"/>
      <scheme val="major"/>
    </font>
    <font>
      <sz val="26"/>
      <color theme="1" tint="0.14993743705557422"/>
      <name val="Corbel"/>
      <family val="2"/>
      <scheme val="major"/>
    </font>
    <font>
      <sz val="26"/>
      <color theme="1" tint="0.14993743705557422"/>
      <name val="Arial"/>
      <family val="2"/>
    </font>
    <font>
      <sz val="10"/>
      <color theme="1" tint="0.14996795556505021"/>
      <name val="Arial"/>
      <family val="2"/>
    </font>
    <font>
      <sz val="14"/>
      <color theme="1" tint="0.24994659260841701"/>
      <name val="Arial"/>
      <family val="2"/>
    </font>
    <font>
      <sz val="12"/>
      <color theme="1" tint="0.14996795556505021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5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 tint="0.14996795556505021"/>
      <name val="Garamond"/>
      <family val="2"/>
      <scheme val="minor"/>
    </font>
    <font>
      <sz val="12"/>
      <color theme="1" tint="0.14996795556505021"/>
      <name val="Calibri"/>
      <family val="2"/>
    </font>
    <font>
      <b/>
      <sz val="12"/>
      <color theme="1" tint="0.14996795556505021"/>
      <name val="Calibri"/>
      <family val="2"/>
    </font>
    <font>
      <b/>
      <sz val="12"/>
      <color theme="0"/>
      <name val="Garamond"/>
      <family val="1"/>
      <scheme val="minor"/>
    </font>
    <font>
      <sz val="12"/>
      <color theme="1" tint="0.14996795556505021"/>
      <name val="Garamond"/>
      <family val="1"/>
      <scheme val="minor"/>
    </font>
    <font>
      <b/>
      <sz val="12"/>
      <color theme="1" tint="0.14996795556505021"/>
      <name val="Garamond"/>
      <family val="1"/>
      <scheme val="minor"/>
    </font>
    <font>
      <sz val="12"/>
      <color theme="1" tint="0.14996795556505021"/>
      <name val="Garamond"/>
      <family val="2"/>
      <scheme val="minor"/>
    </font>
    <font>
      <b/>
      <sz val="11"/>
      <color theme="1"/>
      <name val="Garamond"/>
      <family val="2"/>
      <scheme val="minor"/>
    </font>
    <font>
      <sz val="12"/>
      <color theme="0"/>
      <name val="Garamond"/>
      <family val="1"/>
      <scheme val="minor"/>
    </font>
    <font>
      <b/>
      <sz val="14"/>
      <color theme="1" tint="0.14996795556505021"/>
      <name val="Calibri"/>
      <family val="2"/>
    </font>
    <font>
      <sz val="14"/>
      <color theme="1"/>
      <name val="Calibri"/>
      <family val="2"/>
    </font>
    <font>
      <sz val="10"/>
      <color theme="1" tint="0.14996795556505021"/>
      <name val="Calibri"/>
      <family val="2"/>
    </font>
    <font>
      <b/>
      <sz val="12"/>
      <color theme="0"/>
      <name val="Calibri"/>
      <family val="2"/>
    </font>
    <font>
      <sz val="12"/>
      <color theme="0"/>
      <name val="Calibri"/>
      <family val="2"/>
    </font>
    <font>
      <sz val="12"/>
      <color theme="0"/>
      <name val="Garamond"/>
      <family val="2"/>
      <scheme val="minor"/>
    </font>
    <font>
      <sz val="12"/>
      <color rgb="FF7030A0"/>
      <name val="Garamond"/>
      <family val="2"/>
      <scheme val="minor"/>
    </font>
    <font>
      <sz val="16"/>
      <color theme="1"/>
      <name val="Garamond"/>
      <family val="2"/>
      <scheme val="minor"/>
    </font>
    <font>
      <sz val="16"/>
      <color theme="1" tint="0.14996795556505021"/>
      <name val="Garamond"/>
      <family val="1"/>
      <scheme val="minor"/>
    </font>
    <font>
      <sz val="20"/>
      <color theme="1" tint="0.14996795556505021"/>
      <name val="Garamond"/>
      <family val="1"/>
      <scheme val="minor"/>
    </font>
    <font>
      <sz val="22"/>
      <color theme="1" tint="0.14996795556505021"/>
      <name val="Garamond"/>
      <family val="1"/>
      <scheme val="minor"/>
    </font>
    <font>
      <sz val="72"/>
      <color theme="1" tint="0.14996795556505021"/>
      <name val="Garamond"/>
      <family val="1"/>
      <scheme val="minor"/>
    </font>
    <font>
      <b/>
      <i/>
      <sz val="16"/>
      <color theme="1" tint="0.14996795556505021"/>
      <name val="Garamond"/>
      <family val="1"/>
      <scheme val="minor"/>
    </font>
    <font>
      <u/>
      <sz val="10"/>
      <color theme="10"/>
      <name val="Garamond"/>
      <family val="2"/>
      <scheme val="minor"/>
    </font>
    <font>
      <u/>
      <sz val="10"/>
      <color rgb="FFFF0000"/>
      <name val="Garamond"/>
      <family val="1"/>
      <scheme val="minor"/>
    </font>
    <font>
      <sz val="16"/>
      <color rgb="FFFF0000"/>
      <name val="Garamond"/>
      <family val="1"/>
      <scheme val="minor"/>
    </font>
    <font>
      <sz val="22"/>
      <color rgb="FFFF0000"/>
      <name val="Garamond"/>
      <family val="1"/>
      <scheme val="minor"/>
    </font>
    <font>
      <u/>
      <sz val="10"/>
      <color rgb="FFFF0000"/>
      <name val="Garamond"/>
      <family val="2"/>
      <scheme val="minor"/>
    </font>
    <font>
      <sz val="28"/>
      <color theme="1" tint="0.14996795556505021"/>
      <name val="Garamond"/>
      <family val="1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70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/>
      <bottom style="thin">
        <color theme="4" tint="-0.499984740745262"/>
      </bottom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0" tint="-0.499984740745262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1" tint="0.34998626667073579"/>
      </bottom>
      <diagonal/>
    </border>
    <border>
      <left style="thin">
        <color theme="5"/>
      </left>
      <right style="thin">
        <color theme="5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1" tint="0.34998626667073579"/>
      </top>
      <bottom style="medium">
        <color theme="5"/>
      </bottom>
      <diagonal/>
    </border>
    <border>
      <left/>
      <right/>
      <top style="thin">
        <color theme="5"/>
      </top>
      <bottom style="medium">
        <color theme="5"/>
      </bottom>
      <diagonal/>
    </border>
    <border>
      <left/>
      <right style="thin">
        <color theme="5"/>
      </right>
      <top style="thin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medium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1" tint="0.34998626667073579"/>
      </top>
      <bottom/>
      <diagonal/>
    </border>
    <border>
      <left/>
      <right/>
      <top style="medium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5"/>
      </top>
      <bottom/>
      <diagonal/>
    </border>
    <border>
      <left/>
      <right style="thin">
        <color indexed="64"/>
      </right>
      <top style="thin">
        <color theme="5"/>
      </top>
      <bottom style="medium">
        <color theme="5"/>
      </bottom>
      <diagonal/>
    </border>
    <border>
      <left/>
      <right style="thin">
        <color indexed="64"/>
      </right>
      <top/>
      <bottom style="thin">
        <color theme="5"/>
      </bottom>
      <diagonal/>
    </border>
    <border>
      <left style="thin">
        <color indexed="64"/>
      </left>
      <right/>
      <top style="thin">
        <color theme="5"/>
      </top>
      <bottom/>
      <diagonal/>
    </border>
    <border>
      <left style="thin">
        <color indexed="64"/>
      </left>
      <right/>
      <top style="thin">
        <color theme="5"/>
      </top>
      <bottom style="medium">
        <color theme="5"/>
      </bottom>
      <diagonal/>
    </border>
    <border>
      <left style="thin">
        <color indexed="64"/>
      </left>
      <right/>
      <top/>
      <bottom style="thin">
        <color theme="5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theme="5"/>
      </top>
      <bottom style="thin">
        <color theme="5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/>
      <top style="thin">
        <color theme="5"/>
      </top>
      <bottom style="thin">
        <color theme="1" tint="0.34998626667073579"/>
      </bottom>
      <diagonal/>
    </border>
    <border>
      <left style="thin">
        <color theme="5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5"/>
      </left>
      <right/>
      <top style="thin">
        <color theme="1" tint="0.34998626667073579"/>
      </top>
      <bottom style="medium">
        <color theme="5"/>
      </bottom>
      <diagonal/>
    </border>
    <border>
      <left style="thin">
        <color theme="5"/>
      </left>
      <right/>
      <top style="thin">
        <color theme="1" tint="0.34998626667073579"/>
      </top>
      <bottom/>
      <diagonal/>
    </border>
    <border>
      <left style="thin">
        <color theme="5"/>
      </left>
      <right/>
      <top style="thin">
        <color theme="0" tint="-0.499984740745262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rgb="FFFF0000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 style="thin">
        <color theme="1" tint="0.34998626667073579"/>
      </top>
      <bottom style="thin">
        <color rgb="FFFF0000"/>
      </bottom>
      <diagonal/>
    </border>
    <border>
      <left style="thin">
        <color theme="5"/>
      </left>
      <right style="thin">
        <color theme="5"/>
      </right>
      <top/>
      <bottom style="thin">
        <color theme="1" tint="0.34998626667073579"/>
      </bottom>
      <diagonal/>
    </border>
    <border>
      <left style="thin">
        <color theme="5"/>
      </left>
      <right/>
      <top style="thin">
        <color theme="5"/>
      </top>
      <bottom style="thin">
        <color rgb="FFFF0000"/>
      </bottom>
      <diagonal/>
    </border>
    <border>
      <left/>
      <right style="thin">
        <color indexed="64"/>
      </right>
      <top style="thin">
        <color theme="5"/>
      </top>
      <bottom style="thin">
        <color rgb="FFFF0000"/>
      </bottom>
      <diagonal/>
    </border>
    <border>
      <left style="thin">
        <color indexed="64"/>
      </left>
      <right/>
      <top style="thin">
        <color theme="5"/>
      </top>
      <bottom style="thin">
        <color rgb="FFFF0000"/>
      </bottom>
      <diagonal/>
    </border>
    <border>
      <left/>
      <right/>
      <top style="thin">
        <color theme="5"/>
      </top>
      <bottom style="thin">
        <color rgb="FFFF0000"/>
      </bottom>
      <diagonal/>
    </border>
    <border>
      <left/>
      <right style="thin">
        <color theme="5"/>
      </right>
      <top style="thin">
        <color theme="5"/>
      </top>
      <bottom style="thin">
        <color rgb="FFFF0000"/>
      </bottom>
      <diagonal/>
    </border>
    <border>
      <left/>
      <right style="thin">
        <color rgb="FFFF0000"/>
      </right>
      <top style="thin">
        <color theme="5"/>
      </top>
      <bottom style="thin">
        <color theme="5"/>
      </bottom>
      <diagonal/>
    </border>
    <border>
      <left/>
      <right style="thin">
        <color rgb="FFFF0000"/>
      </right>
      <top style="thin">
        <color rgb="FFFF0000"/>
      </top>
      <bottom style="thin">
        <color theme="5"/>
      </bottom>
      <diagonal/>
    </border>
    <border>
      <left/>
      <right style="thin">
        <color rgb="FFFF0000"/>
      </right>
      <top style="thin">
        <color theme="5"/>
      </top>
      <bottom style="thin">
        <color rgb="FFFF0000"/>
      </bottom>
      <diagonal/>
    </border>
    <border>
      <left style="thin">
        <color theme="5"/>
      </left>
      <right style="thin">
        <color rgb="FFFF0000"/>
      </right>
      <top style="thin">
        <color rgb="FFFF0000"/>
      </top>
      <bottom style="thin">
        <color theme="5"/>
      </bottom>
      <diagonal/>
    </border>
    <border>
      <left/>
      <right style="thin">
        <color rgb="FFFF0000"/>
      </right>
      <top style="thin">
        <color rgb="FFFF0000"/>
      </top>
      <bottom style="thin">
        <color theme="1" tint="0.34998626667073579"/>
      </bottom>
      <diagonal/>
    </border>
    <border>
      <left style="thin">
        <color theme="5"/>
      </left>
      <right style="thin">
        <color rgb="FFFF0000"/>
      </right>
      <top style="thin">
        <color theme="5"/>
      </top>
      <bottom style="thin">
        <color theme="5"/>
      </bottom>
      <diagonal/>
    </border>
    <border>
      <left/>
      <right style="thin">
        <color rgb="FFFF0000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5"/>
      </left>
      <right style="thin">
        <color rgb="FFFF0000"/>
      </right>
      <top style="thin">
        <color theme="5"/>
      </top>
      <bottom style="thin">
        <color rgb="FFFF0000"/>
      </bottom>
      <diagonal/>
    </border>
    <border>
      <left/>
      <right style="thin">
        <color rgb="FFFF0000"/>
      </right>
      <top style="thin">
        <color theme="1" tint="0.34998626667073579"/>
      </top>
      <bottom style="thin">
        <color rgb="FFFF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FF0000"/>
      </right>
      <top/>
      <bottom/>
      <diagonal/>
    </border>
    <border>
      <left style="thin">
        <color theme="5"/>
      </left>
      <right/>
      <top/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5"/>
      </left>
      <right/>
      <top style="thin">
        <color theme="1" tint="0.34998626667073579"/>
      </top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4" fillId="0" borderId="7" applyNumberFormat="0" applyFill="0" applyAlignment="0" applyProtection="0"/>
    <xf numFmtId="0" fontId="2" fillId="0" borderId="0" applyNumberFormat="0" applyFill="0" applyAlignment="0" applyProtection="0"/>
    <xf numFmtId="0" fontId="3" fillId="0" borderId="24" applyNumberFormat="0" applyFill="0" applyAlignment="0" applyProtection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40" fillId="0" borderId="0" applyNumberFormat="0" applyFill="0" applyBorder="0" applyAlignment="0" applyProtection="0"/>
  </cellStyleXfs>
  <cellXfs count="249">
    <xf numFmtId="0" fontId="0" fillId="0" borderId="0" xfId="0"/>
    <xf numFmtId="0" fontId="5" fillId="0" borderId="7" xfId="1" applyFont="1"/>
    <xf numFmtId="0" fontId="6" fillId="0" borderId="0" xfId="0" applyFont="1"/>
    <xf numFmtId="0" fontId="7" fillId="0" borderId="0" xfId="2" applyFont="1"/>
    <xf numFmtId="0" fontId="8" fillId="0" borderId="24" xfId="3" applyFont="1"/>
    <xf numFmtId="8" fontId="9" fillId="0" borderId="0" xfId="0" applyNumberFormat="1" applyFont="1"/>
    <xf numFmtId="0" fontId="10" fillId="3" borderId="4" xfId="0" applyFont="1" applyFill="1" applyBorder="1"/>
    <xf numFmtId="164" fontId="11" fillId="4" borderId="3" xfId="0" applyNumberFormat="1" applyFont="1" applyFill="1" applyBorder="1"/>
    <xf numFmtId="164" fontId="11" fillId="4" borderId="16" xfId="0" applyNumberFormat="1" applyFont="1" applyFill="1" applyBorder="1"/>
    <xf numFmtId="164" fontId="6" fillId="0" borderId="0" xfId="0" applyNumberFormat="1" applyFont="1"/>
    <xf numFmtId="164" fontId="12" fillId="0" borderId="0" xfId="0" applyNumberFormat="1" applyFont="1" applyFill="1" applyBorder="1"/>
    <xf numFmtId="164" fontId="12" fillId="0" borderId="2" xfId="0" applyNumberFormat="1" applyFont="1" applyFill="1" applyBorder="1"/>
    <xf numFmtId="0" fontId="13" fillId="2" borderId="1" xfId="0" applyFont="1" applyFill="1" applyBorder="1"/>
    <xf numFmtId="164" fontId="14" fillId="2" borderId="2" xfId="0" applyNumberFormat="1" applyFont="1" applyFill="1" applyBorder="1"/>
    <xf numFmtId="164" fontId="14" fillId="2" borderId="8" xfId="0" applyNumberFormat="1" applyFont="1" applyFill="1" applyBorder="1"/>
    <xf numFmtId="0" fontId="12" fillId="0" borderId="11" xfId="0" applyFont="1" applyBorder="1"/>
    <xf numFmtId="0" fontId="15" fillId="5" borderId="17" xfId="0" applyFont="1" applyFill="1" applyBorder="1"/>
    <xf numFmtId="0" fontId="11" fillId="0" borderId="10" xfId="0" applyFont="1" applyBorder="1"/>
    <xf numFmtId="0" fontId="15" fillId="5" borderId="11" xfId="0" applyFont="1" applyFill="1" applyBorder="1"/>
    <xf numFmtId="0" fontId="11" fillId="0" borderId="21" xfId="0" applyFont="1" applyBorder="1"/>
    <xf numFmtId="164" fontId="14" fillId="2" borderId="0" xfId="0" applyNumberFormat="1" applyFont="1" applyFill="1" applyBorder="1"/>
    <xf numFmtId="8" fontId="12" fillId="0" borderId="1" xfId="0" applyNumberFormat="1" applyFont="1" applyBorder="1"/>
    <xf numFmtId="0" fontId="12" fillId="0" borderId="9" xfId="0" applyFont="1" applyBorder="1"/>
    <xf numFmtId="4" fontId="8" fillId="0" borderId="24" xfId="3" applyNumberFormat="1" applyFont="1"/>
    <xf numFmtId="4" fontId="8" fillId="5" borderId="24" xfId="3" applyNumberFormat="1" applyFont="1" applyFill="1"/>
    <xf numFmtId="4" fontId="12" fillId="4" borderId="13" xfId="0" applyNumberFormat="1" applyFont="1" applyFill="1" applyBorder="1"/>
    <xf numFmtId="4" fontId="12" fillId="0" borderId="2" xfId="0" applyNumberFormat="1" applyFont="1" applyBorder="1"/>
    <xf numFmtId="4" fontId="12" fillId="5" borderId="3" xfId="0" applyNumberFormat="1" applyFont="1" applyFill="1" applyBorder="1"/>
    <xf numFmtId="4" fontId="12" fillId="4" borderId="14" xfId="0" applyNumberFormat="1" applyFont="1" applyFill="1" applyBorder="1"/>
    <xf numFmtId="4" fontId="12" fillId="5" borderId="19" xfId="0" applyNumberFormat="1" applyFont="1" applyFill="1" applyBorder="1"/>
    <xf numFmtId="4" fontId="12" fillId="5" borderId="20" xfId="0" applyNumberFormat="1" applyFont="1" applyFill="1" applyBorder="1"/>
    <xf numFmtId="4" fontId="11" fillId="5" borderId="15" xfId="0" applyNumberFormat="1" applyFont="1" applyFill="1" applyBorder="1"/>
    <xf numFmtId="4" fontId="11" fillId="4" borderId="16" xfId="0" applyNumberFormat="1" applyFont="1" applyFill="1" applyBorder="1"/>
    <xf numFmtId="4" fontId="12" fillId="5" borderId="2" xfId="0" applyNumberFormat="1" applyFont="1" applyFill="1" applyBorder="1"/>
    <xf numFmtId="4" fontId="11" fillId="5" borderId="23" xfId="0" applyNumberFormat="1" applyFont="1" applyFill="1" applyBorder="1"/>
    <xf numFmtId="4" fontId="12" fillId="4" borderId="9" xfId="0" applyNumberFormat="1" applyFont="1" applyFill="1" applyBorder="1"/>
    <xf numFmtId="4" fontId="12" fillId="4" borderId="12" xfId="0" applyNumberFormat="1" applyFont="1" applyFill="1" applyBorder="1"/>
    <xf numFmtId="4" fontId="12" fillId="0" borderId="5" xfId="0" applyNumberFormat="1" applyFont="1" applyBorder="1"/>
    <xf numFmtId="4" fontId="12" fillId="5" borderId="6" xfId="0" applyNumberFormat="1" applyFont="1" applyFill="1" applyBorder="1"/>
    <xf numFmtId="4" fontId="6" fillId="0" borderId="0" xfId="0" applyNumberFormat="1" applyFont="1"/>
    <xf numFmtId="164" fontId="13" fillId="2" borderId="2" xfId="0" applyNumberFormat="1" applyFont="1" applyFill="1" applyBorder="1"/>
    <xf numFmtId="0" fontId="13" fillId="2" borderId="0" xfId="0" applyNumberFormat="1" applyFont="1" applyFill="1" applyBorder="1" applyAlignment="1">
      <alignment horizontal="right"/>
    </xf>
    <xf numFmtId="164" fontId="13" fillId="2" borderId="8" xfId="0" applyNumberFormat="1" applyFont="1" applyFill="1" applyBorder="1" applyAlignment="1">
      <alignment horizontal="right"/>
    </xf>
    <xf numFmtId="0" fontId="10" fillId="3" borderId="6" xfId="0" applyFont="1" applyFill="1" applyBorder="1" applyAlignment="1">
      <alignment horizontal="right"/>
    </xf>
    <xf numFmtId="14" fontId="10" fillId="3" borderId="9" xfId="0" applyNumberFormat="1" applyFont="1" applyFill="1" applyBorder="1" applyAlignment="1">
      <alignment horizontal="center"/>
    </xf>
    <xf numFmtId="14" fontId="10" fillId="3" borderId="5" xfId="0" applyNumberFormat="1" applyFont="1" applyFill="1" applyBorder="1" applyAlignment="1">
      <alignment horizontal="center"/>
    </xf>
    <xf numFmtId="4" fontId="12" fillId="6" borderId="2" xfId="0" applyNumberFormat="1" applyFont="1" applyFill="1" applyBorder="1"/>
    <xf numFmtId="4" fontId="12" fillId="7" borderId="2" xfId="0" applyNumberFormat="1" applyFont="1" applyFill="1" applyBorder="1"/>
    <xf numFmtId="4" fontId="12" fillId="8" borderId="2" xfId="0" applyNumberFormat="1" applyFont="1" applyFill="1" applyBorder="1"/>
    <xf numFmtId="4" fontId="12" fillId="9" borderId="2" xfId="0" applyNumberFormat="1" applyFont="1" applyFill="1" applyBorder="1"/>
    <xf numFmtId="4" fontId="12" fillId="10" borderId="2" xfId="0" applyNumberFormat="1" applyFont="1" applyFill="1" applyBorder="1"/>
    <xf numFmtId="4" fontId="12" fillId="7" borderId="26" xfId="0" applyNumberFormat="1" applyFont="1" applyFill="1" applyBorder="1"/>
    <xf numFmtId="4" fontId="12" fillId="5" borderId="27" xfId="0" applyNumberFormat="1" applyFont="1" applyFill="1" applyBorder="1"/>
    <xf numFmtId="4" fontId="11" fillId="5" borderId="28" xfId="0" applyNumberFormat="1" applyFont="1" applyFill="1" applyBorder="1"/>
    <xf numFmtId="4" fontId="12" fillId="9" borderId="29" xfId="0" applyNumberFormat="1" applyFont="1" applyFill="1" applyBorder="1"/>
    <xf numFmtId="4" fontId="12" fillId="9" borderId="26" xfId="0" applyNumberFormat="1" applyFont="1" applyFill="1" applyBorder="1"/>
    <xf numFmtId="4" fontId="12" fillId="5" borderId="30" xfId="0" applyNumberFormat="1" applyFont="1" applyFill="1" applyBorder="1"/>
    <xf numFmtId="4" fontId="11" fillId="5" borderId="31" xfId="0" applyNumberFormat="1" applyFont="1" applyFill="1" applyBorder="1"/>
    <xf numFmtId="4" fontId="12" fillId="10" borderId="29" xfId="0" applyNumberFormat="1" applyFont="1" applyFill="1" applyBorder="1"/>
    <xf numFmtId="4" fontId="12" fillId="10" borderId="26" xfId="0" applyNumberFormat="1" applyFont="1" applyFill="1" applyBorder="1"/>
    <xf numFmtId="4" fontId="12" fillId="6" borderId="26" xfId="0" applyNumberFormat="1" applyFont="1" applyFill="1" applyBorder="1"/>
    <xf numFmtId="0" fontId="13" fillId="2" borderId="32" xfId="0" applyNumberFormat="1" applyFont="1" applyFill="1" applyBorder="1" applyAlignment="1">
      <alignment horizontal="right"/>
    </xf>
    <xf numFmtId="4" fontId="12" fillId="0" borderId="26" xfId="0" applyNumberFormat="1" applyFont="1" applyBorder="1"/>
    <xf numFmtId="4" fontId="12" fillId="5" borderId="26" xfId="0" applyNumberFormat="1" applyFont="1" applyFill="1" applyBorder="1"/>
    <xf numFmtId="4" fontId="11" fillId="5" borderId="33" xfId="0" applyNumberFormat="1" applyFont="1" applyFill="1" applyBorder="1"/>
    <xf numFmtId="14" fontId="8" fillId="0" borderId="0" xfId="3" applyNumberFormat="1" applyFont="1" applyBorder="1" applyAlignment="1"/>
    <xf numFmtId="0" fontId="8" fillId="0" borderId="34" xfId="3" applyFont="1" applyBorder="1"/>
    <xf numFmtId="165" fontId="8" fillId="0" borderId="35" xfId="3" applyNumberFormat="1" applyFont="1" applyBorder="1"/>
    <xf numFmtId="14" fontId="8" fillId="0" borderId="25" xfId="3" applyNumberFormat="1" applyFont="1" applyBorder="1" applyAlignment="1"/>
    <xf numFmtId="0" fontId="6" fillId="0" borderId="24" xfId="3" applyFont="1"/>
    <xf numFmtId="4" fontId="8" fillId="0" borderId="34" xfId="3" applyNumberFormat="1" applyFont="1" applyBorder="1"/>
    <xf numFmtId="4" fontId="8" fillId="5" borderId="34" xfId="3" applyNumberFormat="1" applyFont="1" applyFill="1" applyBorder="1"/>
    <xf numFmtId="4" fontId="12" fillId="4" borderId="36" xfId="0" applyNumberFormat="1" applyFont="1" applyFill="1" applyBorder="1"/>
    <xf numFmtId="4" fontId="12" fillId="4" borderId="37" xfId="0" applyNumberFormat="1" applyFont="1" applyFill="1" applyBorder="1"/>
    <xf numFmtId="4" fontId="12" fillId="4" borderId="38" xfId="0" applyNumberFormat="1" applyFont="1" applyFill="1" applyBorder="1"/>
    <xf numFmtId="4" fontId="12" fillId="4" borderId="39" xfId="0" applyNumberFormat="1" applyFont="1" applyFill="1" applyBorder="1"/>
    <xf numFmtId="4" fontId="12" fillId="4" borderId="4" xfId="0" applyNumberFormat="1" applyFont="1" applyFill="1" applyBorder="1"/>
    <xf numFmtId="4" fontId="12" fillId="4" borderId="40" xfId="0" applyNumberFormat="1" applyFont="1" applyFill="1" applyBorder="1"/>
    <xf numFmtId="14" fontId="10" fillId="3" borderId="25" xfId="0" applyNumberFormat="1" applyFont="1" applyFill="1" applyBorder="1" applyAlignment="1">
      <alignment horizontal="center"/>
    </xf>
    <xf numFmtId="4" fontId="8" fillId="5" borderId="25" xfId="3" applyNumberFormat="1" applyFont="1" applyFill="1" applyBorder="1"/>
    <xf numFmtId="164" fontId="12" fillId="0" borderId="25" xfId="0" applyNumberFormat="1" applyFont="1" applyFill="1" applyBorder="1"/>
    <xf numFmtId="4" fontId="12" fillId="7" borderId="25" xfId="0" applyNumberFormat="1" applyFont="1" applyFill="1" applyBorder="1"/>
    <xf numFmtId="4" fontId="12" fillId="6" borderId="25" xfId="0" applyNumberFormat="1" applyFont="1" applyFill="1" applyBorder="1"/>
    <xf numFmtId="4" fontId="12" fillId="8" borderId="25" xfId="0" applyNumberFormat="1" applyFont="1" applyFill="1" applyBorder="1"/>
    <xf numFmtId="4" fontId="12" fillId="5" borderId="25" xfId="0" applyNumberFormat="1" applyFont="1" applyFill="1" applyBorder="1"/>
    <xf numFmtId="4" fontId="11" fillId="5" borderId="25" xfId="0" applyNumberFormat="1" applyFont="1" applyFill="1" applyBorder="1"/>
    <xf numFmtId="164" fontId="6" fillId="0" borderId="25" xfId="0" applyNumberFormat="1" applyFont="1" applyBorder="1"/>
    <xf numFmtId="4" fontId="12" fillId="0" borderId="25" xfId="0" applyNumberFormat="1" applyFont="1" applyBorder="1"/>
    <xf numFmtId="164" fontId="14" fillId="2" borderId="25" xfId="0" applyNumberFormat="1" applyFont="1" applyFill="1" applyBorder="1"/>
    <xf numFmtId="0" fontId="13" fillId="2" borderId="25" xfId="0" applyNumberFormat="1" applyFont="1" applyFill="1" applyBorder="1" applyAlignment="1">
      <alignment horizontal="center"/>
    </xf>
    <xf numFmtId="4" fontId="12" fillId="11" borderId="2" xfId="0" applyNumberFormat="1" applyFont="1" applyFill="1" applyBorder="1"/>
    <xf numFmtId="4" fontId="12" fillId="11" borderId="26" xfId="0" applyNumberFormat="1" applyFont="1" applyFill="1" applyBorder="1"/>
    <xf numFmtId="0" fontId="12" fillId="0" borderId="41" xfId="0" applyFont="1" applyBorder="1"/>
    <xf numFmtId="4" fontId="12" fillId="4" borderId="43" xfId="0" applyNumberFormat="1" applyFont="1" applyFill="1" applyBorder="1"/>
    <xf numFmtId="4" fontId="12" fillId="11" borderId="0" xfId="0" applyNumberFormat="1" applyFont="1" applyFill="1" applyBorder="1"/>
    <xf numFmtId="4" fontId="12" fillId="7" borderId="45" xfId="0" applyNumberFormat="1" applyFont="1" applyFill="1" applyBorder="1"/>
    <xf numFmtId="4" fontId="12" fillId="11" borderId="32" xfId="0" applyNumberFormat="1" applyFont="1" applyFill="1" applyBorder="1"/>
    <xf numFmtId="4" fontId="12" fillId="7" borderId="46" xfId="0" applyNumberFormat="1" applyFont="1" applyFill="1" applyBorder="1"/>
    <xf numFmtId="4" fontId="12" fillId="9" borderId="47" xfId="0" applyNumberFormat="1" applyFont="1" applyFill="1" applyBorder="1"/>
    <xf numFmtId="4" fontId="12" fillId="9" borderId="48" xfId="0" applyNumberFormat="1" applyFont="1" applyFill="1" applyBorder="1"/>
    <xf numFmtId="4" fontId="12" fillId="9" borderId="46" xfId="0" applyNumberFormat="1" applyFont="1" applyFill="1" applyBorder="1"/>
    <xf numFmtId="4" fontId="12" fillId="10" borderId="47" xfId="0" applyNumberFormat="1" applyFont="1" applyFill="1" applyBorder="1"/>
    <xf numFmtId="4" fontId="12" fillId="10" borderId="48" xfId="0" applyNumberFormat="1" applyFont="1" applyFill="1" applyBorder="1"/>
    <xf numFmtId="4" fontId="12" fillId="10" borderId="46" xfId="0" applyNumberFormat="1" applyFont="1" applyFill="1" applyBorder="1"/>
    <xf numFmtId="4" fontId="12" fillId="6" borderId="47" xfId="0" applyNumberFormat="1" applyFont="1" applyFill="1" applyBorder="1"/>
    <xf numFmtId="4" fontId="12" fillId="6" borderId="48" xfId="0" applyNumberFormat="1" applyFont="1" applyFill="1" applyBorder="1"/>
    <xf numFmtId="4" fontId="12" fillId="6" borderId="46" xfId="0" applyNumberFormat="1" applyFont="1" applyFill="1" applyBorder="1"/>
    <xf numFmtId="4" fontId="12" fillId="8" borderId="47" xfId="0" applyNumberFormat="1" applyFont="1" applyFill="1" applyBorder="1"/>
    <xf numFmtId="4" fontId="12" fillId="5" borderId="8" xfId="0" applyNumberFormat="1" applyFont="1" applyFill="1" applyBorder="1"/>
    <xf numFmtId="4" fontId="12" fillId="5" borderId="49" xfId="0" applyNumberFormat="1" applyFont="1" applyFill="1" applyBorder="1"/>
    <xf numFmtId="0" fontId="15" fillId="5" borderId="42" xfId="0" applyFont="1" applyFill="1" applyBorder="1"/>
    <xf numFmtId="4" fontId="12" fillId="5" borderId="0" xfId="0" applyNumberFormat="1" applyFont="1" applyFill="1" applyBorder="1"/>
    <xf numFmtId="4" fontId="12" fillId="5" borderId="32" xfId="0" applyNumberFormat="1" applyFont="1" applyFill="1" applyBorder="1"/>
    <xf numFmtId="4" fontId="12" fillId="11" borderId="46" xfId="0" applyNumberFormat="1" applyFont="1" applyFill="1" applyBorder="1"/>
    <xf numFmtId="4" fontId="12" fillId="11" borderId="47" xfId="0" applyNumberFormat="1" applyFont="1" applyFill="1" applyBorder="1"/>
    <xf numFmtId="4" fontId="12" fillId="11" borderId="48" xfId="0" applyNumberFormat="1" applyFont="1" applyFill="1" applyBorder="1"/>
    <xf numFmtId="4" fontId="12" fillId="5" borderId="50" xfId="0" applyNumberFormat="1" applyFont="1" applyFill="1" applyBorder="1"/>
    <xf numFmtId="4" fontId="12" fillId="5" borderId="51" xfId="0" applyNumberFormat="1" applyFont="1" applyFill="1" applyBorder="1"/>
    <xf numFmtId="4" fontId="12" fillId="5" borderId="52" xfId="0" applyNumberFormat="1" applyFont="1" applyFill="1" applyBorder="1"/>
    <xf numFmtId="4" fontId="12" fillId="4" borderId="54" xfId="0" applyNumberFormat="1" applyFont="1" applyFill="1" applyBorder="1"/>
    <xf numFmtId="0" fontId="12" fillId="0" borderId="53" xfId="0" applyFont="1" applyBorder="1"/>
    <xf numFmtId="4" fontId="12" fillId="4" borderId="56" xfId="0" applyNumberFormat="1" applyFont="1" applyFill="1" applyBorder="1"/>
    <xf numFmtId="0" fontId="12" fillId="0" borderId="55" xfId="0" applyFont="1" applyBorder="1"/>
    <xf numFmtId="4" fontId="12" fillId="4" borderId="58" xfId="0" applyNumberFormat="1" applyFont="1" applyFill="1" applyBorder="1"/>
    <xf numFmtId="0" fontId="12" fillId="0" borderId="57" xfId="0" applyFont="1" applyBorder="1"/>
    <xf numFmtId="0" fontId="8" fillId="0" borderId="34" xfId="3" applyFont="1" applyBorder="1" applyAlignment="1"/>
    <xf numFmtId="4" fontId="16" fillId="6" borderId="2" xfId="0" applyNumberFormat="1" applyFont="1" applyFill="1" applyBorder="1"/>
    <xf numFmtId="4" fontId="16" fillId="10" borderId="2" xfId="0" applyNumberFormat="1" applyFont="1" applyFill="1" applyBorder="1"/>
    <xf numFmtId="4" fontId="16" fillId="9" borderId="2" xfId="0" applyNumberFormat="1" applyFont="1" applyFill="1" applyBorder="1"/>
    <xf numFmtId="4" fontId="16" fillId="7" borderId="2" xfId="0" applyNumberFormat="1" applyFont="1" applyFill="1" applyBorder="1"/>
    <xf numFmtId="0" fontId="17" fillId="13" borderId="25" xfId="0" applyNumberFormat="1" applyFont="1" applyFill="1" applyBorder="1" applyAlignment="1">
      <alignment horizontal="center"/>
    </xf>
    <xf numFmtId="4" fontId="12" fillId="12" borderId="25" xfId="0" applyNumberFormat="1" applyFont="1" applyFill="1" applyBorder="1"/>
    <xf numFmtId="4" fontId="11" fillId="12" borderId="25" xfId="0" applyNumberFormat="1" applyFont="1" applyFill="1" applyBorder="1"/>
    <xf numFmtId="164" fontId="6" fillId="12" borderId="25" xfId="0" applyNumberFormat="1" applyFont="1" applyFill="1" applyBorder="1"/>
    <xf numFmtId="0" fontId="13" fillId="13" borderId="25" xfId="0" applyNumberFormat="1" applyFont="1" applyFill="1" applyBorder="1" applyAlignment="1">
      <alignment horizontal="center"/>
    </xf>
    <xf numFmtId="165" fontId="8" fillId="0" borderId="0" xfId="3" applyNumberFormat="1" applyFont="1" applyBorder="1"/>
    <xf numFmtId="0" fontId="10" fillId="3" borderId="0" xfId="0" applyFont="1" applyFill="1" applyBorder="1"/>
    <xf numFmtId="4" fontId="8" fillId="0" borderId="0" xfId="3" applyNumberFormat="1" applyFont="1" applyBorder="1"/>
    <xf numFmtId="4" fontId="8" fillId="5" borderId="0" xfId="3" applyNumberFormat="1" applyFont="1" applyFill="1" applyBorder="1"/>
    <xf numFmtId="4" fontId="12" fillId="4" borderId="0" xfId="0" applyNumberFormat="1" applyFont="1" applyFill="1" applyBorder="1"/>
    <xf numFmtId="4" fontId="11" fillId="5" borderId="0" xfId="0" applyNumberFormat="1" applyFont="1" applyFill="1" applyBorder="1"/>
    <xf numFmtId="164" fontId="13" fillId="2" borderId="0" xfId="0" applyNumberFormat="1" applyFont="1" applyFill="1" applyBorder="1"/>
    <xf numFmtId="4" fontId="12" fillId="0" borderId="0" xfId="0" applyNumberFormat="1" applyFont="1" applyBorder="1"/>
    <xf numFmtId="164" fontId="13" fillId="2" borderId="0" xfId="0" applyNumberFormat="1" applyFont="1" applyFill="1" applyBorder="1" applyAlignment="1">
      <alignment horizontal="center"/>
    </xf>
    <xf numFmtId="4" fontId="9" fillId="4" borderId="0" xfId="0" applyNumberFormat="1" applyFont="1" applyFill="1" applyBorder="1"/>
    <xf numFmtId="164" fontId="12" fillId="0" borderId="25" xfId="0" applyNumberFormat="1" applyFont="1" applyFill="1" applyBorder="1" applyAlignment="1">
      <alignment horizontal="center"/>
    </xf>
    <xf numFmtId="164" fontId="12" fillId="12" borderId="25" xfId="0" applyNumberFormat="1" applyFont="1" applyFill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4" fontId="12" fillId="7" borderId="59" xfId="0" applyNumberFormat="1" applyFont="1" applyFill="1" applyBorder="1"/>
    <xf numFmtId="4" fontId="16" fillId="4" borderId="60" xfId="0" applyNumberFormat="1" applyFont="1" applyFill="1" applyBorder="1"/>
    <xf numFmtId="4" fontId="9" fillId="4" borderId="60" xfId="0" applyNumberFormat="1" applyFont="1" applyFill="1" applyBorder="1"/>
    <xf numFmtId="4" fontId="12" fillId="4" borderId="61" xfId="0" applyNumberFormat="1" applyFont="1" applyFill="1" applyBorder="1"/>
    <xf numFmtId="4" fontId="12" fillId="5" borderId="62" xfId="0" applyNumberFormat="1" applyFont="1" applyFill="1" applyBorder="1"/>
    <xf numFmtId="4" fontId="12" fillId="4" borderId="63" xfId="0" applyNumberFormat="1" applyFont="1" applyFill="1" applyBorder="1"/>
    <xf numFmtId="4" fontId="9" fillId="4" borderId="64" xfId="0" applyNumberFormat="1" applyFont="1" applyFill="1" applyBorder="1"/>
    <xf numFmtId="4" fontId="12" fillId="7" borderId="65" xfId="0" applyNumberFormat="1" applyFont="1" applyFill="1" applyBorder="1"/>
    <xf numFmtId="4" fontId="10" fillId="4" borderId="23" xfId="0" applyNumberFormat="1" applyFont="1" applyFill="1" applyBorder="1"/>
    <xf numFmtId="4" fontId="12" fillId="14" borderId="18" xfId="0" applyNumberFormat="1" applyFont="1" applyFill="1" applyBorder="1"/>
    <xf numFmtId="4" fontId="12" fillId="14" borderId="44" xfId="0" applyNumberFormat="1" applyFont="1" applyFill="1" applyBorder="1"/>
    <xf numFmtId="4" fontId="12" fillId="14" borderId="22" xfId="0" applyNumberFormat="1" applyFont="1" applyFill="1" applyBorder="1"/>
    <xf numFmtId="0" fontId="19" fillId="0" borderId="0" xfId="0" applyFont="1"/>
    <xf numFmtId="14" fontId="20" fillId="0" borderId="0" xfId="0" applyNumberFormat="1" applyFont="1"/>
    <xf numFmtId="0" fontId="19" fillId="16" borderId="0" xfId="0" applyFont="1" applyFill="1"/>
    <xf numFmtId="0" fontId="20" fillId="16" borderId="0" xfId="0" applyFont="1" applyFill="1" applyAlignment="1">
      <alignment horizontal="right"/>
    </xf>
    <xf numFmtId="0" fontId="19" fillId="17" borderId="0" xfId="0" applyFont="1" applyFill="1"/>
    <xf numFmtId="0" fontId="20" fillId="16" borderId="25" xfId="0" applyFont="1" applyFill="1" applyBorder="1"/>
    <xf numFmtId="0" fontId="19" fillId="17" borderId="25" xfId="0" applyFont="1" applyFill="1" applyBorder="1"/>
    <xf numFmtId="14" fontId="19" fillId="11" borderId="0" xfId="0" applyNumberFormat="1" applyFont="1" applyFill="1" applyAlignment="1">
      <alignment horizontal="center"/>
    </xf>
    <xf numFmtId="0" fontId="19" fillId="11" borderId="0" xfId="0" applyFont="1" applyFill="1" applyAlignment="1">
      <alignment horizontal="center"/>
    </xf>
    <xf numFmtId="0" fontId="19" fillId="17" borderId="25" xfId="0" applyFont="1" applyFill="1" applyBorder="1" applyAlignment="1">
      <alignment horizontal="center"/>
    </xf>
    <xf numFmtId="166" fontId="24" fillId="0" borderId="25" xfId="4" applyNumberFormat="1" applyFont="1" applyBorder="1" applyAlignment="1">
      <alignment vertical="center"/>
    </xf>
    <xf numFmtId="0" fontId="22" fillId="20" borderId="25" xfId="0" applyFont="1" applyFill="1" applyBorder="1" applyAlignment="1">
      <alignment vertical="center"/>
    </xf>
    <xf numFmtId="0" fontId="25" fillId="0" borderId="69" xfId="0" applyFont="1" applyBorder="1" applyAlignment="1">
      <alignment horizontal="center"/>
    </xf>
    <xf numFmtId="0" fontId="22" fillId="6" borderId="25" xfId="0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30" fillId="21" borderId="25" xfId="0" applyFont="1" applyFill="1" applyBorder="1" applyAlignment="1">
      <alignment horizontal="center" vertical="center"/>
    </xf>
    <xf numFmtId="17" fontId="30" fillId="21" borderId="25" xfId="0" applyNumberFormat="1" applyFont="1" applyFill="1" applyBorder="1" applyAlignment="1">
      <alignment horizontal="center" vertical="center"/>
    </xf>
    <xf numFmtId="166" fontId="19" fillId="0" borderId="25" xfId="4" applyNumberFormat="1" applyFont="1" applyBorder="1" applyAlignment="1">
      <alignment vertical="center"/>
    </xf>
    <xf numFmtId="166" fontId="19" fillId="20" borderId="25" xfId="0" applyNumberFormat="1" applyFont="1" applyFill="1" applyBorder="1" applyAlignment="1">
      <alignment vertical="center"/>
    </xf>
    <xf numFmtId="166" fontId="19" fillId="0" borderId="25" xfId="4" applyNumberFormat="1" applyFont="1" applyFill="1" applyBorder="1" applyAlignment="1">
      <alignment vertical="center"/>
    </xf>
    <xf numFmtId="0" fontId="30" fillId="21" borderId="67" xfId="0" applyFont="1" applyFill="1" applyBorder="1" applyAlignment="1">
      <alignment vertical="center"/>
    </xf>
    <xf numFmtId="166" fontId="31" fillId="21" borderId="68" xfId="0" applyNumberFormat="1" applyFont="1" applyFill="1" applyBorder="1" applyAlignment="1">
      <alignment vertical="center"/>
    </xf>
    <xf numFmtId="166" fontId="29" fillId="0" borderId="0" xfId="0" applyNumberFormat="1" applyFont="1" applyAlignment="1">
      <alignment vertical="center"/>
    </xf>
    <xf numFmtId="166" fontId="23" fillId="0" borderId="0" xfId="4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21" fillId="15" borderId="0" xfId="0" applyFont="1" applyFill="1"/>
    <xf numFmtId="0" fontId="24" fillId="15" borderId="0" xfId="0" applyFont="1" applyFill="1"/>
    <xf numFmtId="14" fontId="24" fillId="15" borderId="0" xfId="0" applyNumberFormat="1" applyFont="1" applyFill="1"/>
    <xf numFmtId="0" fontId="24" fillId="0" borderId="0" xfId="0" applyFont="1"/>
    <xf numFmtId="166" fontId="24" fillId="0" borderId="0" xfId="4" applyNumberFormat="1" applyFont="1"/>
    <xf numFmtId="0" fontId="23" fillId="0" borderId="0" xfId="0" applyFont="1"/>
    <xf numFmtId="166" fontId="23" fillId="0" borderId="0" xfId="0" applyNumberFormat="1" applyFont="1"/>
    <xf numFmtId="9" fontId="24" fillId="0" borderId="0" xfId="0" applyNumberFormat="1" applyFont="1"/>
    <xf numFmtId="166" fontId="23" fillId="0" borderId="0" xfId="4" applyNumberFormat="1" applyFont="1"/>
    <xf numFmtId="0" fontId="23" fillId="16" borderId="0" xfId="0" applyFont="1" applyFill="1"/>
    <xf numFmtId="0" fontId="21" fillId="16" borderId="0" xfId="0" applyFont="1" applyFill="1"/>
    <xf numFmtId="0" fontId="32" fillId="16" borderId="0" xfId="0" applyFont="1" applyFill="1" applyAlignment="1">
      <alignment horizontal="center"/>
    </xf>
    <xf numFmtId="0" fontId="24" fillId="16" borderId="0" xfId="0" applyFont="1" applyFill="1"/>
    <xf numFmtId="43" fontId="23" fillId="16" borderId="0" xfId="4" applyNumberFormat="1" applyFont="1" applyFill="1"/>
    <xf numFmtId="166" fontId="23" fillId="16" borderId="0" xfId="0" applyNumberFormat="1" applyFont="1" applyFill="1"/>
    <xf numFmtId="9" fontId="23" fillId="0" borderId="0" xfId="5" applyFont="1"/>
    <xf numFmtId="166" fontId="24" fillId="0" borderId="0" xfId="0" applyNumberFormat="1" applyFont="1"/>
    <xf numFmtId="0" fontId="23" fillId="19" borderId="0" xfId="0" applyFont="1" applyFill="1"/>
    <xf numFmtId="166" fontId="23" fillId="19" borderId="0" xfId="4" applyNumberFormat="1" applyFont="1" applyFill="1"/>
    <xf numFmtId="166" fontId="23" fillId="19" borderId="0" xfId="0" applyNumberFormat="1" applyFont="1" applyFill="1"/>
    <xf numFmtId="0" fontId="24" fillId="19" borderId="0" xfId="0" applyFont="1" applyFill="1"/>
    <xf numFmtId="166" fontId="33" fillId="0" borderId="0" xfId="0" applyNumberFormat="1" applyFont="1"/>
    <xf numFmtId="0" fontId="21" fillId="18" borderId="0" xfId="0" applyFont="1" applyFill="1"/>
    <xf numFmtId="166" fontId="26" fillId="18" borderId="0" xfId="4" applyNumberFormat="1" applyFont="1" applyFill="1"/>
    <xf numFmtId="166" fontId="26" fillId="18" borderId="0" xfId="0" applyNumberFormat="1" applyFont="1" applyFill="1"/>
    <xf numFmtId="0" fontId="26" fillId="18" borderId="0" xfId="0" applyFont="1" applyFill="1"/>
    <xf numFmtId="166" fontId="21" fillId="18" borderId="0" xfId="4" applyNumberFormat="1" applyFont="1" applyFill="1"/>
    <xf numFmtId="166" fontId="21" fillId="18" borderId="0" xfId="0" applyNumberFormat="1" applyFont="1" applyFill="1"/>
    <xf numFmtId="0" fontId="22" fillId="19" borderId="25" xfId="0" applyFont="1" applyFill="1" applyBorder="1" applyAlignment="1">
      <alignment vertical="center"/>
    </xf>
    <xf numFmtId="0" fontId="1" fillId="0" borderId="0" xfId="6" applyAlignment="1">
      <alignment horizontal="center"/>
    </xf>
    <xf numFmtId="0" fontId="1" fillId="0" borderId="0" xfId="6" applyAlignment="1">
      <alignment horizontal="center"/>
    </xf>
    <xf numFmtId="0" fontId="1" fillId="0" borderId="0" xfId="6" applyAlignment="1">
      <alignment horizontal="center"/>
    </xf>
    <xf numFmtId="0" fontId="1" fillId="0" borderId="0" xfId="6" applyAlignment="1">
      <alignment horizontal="center"/>
    </xf>
    <xf numFmtId="0" fontId="1" fillId="0" borderId="0" xfId="6" applyAlignment="1">
      <alignment horizontal="center"/>
    </xf>
    <xf numFmtId="0" fontId="1" fillId="0" borderId="0" xfId="6" applyAlignment="1">
      <alignment horizontal="center"/>
    </xf>
    <xf numFmtId="0" fontId="1" fillId="0" borderId="0" xfId="6"/>
    <xf numFmtId="0" fontId="1" fillId="0" borderId="0" xfId="6" applyAlignment="1">
      <alignment horizontal="center"/>
    </xf>
    <xf numFmtId="0" fontId="34" fillId="0" borderId="0" xfId="6" applyFont="1"/>
    <xf numFmtId="43" fontId="19" fillId="0" borderId="0" xfId="0" applyNumberFormat="1" applyFont="1"/>
    <xf numFmtId="0" fontId="24" fillId="0" borderId="0" xfId="0" applyFont="1" applyAlignment="1">
      <alignment horizontal="center"/>
    </xf>
    <xf numFmtId="9" fontId="1" fillId="0" borderId="0" xfId="6" applyNumberFormat="1"/>
    <xf numFmtId="43" fontId="24" fillId="0" borderId="0" xfId="4" applyNumberFormat="1" applyFont="1"/>
    <xf numFmtId="167" fontId="23" fillId="0" borderId="0" xfId="0" applyNumberFormat="1" applyFont="1" applyAlignment="1">
      <alignment horizontal="center"/>
    </xf>
    <xf numFmtId="43" fontId="24" fillId="0" borderId="25" xfId="4" applyNumberFormat="1" applyFont="1" applyBorder="1" applyAlignment="1">
      <alignment vertical="center"/>
    </xf>
    <xf numFmtId="43" fontId="33" fillId="0" borderId="0" xfId="4" applyNumberFormat="1" applyFont="1"/>
    <xf numFmtId="0" fontId="30" fillId="21" borderId="25" xfId="0" applyFont="1" applyFill="1" applyBorder="1" applyAlignment="1">
      <alignment horizontal="center" vertical="center" wrapText="1"/>
    </xf>
    <xf numFmtId="0" fontId="38" fillId="0" borderId="0" xfId="0" applyFont="1"/>
    <xf numFmtId="0" fontId="36" fillId="0" borderId="0" xfId="0" applyFont="1"/>
    <xf numFmtId="0" fontId="22" fillId="0" borderId="0" xfId="0" applyFont="1"/>
    <xf numFmtId="0" fontId="35" fillId="0" borderId="0" xfId="0" applyFont="1"/>
    <xf numFmtId="0" fontId="37" fillId="0" borderId="0" xfId="0" applyFont="1"/>
    <xf numFmtId="0" fontId="41" fillId="0" borderId="0" xfId="7" applyFont="1"/>
    <xf numFmtId="0" fontId="42" fillId="0" borderId="0" xfId="0" applyFont="1"/>
    <xf numFmtId="0" fontId="43" fillId="0" borderId="0" xfId="0" applyFont="1"/>
    <xf numFmtId="0" fontId="44" fillId="0" borderId="0" xfId="7" applyFont="1"/>
    <xf numFmtId="0" fontId="45" fillId="0" borderId="0" xfId="0" applyFont="1"/>
    <xf numFmtId="0" fontId="39" fillId="0" borderId="0" xfId="0" applyFont="1" applyAlignment="1">
      <alignment horizontal="center"/>
    </xf>
    <xf numFmtId="0" fontId="21" fillId="15" borderId="0" xfId="0" applyFont="1" applyFill="1" applyAlignment="1">
      <alignment horizontal="left"/>
    </xf>
    <xf numFmtId="0" fontId="27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28" fillId="0" borderId="66" xfId="0" applyFont="1" applyBorder="1" applyAlignment="1">
      <alignment horizontal="center" vertical="center"/>
    </xf>
    <xf numFmtId="0" fontId="19" fillId="17" borderId="0" xfId="0" applyFont="1" applyFill="1" applyAlignment="1">
      <alignment horizontal="center"/>
    </xf>
    <xf numFmtId="0" fontId="19" fillId="17" borderId="32" xfId="0" applyFont="1" applyFill="1" applyBorder="1" applyAlignment="1">
      <alignment horizontal="center"/>
    </xf>
    <xf numFmtId="14" fontId="27" fillId="0" borderId="0" xfId="0" applyNumberFormat="1" applyFont="1" applyAlignment="1">
      <alignment horizontal="center" vertical="center" wrapText="1"/>
    </xf>
  </cellXfs>
  <cellStyles count="8">
    <cellStyle name="Comma" xfId="4" builtinId="3"/>
    <cellStyle name="Heading 1" xfId="1" builtinId="16" customBuiltin="1"/>
    <cellStyle name="Heading 2" xfId="2" builtinId="17" customBuiltin="1"/>
    <cellStyle name="Heading 3" xfId="3" builtinId="18" customBuiltin="1"/>
    <cellStyle name="Hyperlink" xfId="7" builtinId="8"/>
    <cellStyle name="Normal" xfId="0" builtinId="0" customBuiltin="1"/>
    <cellStyle name="Normal 2" xfId="6"/>
    <cellStyle name="Percent" xfId="5" builtinId="5"/>
  </cellStyles>
  <dxfs count="2">
    <dxf>
      <font>
        <color theme="7"/>
      </font>
    </dxf>
    <dxf>
      <font>
        <color theme="7"/>
      </font>
    </dxf>
  </dxfs>
  <tableStyles count="0" defaultTableStyle="TableStyleLight10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'Jan-18'!$A$4:$A$10</c:f>
              <c:strCache>
                <c:ptCount val="7"/>
                <c:pt idx="0">
                  <c:v>Exterior Polishing</c:v>
                </c:pt>
                <c:pt idx="1">
                  <c:v>Full detaling</c:v>
                </c:pt>
                <c:pt idx="2">
                  <c:v>Ceramic Coating</c:v>
                </c:pt>
                <c:pt idx="3">
                  <c:v>Hyrdrographic</c:v>
                </c:pt>
                <c:pt idx="4">
                  <c:v>Wheel rim Painting</c:v>
                </c:pt>
                <c:pt idx="5">
                  <c:v>Mechanic repair</c:v>
                </c:pt>
                <c:pt idx="6">
                  <c:v>Painting Job</c:v>
                </c:pt>
              </c:strCache>
            </c:strRef>
          </c:cat>
          <c:val>
            <c:numRef>
              <c:f>'Jan-18'!$AI$4:$AI$10</c:f>
              <c:numCache>
                <c:formatCode>_(* #,##0_);_(* \(#,##0\);_(*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105700</c:v>
                </c:pt>
                <c:pt idx="3">
                  <c:v>9000</c:v>
                </c:pt>
                <c:pt idx="4">
                  <c:v>0</c:v>
                </c:pt>
                <c:pt idx="5">
                  <c:v>250</c:v>
                </c:pt>
                <c:pt idx="6">
                  <c:v>23900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B-4E9C-BFE9-CEFBE7AB1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190560"/>
        <c:axId val="560189904"/>
      </c:barChart>
      <c:catAx>
        <c:axId val="56019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89904"/>
        <c:crosses val="autoZero"/>
        <c:auto val="1"/>
        <c:lblAlgn val="ctr"/>
        <c:lblOffset val="100"/>
        <c:noMultiLvlLbl val="0"/>
      </c:catAx>
      <c:valAx>
        <c:axId val="56018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9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'Oct-18'!$A$4:$A$10</c:f>
              <c:strCache>
                <c:ptCount val="7"/>
                <c:pt idx="0">
                  <c:v>Exterior Polishing</c:v>
                </c:pt>
                <c:pt idx="1">
                  <c:v>Full detaling</c:v>
                </c:pt>
                <c:pt idx="2">
                  <c:v>Ceramic Coating</c:v>
                </c:pt>
                <c:pt idx="3">
                  <c:v>Hyrdrographic</c:v>
                </c:pt>
                <c:pt idx="4">
                  <c:v>Wheel rim Painting</c:v>
                </c:pt>
                <c:pt idx="5">
                  <c:v>Mechanic repair</c:v>
                </c:pt>
                <c:pt idx="6">
                  <c:v>Painting Job</c:v>
                </c:pt>
              </c:strCache>
            </c:strRef>
          </c:cat>
          <c:val>
            <c:numRef>
              <c:f>'Oct-18'!$AI$4:$AI$10</c:f>
              <c:numCache>
                <c:formatCode>_(* #,##0_);_(* \(#,##0\);_(*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9-426A-918B-888033377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190560"/>
        <c:axId val="560189904"/>
      </c:barChart>
      <c:catAx>
        <c:axId val="56019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89904"/>
        <c:crosses val="autoZero"/>
        <c:auto val="1"/>
        <c:lblAlgn val="ctr"/>
        <c:lblOffset val="100"/>
        <c:noMultiLvlLbl val="0"/>
      </c:catAx>
      <c:valAx>
        <c:axId val="56018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9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'Nov-18'!$A$4:$A$10</c:f>
              <c:strCache>
                <c:ptCount val="7"/>
                <c:pt idx="0">
                  <c:v>Exterior Polishing</c:v>
                </c:pt>
                <c:pt idx="1">
                  <c:v>Full detaling</c:v>
                </c:pt>
                <c:pt idx="2">
                  <c:v>Ceramic Coating</c:v>
                </c:pt>
                <c:pt idx="3">
                  <c:v>Hyrdrographic</c:v>
                </c:pt>
                <c:pt idx="4">
                  <c:v>Wheel rim Painting</c:v>
                </c:pt>
                <c:pt idx="5">
                  <c:v>Mechanic repair</c:v>
                </c:pt>
                <c:pt idx="6">
                  <c:v>Painting Job</c:v>
                </c:pt>
              </c:strCache>
            </c:strRef>
          </c:cat>
          <c:val>
            <c:numRef>
              <c:f>'Nov-18'!$AI$4:$AI$10</c:f>
              <c:numCache>
                <c:formatCode>_(* #,##0_);_(* \(#,##0\);_(*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13-4318-B424-55B18DA7F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190560"/>
        <c:axId val="560189904"/>
      </c:barChart>
      <c:catAx>
        <c:axId val="56019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89904"/>
        <c:crosses val="autoZero"/>
        <c:auto val="1"/>
        <c:lblAlgn val="ctr"/>
        <c:lblOffset val="100"/>
        <c:noMultiLvlLbl val="0"/>
      </c:catAx>
      <c:valAx>
        <c:axId val="56018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9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'Dec-18'!$A$4:$A$10</c:f>
              <c:strCache>
                <c:ptCount val="7"/>
                <c:pt idx="0">
                  <c:v>Exterior Polishing</c:v>
                </c:pt>
                <c:pt idx="1">
                  <c:v>Full detaling</c:v>
                </c:pt>
                <c:pt idx="2">
                  <c:v>Ceramic Coating</c:v>
                </c:pt>
                <c:pt idx="3">
                  <c:v>Hyrdrographic</c:v>
                </c:pt>
                <c:pt idx="4">
                  <c:v>Wheel rim Painting</c:v>
                </c:pt>
                <c:pt idx="5">
                  <c:v>Mechanic repair</c:v>
                </c:pt>
                <c:pt idx="6">
                  <c:v>Painting Job</c:v>
                </c:pt>
              </c:strCache>
            </c:strRef>
          </c:cat>
          <c:val>
            <c:numRef>
              <c:f>'Dec-18'!$AI$4:$AI$10</c:f>
              <c:numCache>
                <c:formatCode>_(* #,##0_);_(* \(#,##0\);_(*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D-4A9E-8074-FE38AD371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190560"/>
        <c:axId val="560189904"/>
      </c:barChart>
      <c:catAx>
        <c:axId val="56019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89904"/>
        <c:crosses val="autoZero"/>
        <c:auto val="1"/>
        <c:lblAlgn val="ctr"/>
        <c:lblOffset val="100"/>
        <c:noMultiLvlLbl val="0"/>
      </c:catAx>
      <c:valAx>
        <c:axId val="56018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9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'Feb-18'!$A$4:$A$10</c:f>
              <c:strCache>
                <c:ptCount val="7"/>
                <c:pt idx="0">
                  <c:v>Exterior Polishing</c:v>
                </c:pt>
                <c:pt idx="1">
                  <c:v>Full detaling</c:v>
                </c:pt>
                <c:pt idx="2">
                  <c:v>Ceramic Coating</c:v>
                </c:pt>
                <c:pt idx="3">
                  <c:v>Hyrdrographic</c:v>
                </c:pt>
                <c:pt idx="4">
                  <c:v>Wheel rim Painting</c:v>
                </c:pt>
                <c:pt idx="5">
                  <c:v>Mechanic repair</c:v>
                </c:pt>
                <c:pt idx="6">
                  <c:v>Painting Job</c:v>
                </c:pt>
              </c:strCache>
            </c:strRef>
          </c:cat>
          <c:val>
            <c:numRef>
              <c:f>'Feb-18'!$AF$4:$AF$10</c:f>
              <c:numCache>
                <c:formatCode>_(* #,##0_);_(* \(#,##0\);_(*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A9-4B44-B4FB-7C14CC7CD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190560"/>
        <c:axId val="560189904"/>
      </c:barChart>
      <c:catAx>
        <c:axId val="56019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89904"/>
        <c:crosses val="autoZero"/>
        <c:auto val="1"/>
        <c:lblAlgn val="ctr"/>
        <c:lblOffset val="100"/>
        <c:noMultiLvlLbl val="0"/>
      </c:catAx>
      <c:valAx>
        <c:axId val="56018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9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'Mar-18'!$A$4:$A$10</c:f>
              <c:strCache>
                <c:ptCount val="7"/>
                <c:pt idx="0">
                  <c:v>Exterior Polishing</c:v>
                </c:pt>
                <c:pt idx="1">
                  <c:v>Full detaling</c:v>
                </c:pt>
                <c:pt idx="2">
                  <c:v>Ceramic Coating</c:v>
                </c:pt>
                <c:pt idx="3">
                  <c:v>Hyrdrographic</c:v>
                </c:pt>
                <c:pt idx="4">
                  <c:v>Wheel rim Painting</c:v>
                </c:pt>
                <c:pt idx="5">
                  <c:v>Mechanic repair</c:v>
                </c:pt>
                <c:pt idx="6">
                  <c:v>Painting Job</c:v>
                </c:pt>
              </c:strCache>
            </c:strRef>
          </c:cat>
          <c:val>
            <c:numRef>
              <c:f>'Mar-18'!$AI$4:$AI$10</c:f>
              <c:numCache>
                <c:formatCode>_(* #,##0_);_(* \(#,##0\);_(*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F-425F-91C6-D85040469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190560"/>
        <c:axId val="560189904"/>
      </c:barChart>
      <c:catAx>
        <c:axId val="56019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89904"/>
        <c:crosses val="autoZero"/>
        <c:auto val="1"/>
        <c:lblAlgn val="ctr"/>
        <c:lblOffset val="100"/>
        <c:noMultiLvlLbl val="0"/>
      </c:catAx>
      <c:valAx>
        <c:axId val="56018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9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'Apr-18'!$A$4:$A$10</c:f>
              <c:strCache>
                <c:ptCount val="7"/>
                <c:pt idx="0">
                  <c:v>Exterior Polishing</c:v>
                </c:pt>
                <c:pt idx="1">
                  <c:v>Full detaling</c:v>
                </c:pt>
                <c:pt idx="2">
                  <c:v>Ceramic Coating</c:v>
                </c:pt>
                <c:pt idx="3">
                  <c:v>Hyrdrographic</c:v>
                </c:pt>
                <c:pt idx="4">
                  <c:v>Wheel rim Painting</c:v>
                </c:pt>
                <c:pt idx="5">
                  <c:v>Mechanic repair</c:v>
                </c:pt>
                <c:pt idx="6">
                  <c:v>Painting Job</c:v>
                </c:pt>
              </c:strCache>
            </c:strRef>
          </c:cat>
          <c:val>
            <c:numRef>
              <c:f>'Apr-18'!$AI$4:$AI$10</c:f>
              <c:numCache>
                <c:formatCode>_(* #,##0_);_(* \(#,##0\);_(*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1-4BAC-ADFA-F542B9904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190560"/>
        <c:axId val="560189904"/>
      </c:barChart>
      <c:catAx>
        <c:axId val="56019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89904"/>
        <c:crosses val="autoZero"/>
        <c:auto val="1"/>
        <c:lblAlgn val="ctr"/>
        <c:lblOffset val="100"/>
        <c:noMultiLvlLbl val="0"/>
      </c:catAx>
      <c:valAx>
        <c:axId val="56018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9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'May-18'!$A$4:$A$10</c:f>
              <c:strCache>
                <c:ptCount val="7"/>
                <c:pt idx="0">
                  <c:v>Exterior Polishing</c:v>
                </c:pt>
                <c:pt idx="1">
                  <c:v>Full detaling</c:v>
                </c:pt>
                <c:pt idx="2">
                  <c:v>Ceramic Coating</c:v>
                </c:pt>
                <c:pt idx="3">
                  <c:v>Hyrdrographic</c:v>
                </c:pt>
                <c:pt idx="4">
                  <c:v>Wheel rim Painting</c:v>
                </c:pt>
                <c:pt idx="5">
                  <c:v>Mechanic repair</c:v>
                </c:pt>
                <c:pt idx="6">
                  <c:v>Painting Job</c:v>
                </c:pt>
              </c:strCache>
            </c:strRef>
          </c:cat>
          <c:val>
            <c:numRef>
              <c:f>'May-18'!$AI$4:$AI$10</c:f>
              <c:numCache>
                <c:formatCode>_(* #,##0_);_(* \(#,##0\);_(*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5-4970-B1AA-9C2236357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190560"/>
        <c:axId val="560189904"/>
      </c:barChart>
      <c:catAx>
        <c:axId val="56019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89904"/>
        <c:crosses val="autoZero"/>
        <c:auto val="1"/>
        <c:lblAlgn val="ctr"/>
        <c:lblOffset val="100"/>
        <c:noMultiLvlLbl val="0"/>
      </c:catAx>
      <c:valAx>
        <c:axId val="56018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9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'Jun-18'!$A$4:$A$10</c:f>
              <c:strCache>
                <c:ptCount val="7"/>
                <c:pt idx="0">
                  <c:v>Exterior Polishing</c:v>
                </c:pt>
                <c:pt idx="1">
                  <c:v>Full detaling</c:v>
                </c:pt>
                <c:pt idx="2">
                  <c:v>Ceramic Coating</c:v>
                </c:pt>
                <c:pt idx="3">
                  <c:v>Hyrdrographic</c:v>
                </c:pt>
                <c:pt idx="4">
                  <c:v>Wheel rim Painting</c:v>
                </c:pt>
                <c:pt idx="5">
                  <c:v>Mechanic repair</c:v>
                </c:pt>
                <c:pt idx="6">
                  <c:v>Painting Job</c:v>
                </c:pt>
              </c:strCache>
            </c:strRef>
          </c:cat>
          <c:val>
            <c:numRef>
              <c:f>'Jun-18'!$AI$4:$AI$10</c:f>
              <c:numCache>
                <c:formatCode>_(* #,##0_);_(* \(#,##0\);_(*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E-4AA5-8AEC-5F2006E1F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190560"/>
        <c:axId val="560189904"/>
      </c:barChart>
      <c:catAx>
        <c:axId val="56019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89904"/>
        <c:crosses val="autoZero"/>
        <c:auto val="1"/>
        <c:lblAlgn val="ctr"/>
        <c:lblOffset val="100"/>
        <c:noMultiLvlLbl val="0"/>
      </c:catAx>
      <c:valAx>
        <c:axId val="56018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9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'Jul-18'!$A$4:$A$10</c:f>
              <c:strCache>
                <c:ptCount val="7"/>
                <c:pt idx="0">
                  <c:v>Exterior Polishing</c:v>
                </c:pt>
                <c:pt idx="1">
                  <c:v>Full detaling</c:v>
                </c:pt>
                <c:pt idx="2">
                  <c:v>Ceramic Coating</c:v>
                </c:pt>
                <c:pt idx="3">
                  <c:v>Hyrdrographic</c:v>
                </c:pt>
                <c:pt idx="4">
                  <c:v>Wheel rim Painting</c:v>
                </c:pt>
                <c:pt idx="5">
                  <c:v>Mechanic repair</c:v>
                </c:pt>
                <c:pt idx="6">
                  <c:v>Painting Job</c:v>
                </c:pt>
              </c:strCache>
            </c:strRef>
          </c:cat>
          <c:val>
            <c:numRef>
              <c:f>'Jul-18'!$AI$4:$AI$10</c:f>
              <c:numCache>
                <c:formatCode>_(* #,##0_);_(* \(#,##0\);_(*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8-4C24-91C4-0D0B15B5B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190560"/>
        <c:axId val="560189904"/>
      </c:barChart>
      <c:catAx>
        <c:axId val="56019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89904"/>
        <c:crosses val="autoZero"/>
        <c:auto val="1"/>
        <c:lblAlgn val="ctr"/>
        <c:lblOffset val="100"/>
        <c:noMultiLvlLbl val="0"/>
      </c:catAx>
      <c:valAx>
        <c:axId val="56018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9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'Aug-18'!$A$4:$A$10</c:f>
              <c:strCache>
                <c:ptCount val="7"/>
                <c:pt idx="0">
                  <c:v>Exterior Polishing</c:v>
                </c:pt>
                <c:pt idx="1">
                  <c:v>Full detaling</c:v>
                </c:pt>
                <c:pt idx="2">
                  <c:v>Ceramic Coating</c:v>
                </c:pt>
                <c:pt idx="3">
                  <c:v>Hyrdrographic</c:v>
                </c:pt>
                <c:pt idx="4">
                  <c:v>Wheel rim Painting</c:v>
                </c:pt>
                <c:pt idx="5">
                  <c:v>Mechanic repair</c:v>
                </c:pt>
                <c:pt idx="6">
                  <c:v>Painting Job</c:v>
                </c:pt>
              </c:strCache>
            </c:strRef>
          </c:cat>
          <c:val>
            <c:numRef>
              <c:f>'Aug-18'!$AI$4:$AI$10</c:f>
              <c:numCache>
                <c:formatCode>_(* #,##0_);_(* \(#,##0\);_(*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E-4835-857D-E069EECF2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190560"/>
        <c:axId val="560189904"/>
      </c:barChart>
      <c:catAx>
        <c:axId val="56019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89904"/>
        <c:crosses val="autoZero"/>
        <c:auto val="1"/>
        <c:lblAlgn val="ctr"/>
        <c:lblOffset val="100"/>
        <c:noMultiLvlLbl val="0"/>
      </c:catAx>
      <c:valAx>
        <c:axId val="56018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9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'Sep-18'!$A$4:$A$10</c:f>
              <c:strCache>
                <c:ptCount val="7"/>
                <c:pt idx="0">
                  <c:v>Exterior Polishing</c:v>
                </c:pt>
                <c:pt idx="1">
                  <c:v>Full detaling</c:v>
                </c:pt>
                <c:pt idx="2">
                  <c:v>Ceramic Coating</c:v>
                </c:pt>
                <c:pt idx="3">
                  <c:v>Hyrdrographic</c:v>
                </c:pt>
                <c:pt idx="4">
                  <c:v>Wheel rim Painting</c:v>
                </c:pt>
                <c:pt idx="5">
                  <c:v>Mechanic repair</c:v>
                </c:pt>
                <c:pt idx="6">
                  <c:v>Painting Job</c:v>
                </c:pt>
              </c:strCache>
            </c:strRef>
          </c:cat>
          <c:val>
            <c:numRef>
              <c:f>'Sep-18'!$AI$4:$AI$10</c:f>
              <c:numCache>
                <c:formatCode>_(* #,##0_);_(* \(#,##0\);_(*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6-4574-B075-5F29F0734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190560"/>
        <c:axId val="560189904"/>
      </c:barChart>
      <c:catAx>
        <c:axId val="56019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89904"/>
        <c:crosses val="autoZero"/>
        <c:auto val="1"/>
        <c:lblAlgn val="ctr"/>
        <c:lblOffset val="100"/>
        <c:noMultiLvlLbl val="0"/>
      </c:catAx>
      <c:valAx>
        <c:axId val="56018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9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0</xdr:row>
      <xdr:rowOff>209551</xdr:rowOff>
    </xdr:from>
    <xdr:to>
      <xdr:col>3</xdr:col>
      <xdr:colOff>504825</xdr:colOff>
      <xdr:row>2</xdr:row>
      <xdr:rowOff>107121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A203A4-354C-447B-84D8-6B511A6BC1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209551"/>
          <a:ext cx="1619250" cy="132632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152400</xdr:rowOff>
    </xdr:from>
    <xdr:to>
      <xdr:col>8</xdr:col>
      <xdr:colOff>100013</xdr:colOff>
      <xdr:row>60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7FD297-0AF1-43FE-A6CA-5C92C4A5C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152400</xdr:rowOff>
    </xdr:from>
    <xdr:to>
      <xdr:col>8</xdr:col>
      <xdr:colOff>100013</xdr:colOff>
      <xdr:row>60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36755A-A763-4021-A49A-35DA642DC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152400</xdr:rowOff>
    </xdr:from>
    <xdr:to>
      <xdr:col>8</xdr:col>
      <xdr:colOff>100013</xdr:colOff>
      <xdr:row>60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4024AE-D8E7-4DFE-A24E-42EA7D178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152400</xdr:rowOff>
    </xdr:from>
    <xdr:to>
      <xdr:col>8</xdr:col>
      <xdr:colOff>100013</xdr:colOff>
      <xdr:row>60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18A5F-F38C-442C-9AE2-B9AACF8C2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152400</xdr:rowOff>
    </xdr:from>
    <xdr:to>
      <xdr:col>8</xdr:col>
      <xdr:colOff>100013</xdr:colOff>
      <xdr:row>60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1F2DF0-8918-4B16-A0E1-1E086EFBE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152400</xdr:rowOff>
    </xdr:from>
    <xdr:to>
      <xdr:col>8</xdr:col>
      <xdr:colOff>100013</xdr:colOff>
      <xdr:row>60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9BEAFA-F11B-4342-9DF5-4DD2A691A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152400</xdr:rowOff>
    </xdr:from>
    <xdr:to>
      <xdr:col>8</xdr:col>
      <xdr:colOff>100013</xdr:colOff>
      <xdr:row>60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1AA383-33B2-4152-9370-7D32FD5C5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152400</xdr:rowOff>
    </xdr:from>
    <xdr:to>
      <xdr:col>8</xdr:col>
      <xdr:colOff>100013</xdr:colOff>
      <xdr:row>60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9A57F7-8F95-4C89-AD1A-B315E3468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152400</xdr:rowOff>
    </xdr:from>
    <xdr:to>
      <xdr:col>8</xdr:col>
      <xdr:colOff>100013</xdr:colOff>
      <xdr:row>60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3EF5B1-FC9F-4935-8D9D-7ED530934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152400</xdr:rowOff>
    </xdr:from>
    <xdr:to>
      <xdr:col>8</xdr:col>
      <xdr:colOff>100013</xdr:colOff>
      <xdr:row>60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B64E5C-3423-47CD-8AB0-D44D001A6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152400</xdr:rowOff>
    </xdr:from>
    <xdr:to>
      <xdr:col>8</xdr:col>
      <xdr:colOff>100013</xdr:colOff>
      <xdr:row>60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9A724E-8142-4D5F-9B82-DC5571C06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152400</xdr:rowOff>
    </xdr:from>
    <xdr:to>
      <xdr:col>8</xdr:col>
      <xdr:colOff>100013</xdr:colOff>
      <xdr:row>60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6C9D82-0621-4079-B69B-1AAE71A77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Kitchen remodel cost calculator">
  <a:themeElements>
    <a:clrScheme name="Kitchen remodel cost calculator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Kitchen remodel cost calculator">
      <a:majorFont>
        <a:latin typeface="Corbel"/>
        <a:ea typeface=""/>
        <a:cs typeface=""/>
      </a:majorFont>
      <a:minorFont>
        <a:latin typeface="Garamond"/>
        <a:ea typeface=""/>
        <a:cs typeface=""/>
      </a:minorFont>
    </a:fontScheme>
    <a:fmtScheme name="Organic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11"/>
  <sheetViews>
    <sheetView workbookViewId="0">
      <selection activeCell="C7" sqref="C7"/>
    </sheetView>
  </sheetViews>
  <sheetFormatPr defaultRowHeight="91.5" x14ac:dyDescent="1.3"/>
  <cols>
    <col min="1" max="7" width="9.33203125" style="231"/>
    <col min="9" max="9" width="22" style="231" bestFit="1" customWidth="1"/>
    <col min="10" max="10" width="9.33203125" style="231"/>
    <col min="11" max="11" width="18.1640625" style="231" bestFit="1" customWidth="1"/>
    <col min="12" max="12" width="9.33203125" style="231"/>
    <col min="13" max="13" width="21.33203125" style="231" bestFit="1" customWidth="1"/>
    <col min="14" max="14" width="9.33203125" style="231"/>
    <col min="15" max="15" width="20.83203125" style="231" bestFit="1" customWidth="1"/>
    <col min="16" max="16384" width="9.33203125" style="231"/>
  </cols>
  <sheetData>
    <row r="1" spans="3:15" x14ac:dyDescent="1.3">
      <c r="F1" s="240" t="s">
        <v>155</v>
      </c>
    </row>
    <row r="2" spans="3:15" s="234" customFormat="1" ht="21" x14ac:dyDescent="0.35"/>
    <row r="3" spans="3:15" s="233" customFormat="1" ht="21" x14ac:dyDescent="0.35">
      <c r="I3" s="241" t="s">
        <v>167</v>
      </c>
      <c r="J3" s="241"/>
      <c r="K3" s="241"/>
    </row>
    <row r="4" spans="3:15" s="233" customFormat="1" ht="15.75" x14ac:dyDescent="0.25"/>
    <row r="5" spans="3:15" s="233" customFormat="1" ht="15.75" x14ac:dyDescent="0.25"/>
    <row r="6" spans="3:15" s="233" customFormat="1" ht="15.75" x14ac:dyDescent="0.25"/>
    <row r="7" spans="3:15" s="234" customFormat="1" ht="21" x14ac:dyDescent="0.35">
      <c r="C7" s="236" t="s">
        <v>156</v>
      </c>
      <c r="D7" s="237"/>
      <c r="E7" s="237"/>
      <c r="F7" s="236" t="s">
        <v>157</v>
      </c>
      <c r="G7" s="237"/>
      <c r="H7" s="237"/>
      <c r="I7" s="236" t="s">
        <v>158</v>
      </c>
      <c r="J7" s="237"/>
      <c r="K7" s="236" t="s">
        <v>159</v>
      </c>
      <c r="L7" s="237"/>
      <c r="M7" s="236" t="s">
        <v>130</v>
      </c>
      <c r="N7" s="237"/>
      <c r="O7" s="236" t="s">
        <v>160</v>
      </c>
    </row>
    <row r="8" spans="3:15" s="235" customFormat="1" ht="28.5" x14ac:dyDescent="0.45">
      <c r="C8" s="238"/>
      <c r="D8" s="238"/>
      <c r="E8" s="238"/>
      <c r="F8" s="238"/>
      <c r="G8" s="238"/>
      <c r="H8" s="238"/>
      <c r="I8" s="238"/>
      <c r="J8" s="238"/>
      <c r="K8" s="238"/>
      <c r="L8" s="238"/>
      <c r="M8" s="238"/>
      <c r="N8" s="238"/>
      <c r="O8" s="238"/>
    </row>
    <row r="9" spans="3:15" s="234" customFormat="1" ht="21" x14ac:dyDescent="0.35">
      <c r="C9" s="236" t="s">
        <v>161</v>
      </c>
      <c r="D9" s="237"/>
      <c r="E9" s="237"/>
      <c r="F9" s="236" t="s">
        <v>162</v>
      </c>
      <c r="G9" s="237"/>
      <c r="H9" s="237"/>
      <c r="I9" s="236" t="s">
        <v>163</v>
      </c>
      <c r="J9" s="237"/>
      <c r="K9" s="236" t="s">
        <v>164</v>
      </c>
      <c r="L9" s="237"/>
      <c r="M9" s="236" t="s">
        <v>165</v>
      </c>
      <c r="N9" s="237"/>
      <c r="O9" s="236" t="s">
        <v>166</v>
      </c>
    </row>
    <row r="10" spans="3:15" s="235" customFormat="1" ht="28.5" x14ac:dyDescent="0.45">
      <c r="C10" s="238"/>
      <c r="D10" s="238"/>
      <c r="E10" s="238"/>
      <c r="F10" s="238"/>
      <c r="G10" s="238"/>
      <c r="H10" s="238"/>
      <c r="I10" s="238"/>
      <c r="J10" s="238"/>
      <c r="K10" s="238"/>
      <c r="L10" s="238"/>
      <c r="M10" s="238"/>
      <c r="N10" s="238"/>
      <c r="O10" s="238"/>
    </row>
    <row r="11" spans="3:15" s="232" customFormat="1" ht="26.25" x14ac:dyDescent="0.4">
      <c r="C11" s="239" t="s">
        <v>168</v>
      </c>
    </row>
  </sheetData>
  <mergeCells count="1">
    <mergeCell ref="I3:K3"/>
  </mergeCells>
  <hyperlinks>
    <hyperlink ref="C7" location="'Jan-18'!A1" display="JANUARY"/>
    <hyperlink ref="F7" location="'Feb-18'!A1" display="FEBRUARY"/>
    <hyperlink ref="I7" location="'Mar-18'!A1" display="MARCH"/>
    <hyperlink ref="K7" location="'Apr-18'!A1" display="APRIL"/>
    <hyperlink ref="M7" location="'May-18'!A1" display="MAY"/>
    <hyperlink ref="O7" location="'Jun-18'!A1" display="JUNE"/>
    <hyperlink ref="C9" location="'Jul-18'!A1" display="JULY"/>
    <hyperlink ref="F9" location="'Aug-18'!A1" display="AUGUST"/>
    <hyperlink ref="I9" location="'Sep-18'!A1" display="SEPTEMBER"/>
    <hyperlink ref="K9" location="'Oct-18'!A1" display="OCTOBER"/>
    <hyperlink ref="M9" location="'Nov-18'!A1" display="NOVEMBER"/>
    <hyperlink ref="O9" location="'Dec-18'!A1" display="DECEMBER"/>
    <hyperlink ref="C11" location="Sheet1!A1" display="cashflow"/>
  </hyperlinks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4"/>
  <sheetViews>
    <sheetView workbookViewId="0">
      <pane ySplit="1" topLeftCell="A11" activePane="bottomLeft" state="frozen"/>
      <selection pane="bottomLeft" sqref="A1:XFD1048576"/>
    </sheetView>
  </sheetViews>
  <sheetFormatPr defaultRowHeight="15.75" x14ac:dyDescent="0.25"/>
  <cols>
    <col min="1" max="1" width="26.6640625" style="188" bestFit="1" customWidth="1"/>
    <col min="2" max="2" width="13.33203125" style="189" bestFit="1" customWidth="1"/>
    <col min="3" max="3" width="14.5" style="188" bestFit="1" customWidth="1"/>
    <col min="4" max="4" width="15" style="188" bestFit="1" customWidth="1"/>
    <col min="5" max="5" width="15.33203125" style="188" bestFit="1" customWidth="1"/>
    <col min="6" max="11" width="15" style="188" bestFit="1" customWidth="1"/>
    <col min="12" max="12" width="15.33203125" style="188" bestFit="1" customWidth="1"/>
    <col min="13" max="13" width="14" style="188" bestFit="1" customWidth="1"/>
    <col min="14" max="18" width="14.5" style="188" bestFit="1" customWidth="1"/>
    <col min="19" max="19" width="15.33203125" style="188" bestFit="1" customWidth="1"/>
    <col min="20" max="21" width="14.5" style="188" bestFit="1" customWidth="1"/>
    <col min="22" max="22" width="15" style="188" bestFit="1" customWidth="1"/>
    <col min="23" max="23" width="14.5" style="188" bestFit="1" customWidth="1"/>
    <col min="24" max="25" width="15" style="188" bestFit="1" customWidth="1"/>
    <col min="26" max="26" width="19.1640625" style="188" bestFit="1" customWidth="1"/>
    <col min="27" max="27" width="16.5" style="188" bestFit="1" customWidth="1"/>
    <col min="28" max="31" width="15" style="188" bestFit="1" customWidth="1"/>
    <col min="32" max="32" width="14.1640625" style="188" bestFit="1" customWidth="1"/>
    <col min="33" max="33" width="19.1640625" style="188" bestFit="1" customWidth="1"/>
    <col min="34" max="34" width="9.33203125" style="188"/>
    <col min="35" max="35" width="13.6640625" style="188" bestFit="1" customWidth="1"/>
    <col min="36" max="16384" width="9.33203125" style="188"/>
  </cols>
  <sheetData>
    <row r="1" spans="1:35" s="184" customFormat="1" x14ac:dyDescent="0.25">
      <c r="A1" s="161" t="s">
        <v>128</v>
      </c>
      <c r="B1" s="183">
        <f>'Expected sales'!B8</f>
        <v>31</v>
      </c>
      <c r="C1" s="184" t="s">
        <v>138</v>
      </c>
      <c r="D1" s="184" t="s">
        <v>139</v>
      </c>
      <c r="E1" s="184" t="s">
        <v>140</v>
      </c>
      <c r="F1" s="184" t="s">
        <v>141</v>
      </c>
      <c r="G1" s="184" t="s">
        <v>142</v>
      </c>
      <c r="H1" s="184" t="s">
        <v>143</v>
      </c>
      <c r="I1" s="184" t="s">
        <v>144</v>
      </c>
      <c r="J1" s="184" t="s">
        <v>138</v>
      </c>
      <c r="K1" s="184" t="s">
        <v>139</v>
      </c>
      <c r="L1" s="184" t="s">
        <v>140</v>
      </c>
      <c r="M1" s="184" t="s">
        <v>141</v>
      </c>
      <c r="N1" s="184" t="s">
        <v>142</v>
      </c>
      <c r="O1" s="184" t="s">
        <v>143</v>
      </c>
      <c r="P1" s="184" t="s">
        <v>144</v>
      </c>
      <c r="Q1" s="184" t="s">
        <v>138</v>
      </c>
      <c r="R1" s="184" t="s">
        <v>139</v>
      </c>
      <c r="S1" s="184" t="s">
        <v>140</v>
      </c>
      <c r="T1" s="184" t="s">
        <v>141</v>
      </c>
      <c r="U1" s="184" t="s">
        <v>142</v>
      </c>
      <c r="V1" s="184" t="s">
        <v>143</v>
      </c>
      <c r="W1" s="184" t="s">
        <v>144</v>
      </c>
      <c r="X1" s="184" t="s">
        <v>138</v>
      </c>
      <c r="Y1" s="184" t="s">
        <v>139</v>
      </c>
      <c r="Z1" s="184" t="s">
        <v>140</v>
      </c>
      <c r="AA1" s="184" t="s">
        <v>141</v>
      </c>
      <c r="AB1" s="184" t="s">
        <v>142</v>
      </c>
      <c r="AC1" s="184" t="s">
        <v>143</v>
      </c>
      <c r="AD1" s="184" t="s">
        <v>144</v>
      </c>
      <c r="AE1" s="184" t="s">
        <v>138</v>
      </c>
      <c r="AF1" s="184" t="s">
        <v>139</v>
      </c>
      <c r="AG1" s="184" t="s">
        <v>140</v>
      </c>
      <c r="AI1" s="184" t="s">
        <v>151</v>
      </c>
    </row>
    <row r="2" spans="1:35" s="227" customFormat="1" x14ac:dyDescent="0.25">
      <c r="C2" s="227">
        <v>43101</v>
      </c>
      <c r="D2" s="227">
        <v>43102</v>
      </c>
      <c r="E2" s="227">
        <v>43103</v>
      </c>
      <c r="F2" s="227">
        <v>43104</v>
      </c>
      <c r="G2" s="227">
        <v>43105</v>
      </c>
      <c r="H2" s="227">
        <v>43106</v>
      </c>
      <c r="I2" s="227">
        <v>43107</v>
      </c>
      <c r="J2" s="227">
        <v>43108</v>
      </c>
      <c r="K2" s="227">
        <v>43109</v>
      </c>
      <c r="L2" s="227">
        <v>43110</v>
      </c>
      <c r="M2" s="227">
        <v>43111</v>
      </c>
      <c r="N2" s="227">
        <v>43112</v>
      </c>
      <c r="O2" s="227">
        <v>43113</v>
      </c>
      <c r="P2" s="227">
        <v>43114</v>
      </c>
      <c r="Q2" s="227">
        <v>43115</v>
      </c>
      <c r="R2" s="227">
        <v>43116</v>
      </c>
      <c r="S2" s="227">
        <v>43117</v>
      </c>
      <c r="T2" s="227">
        <v>43118</v>
      </c>
      <c r="U2" s="227">
        <v>43119</v>
      </c>
      <c r="V2" s="227">
        <v>43120</v>
      </c>
      <c r="W2" s="227">
        <v>43121</v>
      </c>
      <c r="X2" s="227">
        <v>43122</v>
      </c>
      <c r="Y2" s="227">
        <v>43123</v>
      </c>
      <c r="Z2" s="227">
        <v>43124</v>
      </c>
      <c r="AA2" s="227">
        <v>43125</v>
      </c>
      <c r="AB2" s="227">
        <v>43126</v>
      </c>
      <c r="AC2" s="227">
        <v>43127</v>
      </c>
      <c r="AD2" s="227">
        <v>43128</v>
      </c>
      <c r="AE2" s="227">
        <v>43129</v>
      </c>
      <c r="AF2" s="227">
        <v>43130</v>
      </c>
      <c r="AG2" s="227">
        <v>43131</v>
      </c>
    </row>
    <row r="3" spans="1:35" s="186" customFormat="1" x14ac:dyDescent="0.25">
      <c r="A3" s="185" t="s">
        <v>100</v>
      </c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  <c r="AA3" s="187"/>
      <c r="AB3" s="187"/>
      <c r="AC3" s="187"/>
      <c r="AD3" s="187"/>
      <c r="AE3" s="187"/>
    </row>
    <row r="4" spans="1:35" x14ac:dyDescent="0.25">
      <c r="A4" s="221" t="s">
        <v>103</v>
      </c>
      <c r="B4" s="188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89"/>
      <c r="AC4" s="189"/>
      <c r="AD4" s="189"/>
      <c r="AE4" s="189"/>
      <c r="AF4" s="189"/>
      <c r="AG4" s="189"/>
      <c r="AI4" s="201">
        <f t="shared" ref="AI4:AI10" si="0">SUM(C4:AG4)</f>
        <v>0</v>
      </c>
    </row>
    <row r="5" spans="1:35" x14ac:dyDescent="0.25">
      <c r="A5" s="224" t="s">
        <v>123</v>
      </c>
      <c r="B5" s="188"/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89"/>
      <c r="AE5" s="189"/>
      <c r="AF5" s="189"/>
      <c r="AG5" s="189"/>
      <c r="AI5" s="201">
        <f t="shared" si="0"/>
        <v>0</v>
      </c>
    </row>
    <row r="6" spans="1:35" x14ac:dyDescent="0.25">
      <c r="A6" s="224" t="s">
        <v>105</v>
      </c>
      <c r="B6" s="188"/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I6" s="201">
        <f t="shared" si="0"/>
        <v>0</v>
      </c>
    </row>
    <row r="7" spans="1:35" x14ac:dyDescent="0.25">
      <c r="A7" s="224" t="s">
        <v>125</v>
      </c>
      <c r="B7" s="188"/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I7" s="201">
        <f t="shared" si="0"/>
        <v>0</v>
      </c>
    </row>
    <row r="8" spans="1:35" s="190" customFormat="1" x14ac:dyDescent="0.25">
      <c r="A8" s="224" t="s">
        <v>107</v>
      </c>
      <c r="C8" s="191"/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I8" s="201">
        <f t="shared" si="0"/>
        <v>0</v>
      </c>
    </row>
    <row r="9" spans="1:35" s="190" customFormat="1" x14ac:dyDescent="0.25">
      <c r="A9" s="224" t="s">
        <v>145</v>
      </c>
      <c r="C9" s="191"/>
      <c r="D9" s="191"/>
      <c r="E9" s="191"/>
      <c r="F9" s="191"/>
      <c r="G9" s="191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I9" s="201">
        <f t="shared" si="0"/>
        <v>0</v>
      </c>
    </row>
    <row r="10" spans="1:35" s="190" customFormat="1" x14ac:dyDescent="0.25">
      <c r="A10" s="224" t="s">
        <v>124</v>
      </c>
      <c r="C10" s="191"/>
      <c r="D10" s="191"/>
      <c r="E10" s="191"/>
      <c r="F10" s="191"/>
      <c r="G10" s="191"/>
      <c r="H10" s="191"/>
      <c r="I10" s="191"/>
      <c r="J10" s="191"/>
      <c r="K10" s="191"/>
      <c r="L10" s="191"/>
      <c r="M10" s="191"/>
      <c r="N10" s="191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I10" s="201">
        <f t="shared" si="0"/>
        <v>0</v>
      </c>
    </row>
    <row r="11" spans="1:35" x14ac:dyDescent="0.25">
      <c r="A11" s="224" t="s">
        <v>3</v>
      </c>
      <c r="B11" s="188"/>
      <c r="C11" s="201"/>
      <c r="D11" s="201"/>
      <c r="E11" s="201"/>
      <c r="F11" s="201"/>
      <c r="G11" s="201"/>
      <c r="H11" s="201"/>
      <c r="I11" s="201"/>
      <c r="J11" s="201"/>
      <c r="K11" s="201"/>
      <c r="L11" s="201"/>
      <c r="M11" s="201"/>
      <c r="N11" s="201"/>
      <c r="O11" s="201"/>
      <c r="P11" s="201"/>
      <c r="Q11" s="201"/>
      <c r="R11" s="201"/>
      <c r="S11" s="201"/>
      <c r="T11" s="201"/>
      <c r="U11" s="201"/>
      <c r="V11" s="201"/>
      <c r="W11" s="201"/>
      <c r="X11" s="201"/>
      <c r="Y11" s="201"/>
      <c r="Z11" s="201"/>
      <c r="AA11" s="201"/>
      <c r="AB11" s="201"/>
      <c r="AC11" s="201"/>
      <c r="AD11" s="201"/>
      <c r="AE11" s="201"/>
      <c r="AF11" s="201"/>
      <c r="AG11" s="201"/>
      <c r="AI11" s="201">
        <f>SUM(C11:AG11)</f>
        <v>0</v>
      </c>
    </row>
    <row r="12" spans="1:35" s="186" customFormat="1" x14ac:dyDescent="0.25">
      <c r="A12" s="185" t="s">
        <v>87</v>
      </c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  <c r="AA12" s="187"/>
      <c r="AB12" s="187"/>
      <c r="AC12" s="187"/>
      <c r="AD12" s="187"/>
      <c r="AE12" s="187"/>
    </row>
    <row r="13" spans="1:35" x14ac:dyDescent="0.25">
      <c r="A13" s="221" t="s">
        <v>103</v>
      </c>
      <c r="B13" s="192">
        <v>0.18</v>
      </c>
      <c r="C13" s="189">
        <f>C4*$B$13</f>
        <v>0</v>
      </c>
      <c r="D13" s="189">
        <f t="shared" ref="D13:AG13" si="1">D4*$B$13</f>
        <v>0</v>
      </c>
      <c r="E13" s="189">
        <f t="shared" si="1"/>
        <v>0</v>
      </c>
      <c r="F13" s="189">
        <f t="shared" si="1"/>
        <v>0</v>
      </c>
      <c r="G13" s="189">
        <f t="shared" si="1"/>
        <v>0</v>
      </c>
      <c r="H13" s="189">
        <f t="shared" si="1"/>
        <v>0</v>
      </c>
      <c r="I13" s="189">
        <f t="shared" si="1"/>
        <v>0</v>
      </c>
      <c r="J13" s="189">
        <f t="shared" si="1"/>
        <v>0</v>
      </c>
      <c r="K13" s="189">
        <f t="shared" si="1"/>
        <v>0</v>
      </c>
      <c r="L13" s="189">
        <f t="shared" si="1"/>
        <v>0</v>
      </c>
      <c r="M13" s="189">
        <f t="shared" si="1"/>
        <v>0</v>
      </c>
      <c r="N13" s="189">
        <f t="shared" si="1"/>
        <v>0</v>
      </c>
      <c r="O13" s="189">
        <f t="shared" si="1"/>
        <v>0</v>
      </c>
      <c r="P13" s="189">
        <f t="shared" si="1"/>
        <v>0</v>
      </c>
      <c r="Q13" s="189">
        <f t="shared" si="1"/>
        <v>0</v>
      </c>
      <c r="R13" s="189">
        <f t="shared" si="1"/>
        <v>0</v>
      </c>
      <c r="S13" s="189">
        <f t="shared" si="1"/>
        <v>0</v>
      </c>
      <c r="T13" s="189">
        <f t="shared" si="1"/>
        <v>0</v>
      </c>
      <c r="U13" s="189">
        <f t="shared" si="1"/>
        <v>0</v>
      </c>
      <c r="V13" s="189">
        <f t="shared" si="1"/>
        <v>0</v>
      </c>
      <c r="W13" s="189">
        <f t="shared" si="1"/>
        <v>0</v>
      </c>
      <c r="X13" s="189">
        <f t="shared" si="1"/>
        <v>0</v>
      </c>
      <c r="Y13" s="189">
        <f t="shared" si="1"/>
        <v>0</v>
      </c>
      <c r="Z13" s="189">
        <f t="shared" si="1"/>
        <v>0</v>
      </c>
      <c r="AA13" s="189">
        <f t="shared" si="1"/>
        <v>0</v>
      </c>
      <c r="AB13" s="189">
        <f t="shared" si="1"/>
        <v>0</v>
      </c>
      <c r="AC13" s="189">
        <f t="shared" si="1"/>
        <v>0</v>
      </c>
      <c r="AD13" s="189">
        <f t="shared" si="1"/>
        <v>0</v>
      </c>
      <c r="AE13" s="189">
        <f t="shared" si="1"/>
        <v>0</v>
      </c>
      <c r="AF13" s="189">
        <f t="shared" si="1"/>
        <v>0</v>
      </c>
      <c r="AG13" s="189">
        <f t="shared" si="1"/>
        <v>0</v>
      </c>
    </row>
    <row r="14" spans="1:35" x14ac:dyDescent="0.25">
      <c r="A14" s="224" t="s">
        <v>123</v>
      </c>
      <c r="B14" s="192">
        <v>0.18</v>
      </c>
      <c r="C14" s="189">
        <f>C5*$B$14</f>
        <v>0</v>
      </c>
      <c r="D14" s="189">
        <f t="shared" ref="D14:AG14" si="2">D5*$B$14</f>
        <v>0</v>
      </c>
      <c r="E14" s="189">
        <f t="shared" si="2"/>
        <v>0</v>
      </c>
      <c r="F14" s="189">
        <f t="shared" si="2"/>
        <v>0</v>
      </c>
      <c r="G14" s="189">
        <f t="shared" si="2"/>
        <v>0</v>
      </c>
      <c r="H14" s="189">
        <f t="shared" si="2"/>
        <v>0</v>
      </c>
      <c r="I14" s="189">
        <f t="shared" si="2"/>
        <v>0</v>
      </c>
      <c r="J14" s="189">
        <f t="shared" si="2"/>
        <v>0</v>
      </c>
      <c r="K14" s="189">
        <f t="shared" si="2"/>
        <v>0</v>
      </c>
      <c r="L14" s="189">
        <f t="shared" si="2"/>
        <v>0</v>
      </c>
      <c r="M14" s="189">
        <f t="shared" si="2"/>
        <v>0</v>
      </c>
      <c r="N14" s="189">
        <f t="shared" si="2"/>
        <v>0</v>
      </c>
      <c r="O14" s="189">
        <f t="shared" si="2"/>
        <v>0</v>
      </c>
      <c r="P14" s="189">
        <f t="shared" si="2"/>
        <v>0</v>
      </c>
      <c r="Q14" s="189">
        <f t="shared" si="2"/>
        <v>0</v>
      </c>
      <c r="R14" s="189">
        <f t="shared" si="2"/>
        <v>0</v>
      </c>
      <c r="S14" s="189">
        <f t="shared" si="2"/>
        <v>0</v>
      </c>
      <c r="T14" s="189">
        <f t="shared" si="2"/>
        <v>0</v>
      </c>
      <c r="U14" s="189">
        <f t="shared" si="2"/>
        <v>0</v>
      </c>
      <c r="V14" s="189">
        <f t="shared" si="2"/>
        <v>0</v>
      </c>
      <c r="W14" s="189">
        <f t="shared" si="2"/>
        <v>0</v>
      </c>
      <c r="X14" s="189">
        <f t="shared" si="2"/>
        <v>0</v>
      </c>
      <c r="Y14" s="189">
        <f t="shared" si="2"/>
        <v>0</v>
      </c>
      <c r="Z14" s="189">
        <f t="shared" si="2"/>
        <v>0</v>
      </c>
      <c r="AA14" s="189">
        <f t="shared" si="2"/>
        <v>0</v>
      </c>
      <c r="AB14" s="189">
        <f t="shared" si="2"/>
        <v>0</v>
      </c>
      <c r="AC14" s="189">
        <f t="shared" si="2"/>
        <v>0</v>
      </c>
      <c r="AD14" s="189">
        <f t="shared" si="2"/>
        <v>0</v>
      </c>
      <c r="AE14" s="189">
        <f t="shared" si="2"/>
        <v>0</v>
      </c>
      <c r="AF14" s="189">
        <f t="shared" si="2"/>
        <v>0</v>
      </c>
      <c r="AG14" s="189">
        <f t="shared" si="2"/>
        <v>0</v>
      </c>
    </row>
    <row r="15" spans="1:35" x14ac:dyDescent="0.25">
      <c r="A15" s="224" t="s">
        <v>105</v>
      </c>
      <c r="B15" s="192">
        <v>0.18</v>
      </c>
      <c r="C15" s="189">
        <f>C6*$B$15</f>
        <v>0</v>
      </c>
      <c r="D15" s="189">
        <f t="shared" ref="D15:AG15" si="3">D6*$B$15</f>
        <v>0</v>
      </c>
      <c r="E15" s="189">
        <f t="shared" si="3"/>
        <v>0</v>
      </c>
      <c r="F15" s="189">
        <f t="shared" si="3"/>
        <v>0</v>
      </c>
      <c r="G15" s="189">
        <f t="shared" si="3"/>
        <v>0</v>
      </c>
      <c r="H15" s="189">
        <f t="shared" si="3"/>
        <v>0</v>
      </c>
      <c r="I15" s="189">
        <f t="shared" si="3"/>
        <v>0</v>
      </c>
      <c r="J15" s="189">
        <f t="shared" si="3"/>
        <v>0</v>
      </c>
      <c r="K15" s="189">
        <f t="shared" si="3"/>
        <v>0</v>
      </c>
      <c r="L15" s="189">
        <f t="shared" si="3"/>
        <v>0</v>
      </c>
      <c r="M15" s="189">
        <f t="shared" si="3"/>
        <v>0</v>
      </c>
      <c r="N15" s="189">
        <f t="shared" si="3"/>
        <v>0</v>
      </c>
      <c r="O15" s="189">
        <f t="shared" si="3"/>
        <v>0</v>
      </c>
      <c r="P15" s="189">
        <f t="shared" si="3"/>
        <v>0</v>
      </c>
      <c r="Q15" s="189">
        <f t="shared" si="3"/>
        <v>0</v>
      </c>
      <c r="R15" s="189">
        <f t="shared" si="3"/>
        <v>0</v>
      </c>
      <c r="S15" s="189">
        <f t="shared" si="3"/>
        <v>0</v>
      </c>
      <c r="T15" s="189">
        <f t="shared" si="3"/>
        <v>0</v>
      </c>
      <c r="U15" s="189">
        <f t="shared" si="3"/>
        <v>0</v>
      </c>
      <c r="V15" s="189">
        <f t="shared" si="3"/>
        <v>0</v>
      </c>
      <c r="W15" s="189">
        <f t="shared" si="3"/>
        <v>0</v>
      </c>
      <c r="X15" s="189">
        <f t="shared" si="3"/>
        <v>0</v>
      </c>
      <c r="Y15" s="189">
        <f t="shared" si="3"/>
        <v>0</v>
      </c>
      <c r="Z15" s="189">
        <f t="shared" si="3"/>
        <v>0</v>
      </c>
      <c r="AA15" s="189">
        <f t="shared" si="3"/>
        <v>0</v>
      </c>
      <c r="AB15" s="189">
        <f t="shared" si="3"/>
        <v>0</v>
      </c>
      <c r="AC15" s="189">
        <f t="shared" si="3"/>
        <v>0</v>
      </c>
      <c r="AD15" s="189">
        <f t="shared" si="3"/>
        <v>0</v>
      </c>
      <c r="AE15" s="189">
        <f t="shared" si="3"/>
        <v>0</v>
      </c>
      <c r="AF15" s="189">
        <f t="shared" si="3"/>
        <v>0</v>
      </c>
      <c r="AG15" s="189">
        <f t="shared" si="3"/>
        <v>0</v>
      </c>
    </row>
    <row r="16" spans="1:35" x14ac:dyDescent="0.25">
      <c r="A16" s="224" t="s">
        <v>125</v>
      </c>
      <c r="B16" s="192">
        <v>0.18</v>
      </c>
      <c r="C16" s="189">
        <f>C7*$B$16</f>
        <v>0</v>
      </c>
      <c r="D16" s="189">
        <f t="shared" ref="D16:AG16" si="4">D7*$B$16</f>
        <v>0</v>
      </c>
      <c r="E16" s="189">
        <f t="shared" si="4"/>
        <v>0</v>
      </c>
      <c r="F16" s="189">
        <f t="shared" si="4"/>
        <v>0</v>
      </c>
      <c r="G16" s="189">
        <f t="shared" si="4"/>
        <v>0</v>
      </c>
      <c r="H16" s="189">
        <f t="shared" si="4"/>
        <v>0</v>
      </c>
      <c r="I16" s="189">
        <f t="shared" si="4"/>
        <v>0</v>
      </c>
      <c r="J16" s="189">
        <f t="shared" si="4"/>
        <v>0</v>
      </c>
      <c r="K16" s="189">
        <f t="shared" si="4"/>
        <v>0</v>
      </c>
      <c r="L16" s="189">
        <f t="shared" si="4"/>
        <v>0</v>
      </c>
      <c r="M16" s="189">
        <f t="shared" si="4"/>
        <v>0</v>
      </c>
      <c r="N16" s="189">
        <f t="shared" si="4"/>
        <v>0</v>
      </c>
      <c r="O16" s="189">
        <f t="shared" si="4"/>
        <v>0</v>
      </c>
      <c r="P16" s="189">
        <f t="shared" si="4"/>
        <v>0</v>
      </c>
      <c r="Q16" s="189">
        <f t="shared" si="4"/>
        <v>0</v>
      </c>
      <c r="R16" s="189">
        <f t="shared" si="4"/>
        <v>0</v>
      </c>
      <c r="S16" s="189">
        <f t="shared" si="4"/>
        <v>0</v>
      </c>
      <c r="T16" s="189">
        <f t="shared" si="4"/>
        <v>0</v>
      </c>
      <c r="U16" s="189">
        <f t="shared" si="4"/>
        <v>0</v>
      </c>
      <c r="V16" s="189">
        <f t="shared" si="4"/>
        <v>0</v>
      </c>
      <c r="W16" s="189">
        <f t="shared" si="4"/>
        <v>0</v>
      </c>
      <c r="X16" s="189">
        <f t="shared" si="4"/>
        <v>0</v>
      </c>
      <c r="Y16" s="189">
        <f t="shared" si="4"/>
        <v>0</v>
      </c>
      <c r="Z16" s="189">
        <f t="shared" si="4"/>
        <v>0</v>
      </c>
      <c r="AA16" s="189">
        <f t="shared" si="4"/>
        <v>0</v>
      </c>
      <c r="AB16" s="189">
        <f t="shared" si="4"/>
        <v>0</v>
      </c>
      <c r="AC16" s="189">
        <f t="shared" si="4"/>
        <v>0</v>
      </c>
      <c r="AD16" s="189">
        <f t="shared" si="4"/>
        <v>0</v>
      </c>
      <c r="AE16" s="189">
        <f t="shared" si="4"/>
        <v>0</v>
      </c>
      <c r="AF16" s="189">
        <f t="shared" si="4"/>
        <v>0</v>
      </c>
      <c r="AG16" s="189">
        <f t="shared" si="4"/>
        <v>0</v>
      </c>
    </row>
    <row r="17" spans="1:35" x14ac:dyDescent="0.25">
      <c r="A17" s="224" t="s">
        <v>107</v>
      </c>
      <c r="B17" s="192">
        <v>0.18</v>
      </c>
      <c r="C17" s="189">
        <f>C8*$B$17</f>
        <v>0</v>
      </c>
      <c r="D17" s="189">
        <f t="shared" ref="D17:AG17" si="5">D8*$B$17</f>
        <v>0</v>
      </c>
      <c r="E17" s="189">
        <f t="shared" si="5"/>
        <v>0</v>
      </c>
      <c r="F17" s="189">
        <f t="shared" si="5"/>
        <v>0</v>
      </c>
      <c r="G17" s="189">
        <f t="shared" si="5"/>
        <v>0</v>
      </c>
      <c r="H17" s="189">
        <f t="shared" si="5"/>
        <v>0</v>
      </c>
      <c r="I17" s="189">
        <f t="shared" si="5"/>
        <v>0</v>
      </c>
      <c r="J17" s="189">
        <f t="shared" si="5"/>
        <v>0</v>
      </c>
      <c r="K17" s="189">
        <f t="shared" si="5"/>
        <v>0</v>
      </c>
      <c r="L17" s="189">
        <f t="shared" si="5"/>
        <v>0</v>
      </c>
      <c r="M17" s="189">
        <f t="shared" si="5"/>
        <v>0</v>
      </c>
      <c r="N17" s="189">
        <f t="shared" si="5"/>
        <v>0</v>
      </c>
      <c r="O17" s="189">
        <f t="shared" si="5"/>
        <v>0</v>
      </c>
      <c r="P17" s="189">
        <f t="shared" si="5"/>
        <v>0</v>
      </c>
      <c r="Q17" s="189">
        <f t="shared" si="5"/>
        <v>0</v>
      </c>
      <c r="R17" s="189">
        <f t="shared" si="5"/>
        <v>0</v>
      </c>
      <c r="S17" s="189">
        <f t="shared" si="5"/>
        <v>0</v>
      </c>
      <c r="T17" s="189">
        <f t="shared" si="5"/>
        <v>0</v>
      </c>
      <c r="U17" s="189">
        <f t="shared" si="5"/>
        <v>0</v>
      </c>
      <c r="V17" s="189">
        <f t="shared" si="5"/>
        <v>0</v>
      </c>
      <c r="W17" s="189">
        <f t="shared" si="5"/>
        <v>0</v>
      </c>
      <c r="X17" s="189">
        <f t="shared" si="5"/>
        <v>0</v>
      </c>
      <c r="Y17" s="189">
        <f t="shared" si="5"/>
        <v>0</v>
      </c>
      <c r="Z17" s="189">
        <f t="shared" si="5"/>
        <v>0</v>
      </c>
      <c r="AA17" s="189">
        <f t="shared" si="5"/>
        <v>0</v>
      </c>
      <c r="AB17" s="189">
        <f t="shared" si="5"/>
        <v>0</v>
      </c>
      <c r="AC17" s="189">
        <f t="shared" si="5"/>
        <v>0</v>
      </c>
      <c r="AD17" s="189">
        <f t="shared" si="5"/>
        <v>0</v>
      </c>
      <c r="AE17" s="189">
        <f t="shared" si="5"/>
        <v>0</v>
      </c>
      <c r="AF17" s="189">
        <f t="shared" si="5"/>
        <v>0</v>
      </c>
      <c r="AG17" s="189">
        <f t="shared" si="5"/>
        <v>0</v>
      </c>
    </row>
    <row r="18" spans="1:35" x14ac:dyDescent="0.25">
      <c r="A18" s="224" t="s">
        <v>145</v>
      </c>
      <c r="B18" s="192">
        <v>0.18</v>
      </c>
      <c r="C18" s="189"/>
      <c r="D18" s="189"/>
      <c r="E18" s="189"/>
      <c r="F18" s="189"/>
      <c r="G18" s="189"/>
      <c r="H18" s="189"/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</row>
    <row r="19" spans="1:35" x14ac:dyDescent="0.25">
      <c r="A19" s="224" t="s">
        <v>124</v>
      </c>
      <c r="B19" s="192">
        <v>0.18</v>
      </c>
      <c r="C19" s="189">
        <f t="shared" ref="C19:AG19" si="6">C10*$B$19</f>
        <v>0</v>
      </c>
      <c r="D19" s="189">
        <f t="shared" si="6"/>
        <v>0</v>
      </c>
      <c r="E19" s="189">
        <f t="shared" si="6"/>
        <v>0</v>
      </c>
      <c r="F19" s="189">
        <f t="shared" si="6"/>
        <v>0</v>
      </c>
      <c r="G19" s="189">
        <f t="shared" si="6"/>
        <v>0</v>
      </c>
      <c r="H19" s="189">
        <f t="shared" si="6"/>
        <v>0</v>
      </c>
      <c r="I19" s="189">
        <f t="shared" si="6"/>
        <v>0</v>
      </c>
      <c r="J19" s="189">
        <f t="shared" si="6"/>
        <v>0</v>
      </c>
      <c r="K19" s="189">
        <f t="shared" si="6"/>
        <v>0</v>
      </c>
      <c r="L19" s="189">
        <f t="shared" si="6"/>
        <v>0</v>
      </c>
      <c r="M19" s="189">
        <f t="shared" si="6"/>
        <v>0</v>
      </c>
      <c r="N19" s="189">
        <f t="shared" si="6"/>
        <v>0</v>
      </c>
      <c r="O19" s="189">
        <f t="shared" si="6"/>
        <v>0</v>
      </c>
      <c r="P19" s="189">
        <f t="shared" si="6"/>
        <v>0</v>
      </c>
      <c r="Q19" s="189">
        <f t="shared" si="6"/>
        <v>0</v>
      </c>
      <c r="R19" s="189">
        <f t="shared" si="6"/>
        <v>0</v>
      </c>
      <c r="S19" s="189">
        <f t="shared" si="6"/>
        <v>0</v>
      </c>
      <c r="T19" s="189">
        <f t="shared" si="6"/>
        <v>0</v>
      </c>
      <c r="U19" s="189">
        <f t="shared" si="6"/>
        <v>0</v>
      </c>
      <c r="V19" s="189">
        <f t="shared" si="6"/>
        <v>0</v>
      </c>
      <c r="W19" s="189">
        <f t="shared" si="6"/>
        <v>0</v>
      </c>
      <c r="X19" s="189">
        <f t="shared" si="6"/>
        <v>0</v>
      </c>
      <c r="Y19" s="189">
        <f t="shared" si="6"/>
        <v>0</v>
      </c>
      <c r="Z19" s="189">
        <f t="shared" si="6"/>
        <v>0</v>
      </c>
      <c r="AA19" s="189">
        <f t="shared" si="6"/>
        <v>0</v>
      </c>
      <c r="AB19" s="189">
        <f t="shared" si="6"/>
        <v>0</v>
      </c>
      <c r="AC19" s="189">
        <f t="shared" si="6"/>
        <v>0</v>
      </c>
      <c r="AD19" s="189">
        <f t="shared" si="6"/>
        <v>0</v>
      </c>
      <c r="AE19" s="189">
        <f t="shared" si="6"/>
        <v>0</v>
      </c>
      <c r="AF19" s="189">
        <f t="shared" si="6"/>
        <v>0</v>
      </c>
      <c r="AG19" s="189">
        <f t="shared" si="6"/>
        <v>0</v>
      </c>
    </row>
    <row r="20" spans="1:35" s="190" customFormat="1" x14ac:dyDescent="0.25">
      <c r="A20" s="190" t="s">
        <v>91</v>
      </c>
      <c r="C20" s="193">
        <f t="shared" ref="C20:AG20" si="7">SUM(C13:C19)</f>
        <v>0</v>
      </c>
      <c r="D20" s="193">
        <f t="shared" si="7"/>
        <v>0</v>
      </c>
      <c r="E20" s="193">
        <f t="shared" si="7"/>
        <v>0</v>
      </c>
      <c r="F20" s="193">
        <f t="shared" si="7"/>
        <v>0</v>
      </c>
      <c r="G20" s="193">
        <f t="shared" si="7"/>
        <v>0</v>
      </c>
      <c r="H20" s="193">
        <f t="shared" si="7"/>
        <v>0</v>
      </c>
      <c r="I20" s="193">
        <f t="shared" si="7"/>
        <v>0</v>
      </c>
      <c r="J20" s="193">
        <f t="shared" si="7"/>
        <v>0</v>
      </c>
      <c r="K20" s="193">
        <f t="shared" si="7"/>
        <v>0</v>
      </c>
      <c r="L20" s="193">
        <f t="shared" si="7"/>
        <v>0</v>
      </c>
      <c r="M20" s="193">
        <f t="shared" si="7"/>
        <v>0</v>
      </c>
      <c r="N20" s="193">
        <f t="shared" si="7"/>
        <v>0</v>
      </c>
      <c r="O20" s="193">
        <f t="shared" si="7"/>
        <v>0</v>
      </c>
      <c r="P20" s="193">
        <f t="shared" si="7"/>
        <v>0</v>
      </c>
      <c r="Q20" s="193">
        <f t="shared" si="7"/>
        <v>0</v>
      </c>
      <c r="R20" s="193">
        <f t="shared" si="7"/>
        <v>0</v>
      </c>
      <c r="S20" s="193">
        <f t="shared" si="7"/>
        <v>0</v>
      </c>
      <c r="T20" s="193">
        <f t="shared" si="7"/>
        <v>0</v>
      </c>
      <c r="U20" s="193">
        <f t="shared" si="7"/>
        <v>0</v>
      </c>
      <c r="V20" s="193">
        <f t="shared" si="7"/>
        <v>0</v>
      </c>
      <c r="W20" s="193">
        <f t="shared" si="7"/>
        <v>0</v>
      </c>
      <c r="X20" s="193">
        <f t="shared" si="7"/>
        <v>0</v>
      </c>
      <c r="Y20" s="193">
        <f t="shared" si="7"/>
        <v>0</v>
      </c>
      <c r="Z20" s="193">
        <f t="shared" si="7"/>
        <v>0</v>
      </c>
      <c r="AA20" s="193">
        <f t="shared" si="7"/>
        <v>0</v>
      </c>
      <c r="AB20" s="193">
        <f t="shared" si="7"/>
        <v>0</v>
      </c>
      <c r="AC20" s="193">
        <f t="shared" si="7"/>
        <v>0</v>
      </c>
      <c r="AD20" s="193">
        <f t="shared" si="7"/>
        <v>0</v>
      </c>
      <c r="AE20" s="193">
        <f t="shared" si="7"/>
        <v>0</v>
      </c>
      <c r="AF20" s="193">
        <f t="shared" si="7"/>
        <v>0</v>
      </c>
      <c r="AG20" s="193">
        <f t="shared" si="7"/>
        <v>0</v>
      </c>
      <c r="AI20" s="191">
        <f>SUM(C20:AG20)</f>
        <v>0</v>
      </c>
    </row>
    <row r="21" spans="1:35" x14ac:dyDescent="0.25">
      <c r="B21" s="188"/>
    </row>
    <row r="22" spans="1:35" s="197" customFormat="1" x14ac:dyDescent="0.25">
      <c r="A22" s="195" t="s">
        <v>88</v>
      </c>
      <c r="B22" s="196" t="s">
        <v>152</v>
      </c>
    </row>
    <row r="23" spans="1:35" x14ac:dyDescent="0.25">
      <c r="A23" s="171" t="s">
        <v>37</v>
      </c>
      <c r="B23" s="189">
        <v>42000</v>
      </c>
      <c r="C23" s="226">
        <f>$B$23/31</f>
        <v>1354.8387096774193</v>
      </c>
      <c r="D23" s="226">
        <f t="shared" ref="D23:AG23" si="8">$B$23/31</f>
        <v>1354.8387096774193</v>
      </c>
      <c r="E23" s="226">
        <f t="shared" si="8"/>
        <v>1354.8387096774193</v>
      </c>
      <c r="F23" s="226">
        <f t="shared" si="8"/>
        <v>1354.8387096774193</v>
      </c>
      <c r="G23" s="226">
        <f t="shared" si="8"/>
        <v>1354.8387096774193</v>
      </c>
      <c r="H23" s="226">
        <f t="shared" si="8"/>
        <v>1354.8387096774193</v>
      </c>
      <c r="I23" s="226">
        <f t="shared" si="8"/>
        <v>1354.8387096774193</v>
      </c>
      <c r="J23" s="226">
        <f t="shared" si="8"/>
        <v>1354.8387096774193</v>
      </c>
      <c r="K23" s="226">
        <f t="shared" si="8"/>
        <v>1354.8387096774193</v>
      </c>
      <c r="L23" s="226">
        <f t="shared" si="8"/>
        <v>1354.8387096774193</v>
      </c>
      <c r="M23" s="226">
        <f t="shared" si="8"/>
        <v>1354.8387096774193</v>
      </c>
      <c r="N23" s="226">
        <f t="shared" si="8"/>
        <v>1354.8387096774193</v>
      </c>
      <c r="O23" s="226">
        <f t="shared" si="8"/>
        <v>1354.8387096774193</v>
      </c>
      <c r="P23" s="226">
        <f t="shared" si="8"/>
        <v>1354.8387096774193</v>
      </c>
      <c r="Q23" s="226">
        <f t="shared" si="8"/>
        <v>1354.8387096774193</v>
      </c>
      <c r="R23" s="226">
        <f t="shared" si="8"/>
        <v>1354.8387096774193</v>
      </c>
      <c r="S23" s="226">
        <f t="shared" si="8"/>
        <v>1354.8387096774193</v>
      </c>
      <c r="T23" s="226">
        <f t="shared" si="8"/>
        <v>1354.8387096774193</v>
      </c>
      <c r="U23" s="226">
        <f t="shared" si="8"/>
        <v>1354.8387096774193</v>
      </c>
      <c r="V23" s="226">
        <f t="shared" si="8"/>
        <v>1354.8387096774193</v>
      </c>
      <c r="W23" s="226">
        <f t="shared" si="8"/>
        <v>1354.8387096774193</v>
      </c>
      <c r="X23" s="226">
        <f t="shared" si="8"/>
        <v>1354.8387096774193</v>
      </c>
      <c r="Y23" s="226">
        <f t="shared" si="8"/>
        <v>1354.8387096774193</v>
      </c>
      <c r="Z23" s="226">
        <f t="shared" si="8"/>
        <v>1354.8387096774193</v>
      </c>
      <c r="AA23" s="226">
        <f t="shared" si="8"/>
        <v>1354.8387096774193</v>
      </c>
      <c r="AB23" s="226">
        <f t="shared" si="8"/>
        <v>1354.8387096774193</v>
      </c>
      <c r="AC23" s="226">
        <f t="shared" si="8"/>
        <v>1354.8387096774193</v>
      </c>
      <c r="AD23" s="226">
        <f t="shared" si="8"/>
        <v>1354.8387096774193</v>
      </c>
      <c r="AE23" s="226">
        <f t="shared" si="8"/>
        <v>1354.8387096774193</v>
      </c>
      <c r="AF23" s="226">
        <f t="shared" si="8"/>
        <v>1354.8387096774193</v>
      </c>
      <c r="AG23" s="226">
        <f t="shared" si="8"/>
        <v>1354.8387096774193</v>
      </c>
    </row>
    <row r="24" spans="1:35" x14ac:dyDescent="0.25">
      <c r="A24" s="171" t="s">
        <v>89</v>
      </c>
      <c r="B24" s="189">
        <v>163500</v>
      </c>
      <c r="C24" s="226">
        <f>$B$24/31</f>
        <v>5274.1935483870966</v>
      </c>
      <c r="D24" s="226">
        <f t="shared" ref="D24:AG24" si="9">$B$24/31</f>
        <v>5274.1935483870966</v>
      </c>
      <c r="E24" s="226">
        <f t="shared" si="9"/>
        <v>5274.1935483870966</v>
      </c>
      <c r="F24" s="226">
        <f t="shared" si="9"/>
        <v>5274.1935483870966</v>
      </c>
      <c r="G24" s="226">
        <f t="shared" si="9"/>
        <v>5274.1935483870966</v>
      </c>
      <c r="H24" s="226">
        <f t="shared" si="9"/>
        <v>5274.1935483870966</v>
      </c>
      <c r="I24" s="226">
        <f t="shared" si="9"/>
        <v>5274.1935483870966</v>
      </c>
      <c r="J24" s="226">
        <f t="shared" si="9"/>
        <v>5274.1935483870966</v>
      </c>
      <c r="K24" s="226">
        <f t="shared" si="9"/>
        <v>5274.1935483870966</v>
      </c>
      <c r="L24" s="226">
        <f t="shared" si="9"/>
        <v>5274.1935483870966</v>
      </c>
      <c r="M24" s="226">
        <f t="shared" si="9"/>
        <v>5274.1935483870966</v>
      </c>
      <c r="N24" s="226">
        <f t="shared" si="9"/>
        <v>5274.1935483870966</v>
      </c>
      <c r="O24" s="226">
        <f t="shared" si="9"/>
        <v>5274.1935483870966</v>
      </c>
      <c r="P24" s="226">
        <f t="shared" si="9"/>
        <v>5274.1935483870966</v>
      </c>
      <c r="Q24" s="226">
        <f t="shared" si="9"/>
        <v>5274.1935483870966</v>
      </c>
      <c r="R24" s="226">
        <f t="shared" si="9"/>
        <v>5274.1935483870966</v>
      </c>
      <c r="S24" s="226">
        <f t="shared" si="9"/>
        <v>5274.1935483870966</v>
      </c>
      <c r="T24" s="226">
        <f t="shared" si="9"/>
        <v>5274.1935483870966</v>
      </c>
      <c r="U24" s="226">
        <f t="shared" si="9"/>
        <v>5274.1935483870966</v>
      </c>
      <c r="V24" s="226">
        <f t="shared" si="9"/>
        <v>5274.1935483870966</v>
      </c>
      <c r="W24" s="226">
        <f t="shared" si="9"/>
        <v>5274.1935483870966</v>
      </c>
      <c r="X24" s="226">
        <f t="shared" si="9"/>
        <v>5274.1935483870966</v>
      </c>
      <c r="Y24" s="226">
        <f t="shared" si="9"/>
        <v>5274.1935483870966</v>
      </c>
      <c r="Z24" s="226">
        <f t="shared" si="9"/>
        <v>5274.1935483870966</v>
      </c>
      <c r="AA24" s="226">
        <f t="shared" si="9"/>
        <v>5274.1935483870966</v>
      </c>
      <c r="AB24" s="226">
        <f t="shared" si="9"/>
        <v>5274.1935483870966</v>
      </c>
      <c r="AC24" s="226">
        <f t="shared" si="9"/>
        <v>5274.1935483870966</v>
      </c>
      <c r="AD24" s="226">
        <f t="shared" si="9"/>
        <v>5274.1935483870966</v>
      </c>
      <c r="AE24" s="226">
        <f t="shared" si="9"/>
        <v>5274.1935483870966</v>
      </c>
      <c r="AF24" s="226">
        <f t="shared" si="9"/>
        <v>5274.1935483870966</v>
      </c>
      <c r="AG24" s="226">
        <f t="shared" si="9"/>
        <v>5274.1935483870966</v>
      </c>
    </row>
    <row r="25" spans="1:35" x14ac:dyDescent="0.25">
      <c r="A25" s="171" t="s">
        <v>96</v>
      </c>
      <c r="B25" s="170">
        <v>5000</v>
      </c>
      <c r="C25" s="228">
        <f>B25/$B$1</f>
        <v>161.29032258064515</v>
      </c>
      <c r="D25" s="228">
        <f t="shared" ref="D25:AG25" si="10">$B$25/31</f>
        <v>161.29032258064515</v>
      </c>
      <c r="E25" s="228">
        <f t="shared" si="10"/>
        <v>161.29032258064515</v>
      </c>
      <c r="F25" s="228">
        <f t="shared" si="10"/>
        <v>161.29032258064515</v>
      </c>
      <c r="G25" s="228">
        <f t="shared" si="10"/>
        <v>161.29032258064515</v>
      </c>
      <c r="H25" s="228">
        <f t="shared" si="10"/>
        <v>161.29032258064515</v>
      </c>
      <c r="I25" s="228">
        <f t="shared" si="10"/>
        <v>161.29032258064515</v>
      </c>
      <c r="J25" s="228">
        <f t="shared" si="10"/>
        <v>161.29032258064515</v>
      </c>
      <c r="K25" s="228">
        <f t="shared" si="10"/>
        <v>161.29032258064515</v>
      </c>
      <c r="L25" s="228">
        <f t="shared" si="10"/>
        <v>161.29032258064515</v>
      </c>
      <c r="M25" s="228">
        <f t="shared" si="10"/>
        <v>161.29032258064515</v>
      </c>
      <c r="N25" s="228">
        <f t="shared" si="10"/>
        <v>161.29032258064515</v>
      </c>
      <c r="O25" s="228">
        <f t="shared" si="10"/>
        <v>161.29032258064515</v>
      </c>
      <c r="P25" s="228">
        <f t="shared" si="10"/>
        <v>161.29032258064515</v>
      </c>
      <c r="Q25" s="228">
        <f t="shared" si="10"/>
        <v>161.29032258064515</v>
      </c>
      <c r="R25" s="228">
        <f t="shared" si="10"/>
        <v>161.29032258064515</v>
      </c>
      <c r="S25" s="228">
        <f t="shared" si="10"/>
        <v>161.29032258064515</v>
      </c>
      <c r="T25" s="228">
        <f t="shared" si="10"/>
        <v>161.29032258064515</v>
      </c>
      <c r="U25" s="228">
        <f t="shared" si="10"/>
        <v>161.29032258064515</v>
      </c>
      <c r="V25" s="228">
        <f t="shared" si="10"/>
        <v>161.29032258064515</v>
      </c>
      <c r="W25" s="228">
        <f t="shared" si="10"/>
        <v>161.29032258064515</v>
      </c>
      <c r="X25" s="228">
        <f t="shared" si="10"/>
        <v>161.29032258064515</v>
      </c>
      <c r="Y25" s="228">
        <f t="shared" si="10"/>
        <v>161.29032258064515</v>
      </c>
      <c r="Z25" s="228">
        <f t="shared" si="10"/>
        <v>161.29032258064515</v>
      </c>
      <c r="AA25" s="228">
        <f t="shared" si="10"/>
        <v>161.29032258064515</v>
      </c>
      <c r="AB25" s="228">
        <f t="shared" si="10"/>
        <v>161.29032258064515</v>
      </c>
      <c r="AC25" s="228">
        <f t="shared" si="10"/>
        <v>161.29032258064515</v>
      </c>
      <c r="AD25" s="228">
        <f t="shared" si="10"/>
        <v>161.29032258064515</v>
      </c>
      <c r="AE25" s="228">
        <f t="shared" si="10"/>
        <v>161.29032258064515</v>
      </c>
      <c r="AF25" s="228">
        <f t="shared" si="10"/>
        <v>161.29032258064515</v>
      </c>
      <c r="AG25" s="228">
        <f t="shared" si="10"/>
        <v>161.29032258064515</v>
      </c>
    </row>
    <row r="26" spans="1:35" x14ac:dyDescent="0.25">
      <c r="A26" s="171" t="s">
        <v>92</v>
      </c>
      <c r="B26" s="170">
        <v>1500</v>
      </c>
      <c r="C26" s="228">
        <f t="shared" ref="C26:C32" si="11">B26/$B$1</f>
        <v>48.387096774193552</v>
      </c>
      <c r="D26" s="226">
        <f>$B$26/31</f>
        <v>48.387096774193552</v>
      </c>
      <c r="E26" s="226">
        <f t="shared" ref="E26:AG26" si="12">$B$26/31</f>
        <v>48.387096774193552</v>
      </c>
      <c r="F26" s="226">
        <f t="shared" si="12"/>
        <v>48.387096774193552</v>
      </c>
      <c r="G26" s="226">
        <f t="shared" si="12"/>
        <v>48.387096774193552</v>
      </c>
      <c r="H26" s="226">
        <f t="shared" si="12"/>
        <v>48.387096774193552</v>
      </c>
      <c r="I26" s="226">
        <f t="shared" si="12"/>
        <v>48.387096774193552</v>
      </c>
      <c r="J26" s="226">
        <f t="shared" si="12"/>
        <v>48.387096774193552</v>
      </c>
      <c r="K26" s="226">
        <f t="shared" si="12"/>
        <v>48.387096774193552</v>
      </c>
      <c r="L26" s="226">
        <f t="shared" si="12"/>
        <v>48.387096774193552</v>
      </c>
      <c r="M26" s="226">
        <f t="shared" si="12"/>
        <v>48.387096774193552</v>
      </c>
      <c r="N26" s="226">
        <f t="shared" si="12"/>
        <v>48.387096774193552</v>
      </c>
      <c r="O26" s="226">
        <f t="shared" si="12"/>
        <v>48.387096774193552</v>
      </c>
      <c r="P26" s="226">
        <f t="shared" si="12"/>
        <v>48.387096774193552</v>
      </c>
      <c r="Q26" s="226">
        <f t="shared" si="12"/>
        <v>48.387096774193552</v>
      </c>
      <c r="R26" s="226">
        <f t="shared" si="12"/>
        <v>48.387096774193552</v>
      </c>
      <c r="S26" s="226">
        <f t="shared" si="12"/>
        <v>48.387096774193552</v>
      </c>
      <c r="T26" s="226">
        <f t="shared" si="12"/>
        <v>48.387096774193552</v>
      </c>
      <c r="U26" s="226">
        <f t="shared" si="12"/>
        <v>48.387096774193552</v>
      </c>
      <c r="V26" s="226">
        <f t="shared" si="12"/>
        <v>48.387096774193552</v>
      </c>
      <c r="W26" s="226">
        <f t="shared" si="12"/>
        <v>48.387096774193552</v>
      </c>
      <c r="X26" s="226">
        <f t="shared" si="12"/>
        <v>48.387096774193552</v>
      </c>
      <c r="Y26" s="226">
        <f t="shared" si="12"/>
        <v>48.387096774193552</v>
      </c>
      <c r="Z26" s="226">
        <f t="shared" si="12"/>
        <v>48.387096774193552</v>
      </c>
      <c r="AA26" s="226">
        <f t="shared" si="12"/>
        <v>48.387096774193552</v>
      </c>
      <c r="AB26" s="226">
        <f t="shared" si="12"/>
        <v>48.387096774193552</v>
      </c>
      <c r="AC26" s="226">
        <f t="shared" si="12"/>
        <v>48.387096774193552</v>
      </c>
      <c r="AD26" s="226">
        <f t="shared" si="12"/>
        <v>48.387096774193552</v>
      </c>
      <c r="AE26" s="226">
        <f t="shared" si="12"/>
        <v>48.387096774193552</v>
      </c>
      <c r="AF26" s="226">
        <f t="shared" si="12"/>
        <v>48.387096774193552</v>
      </c>
      <c r="AG26" s="226">
        <f t="shared" si="12"/>
        <v>48.387096774193552</v>
      </c>
    </row>
    <row r="27" spans="1:35" x14ac:dyDescent="0.25">
      <c r="A27" s="171" t="s">
        <v>90</v>
      </c>
      <c r="B27" s="170">
        <v>4000</v>
      </c>
      <c r="C27" s="228">
        <f t="shared" si="11"/>
        <v>129.03225806451613</v>
      </c>
      <c r="D27" s="226">
        <f>$B$27/31</f>
        <v>129.03225806451613</v>
      </c>
      <c r="E27" s="226">
        <f t="shared" ref="E27:AG27" si="13">$B$27/31</f>
        <v>129.03225806451613</v>
      </c>
      <c r="F27" s="226">
        <f t="shared" si="13"/>
        <v>129.03225806451613</v>
      </c>
      <c r="G27" s="226">
        <f t="shared" si="13"/>
        <v>129.03225806451613</v>
      </c>
      <c r="H27" s="226">
        <f t="shared" si="13"/>
        <v>129.03225806451613</v>
      </c>
      <c r="I27" s="226">
        <f t="shared" si="13"/>
        <v>129.03225806451613</v>
      </c>
      <c r="J27" s="226">
        <f t="shared" si="13"/>
        <v>129.03225806451613</v>
      </c>
      <c r="K27" s="226">
        <f t="shared" si="13"/>
        <v>129.03225806451613</v>
      </c>
      <c r="L27" s="226">
        <f t="shared" si="13"/>
        <v>129.03225806451613</v>
      </c>
      <c r="M27" s="226">
        <f t="shared" si="13"/>
        <v>129.03225806451613</v>
      </c>
      <c r="N27" s="226">
        <f t="shared" si="13"/>
        <v>129.03225806451613</v>
      </c>
      <c r="O27" s="226">
        <f t="shared" si="13"/>
        <v>129.03225806451613</v>
      </c>
      <c r="P27" s="226">
        <f t="shared" si="13"/>
        <v>129.03225806451613</v>
      </c>
      <c r="Q27" s="226">
        <f t="shared" si="13"/>
        <v>129.03225806451613</v>
      </c>
      <c r="R27" s="226">
        <f t="shared" si="13"/>
        <v>129.03225806451613</v>
      </c>
      <c r="S27" s="226">
        <f t="shared" si="13"/>
        <v>129.03225806451613</v>
      </c>
      <c r="T27" s="226">
        <f t="shared" si="13"/>
        <v>129.03225806451613</v>
      </c>
      <c r="U27" s="226">
        <f t="shared" si="13"/>
        <v>129.03225806451613</v>
      </c>
      <c r="V27" s="226">
        <f t="shared" si="13"/>
        <v>129.03225806451613</v>
      </c>
      <c r="W27" s="226">
        <f t="shared" si="13"/>
        <v>129.03225806451613</v>
      </c>
      <c r="X27" s="226">
        <f t="shared" si="13"/>
        <v>129.03225806451613</v>
      </c>
      <c r="Y27" s="226">
        <f t="shared" si="13"/>
        <v>129.03225806451613</v>
      </c>
      <c r="Z27" s="226">
        <f t="shared" si="13"/>
        <v>129.03225806451613</v>
      </c>
      <c r="AA27" s="226">
        <f t="shared" si="13"/>
        <v>129.03225806451613</v>
      </c>
      <c r="AB27" s="226">
        <f t="shared" si="13"/>
        <v>129.03225806451613</v>
      </c>
      <c r="AC27" s="226">
        <f t="shared" si="13"/>
        <v>129.03225806451613</v>
      </c>
      <c r="AD27" s="226">
        <f t="shared" si="13"/>
        <v>129.03225806451613</v>
      </c>
      <c r="AE27" s="226">
        <f t="shared" si="13"/>
        <v>129.03225806451613</v>
      </c>
      <c r="AF27" s="226">
        <f t="shared" si="13"/>
        <v>129.03225806451613</v>
      </c>
      <c r="AG27" s="226">
        <f t="shared" si="13"/>
        <v>129.03225806451613</v>
      </c>
    </row>
    <row r="28" spans="1:35" x14ac:dyDescent="0.25">
      <c r="A28" s="173" t="s">
        <v>97</v>
      </c>
      <c r="B28" s="170">
        <v>1000</v>
      </c>
      <c r="C28" s="228">
        <f t="shared" si="11"/>
        <v>32.258064516129032</v>
      </c>
      <c r="D28" s="226">
        <f>$B$28/31</f>
        <v>32.258064516129032</v>
      </c>
      <c r="E28" s="226">
        <f t="shared" ref="E28:AG28" si="14">$B$28/31</f>
        <v>32.258064516129032</v>
      </c>
      <c r="F28" s="226">
        <f t="shared" si="14"/>
        <v>32.258064516129032</v>
      </c>
      <c r="G28" s="226">
        <f t="shared" si="14"/>
        <v>32.258064516129032</v>
      </c>
      <c r="H28" s="226">
        <f t="shared" si="14"/>
        <v>32.258064516129032</v>
      </c>
      <c r="I28" s="226">
        <f t="shared" si="14"/>
        <v>32.258064516129032</v>
      </c>
      <c r="J28" s="226">
        <f t="shared" si="14"/>
        <v>32.258064516129032</v>
      </c>
      <c r="K28" s="226">
        <f t="shared" si="14"/>
        <v>32.258064516129032</v>
      </c>
      <c r="L28" s="226">
        <f t="shared" si="14"/>
        <v>32.258064516129032</v>
      </c>
      <c r="M28" s="226">
        <f t="shared" si="14"/>
        <v>32.258064516129032</v>
      </c>
      <c r="N28" s="226">
        <f t="shared" si="14"/>
        <v>32.258064516129032</v>
      </c>
      <c r="O28" s="226">
        <f t="shared" si="14"/>
        <v>32.258064516129032</v>
      </c>
      <c r="P28" s="226">
        <f t="shared" si="14"/>
        <v>32.258064516129032</v>
      </c>
      <c r="Q28" s="226">
        <f t="shared" si="14"/>
        <v>32.258064516129032</v>
      </c>
      <c r="R28" s="226">
        <f t="shared" si="14"/>
        <v>32.258064516129032</v>
      </c>
      <c r="S28" s="226">
        <f t="shared" si="14"/>
        <v>32.258064516129032</v>
      </c>
      <c r="T28" s="226">
        <f t="shared" si="14"/>
        <v>32.258064516129032</v>
      </c>
      <c r="U28" s="226">
        <f t="shared" si="14"/>
        <v>32.258064516129032</v>
      </c>
      <c r="V28" s="226">
        <f t="shared" si="14"/>
        <v>32.258064516129032</v>
      </c>
      <c r="W28" s="226">
        <f t="shared" si="14"/>
        <v>32.258064516129032</v>
      </c>
      <c r="X28" s="226">
        <f t="shared" si="14"/>
        <v>32.258064516129032</v>
      </c>
      <c r="Y28" s="226">
        <f t="shared" si="14"/>
        <v>32.258064516129032</v>
      </c>
      <c r="Z28" s="226">
        <f t="shared" si="14"/>
        <v>32.258064516129032</v>
      </c>
      <c r="AA28" s="226">
        <f t="shared" si="14"/>
        <v>32.258064516129032</v>
      </c>
      <c r="AB28" s="226">
        <f t="shared" si="14"/>
        <v>32.258064516129032</v>
      </c>
      <c r="AC28" s="226">
        <f t="shared" si="14"/>
        <v>32.258064516129032</v>
      </c>
      <c r="AD28" s="226">
        <f t="shared" si="14"/>
        <v>32.258064516129032</v>
      </c>
      <c r="AE28" s="226">
        <f t="shared" si="14"/>
        <v>32.258064516129032</v>
      </c>
      <c r="AF28" s="226">
        <f t="shared" si="14"/>
        <v>32.258064516129032</v>
      </c>
      <c r="AG28" s="226">
        <f t="shared" si="14"/>
        <v>32.258064516129032</v>
      </c>
    </row>
    <row r="29" spans="1:35" x14ac:dyDescent="0.25">
      <c r="A29" s="173" t="s">
        <v>98</v>
      </c>
      <c r="B29" s="170">
        <v>5000</v>
      </c>
      <c r="C29" s="228">
        <f t="shared" si="11"/>
        <v>161.29032258064515</v>
      </c>
      <c r="D29" s="226">
        <f>$B$29/31</f>
        <v>161.29032258064515</v>
      </c>
      <c r="E29" s="226">
        <f t="shared" ref="E29:AF29" si="15">$B$29/31</f>
        <v>161.29032258064515</v>
      </c>
      <c r="F29" s="226">
        <f t="shared" si="15"/>
        <v>161.29032258064515</v>
      </c>
      <c r="G29" s="226">
        <f t="shared" si="15"/>
        <v>161.29032258064515</v>
      </c>
      <c r="H29" s="226">
        <f t="shared" si="15"/>
        <v>161.29032258064515</v>
      </c>
      <c r="I29" s="226">
        <f t="shared" si="15"/>
        <v>161.29032258064515</v>
      </c>
      <c r="J29" s="226">
        <f t="shared" si="15"/>
        <v>161.29032258064515</v>
      </c>
      <c r="K29" s="226">
        <f t="shared" si="15"/>
        <v>161.29032258064515</v>
      </c>
      <c r="L29" s="226">
        <f t="shared" si="15"/>
        <v>161.29032258064515</v>
      </c>
      <c r="M29" s="226">
        <f t="shared" si="15"/>
        <v>161.29032258064515</v>
      </c>
      <c r="N29" s="226">
        <f t="shared" si="15"/>
        <v>161.29032258064515</v>
      </c>
      <c r="O29" s="226">
        <f t="shared" si="15"/>
        <v>161.29032258064515</v>
      </c>
      <c r="P29" s="226">
        <f t="shared" si="15"/>
        <v>161.29032258064515</v>
      </c>
      <c r="Q29" s="226">
        <f t="shared" si="15"/>
        <v>161.29032258064515</v>
      </c>
      <c r="R29" s="226">
        <f t="shared" si="15"/>
        <v>161.29032258064515</v>
      </c>
      <c r="S29" s="226">
        <f t="shared" si="15"/>
        <v>161.29032258064515</v>
      </c>
      <c r="T29" s="226">
        <f t="shared" si="15"/>
        <v>161.29032258064515</v>
      </c>
      <c r="U29" s="226">
        <f t="shared" si="15"/>
        <v>161.29032258064515</v>
      </c>
      <c r="V29" s="226">
        <f t="shared" si="15"/>
        <v>161.29032258064515</v>
      </c>
      <c r="W29" s="226">
        <f t="shared" si="15"/>
        <v>161.29032258064515</v>
      </c>
      <c r="X29" s="226">
        <f t="shared" si="15"/>
        <v>161.29032258064515</v>
      </c>
      <c r="Y29" s="226">
        <f t="shared" si="15"/>
        <v>161.29032258064515</v>
      </c>
      <c r="Z29" s="226">
        <f t="shared" si="15"/>
        <v>161.29032258064515</v>
      </c>
      <c r="AA29" s="226">
        <f t="shared" si="15"/>
        <v>161.29032258064515</v>
      </c>
      <c r="AB29" s="226">
        <f t="shared" si="15"/>
        <v>161.29032258064515</v>
      </c>
      <c r="AC29" s="226">
        <f t="shared" si="15"/>
        <v>161.29032258064515</v>
      </c>
      <c r="AD29" s="226">
        <f t="shared" si="15"/>
        <v>161.29032258064515</v>
      </c>
      <c r="AE29" s="226">
        <f t="shared" si="15"/>
        <v>161.29032258064515</v>
      </c>
      <c r="AF29" s="226">
        <f t="shared" si="15"/>
        <v>161.29032258064515</v>
      </c>
      <c r="AG29" s="226">
        <f>$B$29/31</f>
        <v>161.29032258064515</v>
      </c>
    </row>
    <row r="30" spans="1:35" x14ac:dyDescent="0.25">
      <c r="A30" s="213" t="s">
        <v>99</v>
      </c>
      <c r="B30" s="170">
        <v>20300</v>
      </c>
      <c r="C30" s="228">
        <f t="shared" si="11"/>
        <v>654.83870967741939</v>
      </c>
      <c r="D30" s="226">
        <f>$B$30/31</f>
        <v>654.83870967741939</v>
      </c>
      <c r="E30" s="226">
        <f t="shared" ref="E30:AG30" si="16">$B$30/31</f>
        <v>654.83870967741939</v>
      </c>
      <c r="F30" s="226">
        <f t="shared" si="16"/>
        <v>654.83870967741939</v>
      </c>
      <c r="G30" s="226">
        <f t="shared" si="16"/>
        <v>654.83870967741939</v>
      </c>
      <c r="H30" s="226">
        <f t="shared" si="16"/>
        <v>654.83870967741939</v>
      </c>
      <c r="I30" s="226">
        <f t="shared" si="16"/>
        <v>654.83870967741939</v>
      </c>
      <c r="J30" s="226">
        <f t="shared" si="16"/>
        <v>654.83870967741939</v>
      </c>
      <c r="K30" s="226">
        <f t="shared" si="16"/>
        <v>654.83870967741939</v>
      </c>
      <c r="L30" s="226">
        <f t="shared" si="16"/>
        <v>654.83870967741939</v>
      </c>
      <c r="M30" s="226">
        <f t="shared" si="16"/>
        <v>654.83870967741939</v>
      </c>
      <c r="N30" s="226">
        <f t="shared" si="16"/>
        <v>654.83870967741939</v>
      </c>
      <c r="O30" s="226">
        <f t="shared" si="16"/>
        <v>654.83870967741939</v>
      </c>
      <c r="P30" s="226">
        <f t="shared" si="16"/>
        <v>654.83870967741939</v>
      </c>
      <c r="Q30" s="226">
        <f t="shared" si="16"/>
        <v>654.83870967741939</v>
      </c>
      <c r="R30" s="226">
        <f t="shared" si="16"/>
        <v>654.83870967741939</v>
      </c>
      <c r="S30" s="226">
        <f t="shared" si="16"/>
        <v>654.83870967741939</v>
      </c>
      <c r="T30" s="226">
        <f t="shared" si="16"/>
        <v>654.83870967741939</v>
      </c>
      <c r="U30" s="226">
        <f t="shared" si="16"/>
        <v>654.83870967741939</v>
      </c>
      <c r="V30" s="226">
        <f t="shared" si="16"/>
        <v>654.83870967741939</v>
      </c>
      <c r="W30" s="226">
        <f t="shared" si="16"/>
        <v>654.83870967741939</v>
      </c>
      <c r="X30" s="226">
        <f t="shared" si="16"/>
        <v>654.83870967741939</v>
      </c>
      <c r="Y30" s="226">
        <f t="shared" si="16"/>
        <v>654.83870967741939</v>
      </c>
      <c r="Z30" s="226">
        <f t="shared" si="16"/>
        <v>654.83870967741939</v>
      </c>
      <c r="AA30" s="226">
        <f t="shared" si="16"/>
        <v>654.83870967741939</v>
      </c>
      <c r="AB30" s="226">
        <f t="shared" si="16"/>
        <v>654.83870967741939</v>
      </c>
      <c r="AC30" s="226">
        <f t="shared" si="16"/>
        <v>654.83870967741939</v>
      </c>
      <c r="AD30" s="226">
        <f t="shared" si="16"/>
        <v>654.83870967741939</v>
      </c>
      <c r="AE30" s="226">
        <f t="shared" si="16"/>
        <v>654.83870967741939</v>
      </c>
      <c r="AF30" s="226">
        <f t="shared" si="16"/>
        <v>654.83870967741939</v>
      </c>
      <c r="AG30" s="226">
        <f t="shared" si="16"/>
        <v>654.83870967741939</v>
      </c>
    </row>
    <row r="31" spans="1:35" x14ac:dyDescent="0.25">
      <c r="A31" s="213" t="s">
        <v>102</v>
      </c>
      <c r="B31" s="170">
        <v>8000</v>
      </c>
      <c r="C31" s="228">
        <f t="shared" si="11"/>
        <v>258.06451612903226</v>
      </c>
      <c r="D31" s="229">
        <f>$B$31/31</f>
        <v>258.06451612903226</v>
      </c>
      <c r="E31" s="229">
        <f t="shared" ref="E31:AG31" si="17">$B$31/31</f>
        <v>258.06451612903226</v>
      </c>
      <c r="F31" s="229">
        <f t="shared" si="17"/>
        <v>258.06451612903226</v>
      </c>
      <c r="G31" s="229">
        <f t="shared" si="17"/>
        <v>258.06451612903226</v>
      </c>
      <c r="H31" s="229">
        <f t="shared" si="17"/>
        <v>258.06451612903226</v>
      </c>
      <c r="I31" s="229">
        <f t="shared" si="17"/>
        <v>258.06451612903226</v>
      </c>
      <c r="J31" s="229">
        <f t="shared" si="17"/>
        <v>258.06451612903226</v>
      </c>
      <c r="K31" s="229">
        <f t="shared" si="17"/>
        <v>258.06451612903226</v>
      </c>
      <c r="L31" s="229">
        <f t="shared" si="17"/>
        <v>258.06451612903226</v>
      </c>
      <c r="M31" s="229">
        <f t="shared" si="17"/>
        <v>258.06451612903226</v>
      </c>
      <c r="N31" s="229">
        <f t="shared" si="17"/>
        <v>258.06451612903226</v>
      </c>
      <c r="O31" s="229">
        <f t="shared" si="17"/>
        <v>258.06451612903226</v>
      </c>
      <c r="P31" s="229">
        <f t="shared" si="17"/>
        <v>258.06451612903226</v>
      </c>
      <c r="Q31" s="229">
        <f t="shared" si="17"/>
        <v>258.06451612903226</v>
      </c>
      <c r="R31" s="229">
        <f t="shared" si="17"/>
        <v>258.06451612903226</v>
      </c>
      <c r="S31" s="229">
        <f t="shared" si="17"/>
        <v>258.06451612903226</v>
      </c>
      <c r="T31" s="229">
        <f t="shared" si="17"/>
        <v>258.06451612903226</v>
      </c>
      <c r="U31" s="229">
        <f t="shared" si="17"/>
        <v>258.06451612903226</v>
      </c>
      <c r="V31" s="229">
        <f t="shared" si="17"/>
        <v>258.06451612903226</v>
      </c>
      <c r="W31" s="229">
        <f t="shared" si="17"/>
        <v>258.06451612903226</v>
      </c>
      <c r="X31" s="229">
        <f t="shared" si="17"/>
        <v>258.06451612903226</v>
      </c>
      <c r="Y31" s="229">
        <f t="shared" si="17"/>
        <v>258.06451612903226</v>
      </c>
      <c r="Z31" s="229">
        <f t="shared" si="17"/>
        <v>258.06451612903226</v>
      </c>
      <c r="AA31" s="229">
        <f t="shared" si="17"/>
        <v>258.06451612903226</v>
      </c>
      <c r="AB31" s="229">
        <f t="shared" si="17"/>
        <v>258.06451612903226</v>
      </c>
      <c r="AC31" s="229">
        <f t="shared" si="17"/>
        <v>258.06451612903226</v>
      </c>
      <c r="AD31" s="229">
        <f t="shared" si="17"/>
        <v>258.06451612903226</v>
      </c>
      <c r="AE31" s="229">
        <f t="shared" si="17"/>
        <v>258.06451612903226</v>
      </c>
      <c r="AF31" s="229">
        <f t="shared" si="17"/>
        <v>258.06451612903226</v>
      </c>
      <c r="AG31" s="229">
        <f t="shared" si="17"/>
        <v>258.06451612903226</v>
      </c>
    </row>
    <row r="32" spans="1:35" x14ac:dyDescent="0.25">
      <c r="A32" s="213" t="s">
        <v>101</v>
      </c>
      <c r="B32" s="170">
        <v>11500</v>
      </c>
      <c r="C32" s="228">
        <f t="shared" si="11"/>
        <v>370.96774193548384</v>
      </c>
      <c r="D32" s="229">
        <f>$B$32/31</f>
        <v>370.96774193548384</v>
      </c>
      <c r="E32" s="229">
        <f t="shared" ref="E32:AG32" si="18">$B$32/31</f>
        <v>370.96774193548384</v>
      </c>
      <c r="F32" s="229">
        <f t="shared" si="18"/>
        <v>370.96774193548384</v>
      </c>
      <c r="G32" s="229">
        <f t="shared" si="18"/>
        <v>370.96774193548384</v>
      </c>
      <c r="H32" s="229">
        <f t="shared" si="18"/>
        <v>370.96774193548384</v>
      </c>
      <c r="I32" s="229">
        <f t="shared" si="18"/>
        <v>370.96774193548384</v>
      </c>
      <c r="J32" s="229">
        <f t="shared" si="18"/>
        <v>370.96774193548384</v>
      </c>
      <c r="K32" s="229">
        <f t="shared" si="18"/>
        <v>370.96774193548384</v>
      </c>
      <c r="L32" s="229">
        <f t="shared" si="18"/>
        <v>370.96774193548384</v>
      </c>
      <c r="M32" s="229">
        <f t="shared" si="18"/>
        <v>370.96774193548384</v>
      </c>
      <c r="N32" s="229">
        <f t="shared" si="18"/>
        <v>370.96774193548384</v>
      </c>
      <c r="O32" s="229">
        <f t="shared" si="18"/>
        <v>370.96774193548384</v>
      </c>
      <c r="P32" s="229">
        <f t="shared" si="18"/>
        <v>370.96774193548384</v>
      </c>
      <c r="Q32" s="229">
        <f t="shared" si="18"/>
        <v>370.96774193548384</v>
      </c>
      <c r="R32" s="229">
        <f t="shared" si="18"/>
        <v>370.96774193548384</v>
      </c>
      <c r="S32" s="229">
        <f t="shared" si="18"/>
        <v>370.96774193548384</v>
      </c>
      <c r="T32" s="229">
        <f t="shared" si="18"/>
        <v>370.96774193548384</v>
      </c>
      <c r="U32" s="229">
        <f t="shared" si="18"/>
        <v>370.96774193548384</v>
      </c>
      <c r="V32" s="229">
        <f t="shared" si="18"/>
        <v>370.96774193548384</v>
      </c>
      <c r="W32" s="229">
        <f t="shared" si="18"/>
        <v>370.96774193548384</v>
      </c>
      <c r="X32" s="229">
        <f t="shared" si="18"/>
        <v>370.96774193548384</v>
      </c>
      <c r="Y32" s="229">
        <f t="shared" si="18"/>
        <v>370.96774193548384</v>
      </c>
      <c r="Z32" s="229">
        <f t="shared" si="18"/>
        <v>370.96774193548384</v>
      </c>
      <c r="AA32" s="229">
        <f t="shared" si="18"/>
        <v>370.96774193548384</v>
      </c>
      <c r="AB32" s="229">
        <f t="shared" si="18"/>
        <v>370.96774193548384</v>
      </c>
      <c r="AC32" s="229">
        <f t="shared" si="18"/>
        <v>370.96774193548384</v>
      </c>
      <c r="AD32" s="229">
        <f t="shared" si="18"/>
        <v>370.96774193548384</v>
      </c>
      <c r="AE32" s="229">
        <f t="shared" si="18"/>
        <v>370.96774193548384</v>
      </c>
      <c r="AF32" s="229">
        <f t="shared" si="18"/>
        <v>370.96774193548384</v>
      </c>
      <c r="AG32" s="229">
        <f t="shared" si="18"/>
        <v>370.96774193548384</v>
      </c>
    </row>
    <row r="33" spans="1:35" x14ac:dyDescent="0.25">
      <c r="A33" s="190" t="s">
        <v>93</v>
      </c>
      <c r="B33" s="193">
        <f t="shared" ref="B33:AG33" si="19">SUM(B23:B32)</f>
        <v>261800</v>
      </c>
      <c r="C33" s="193">
        <f t="shared" si="19"/>
        <v>8445.1612903225796</v>
      </c>
      <c r="D33" s="193">
        <f t="shared" si="19"/>
        <v>8445.1612903225796</v>
      </c>
      <c r="E33" s="193">
        <f t="shared" si="19"/>
        <v>8445.1612903225796</v>
      </c>
      <c r="F33" s="193">
        <f t="shared" si="19"/>
        <v>8445.1612903225796</v>
      </c>
      <c r="G33" s="193">
        <f t="shared" si="19"/>
        <v>8445.1612903225796</v>
      </c>
      <c r="H33" s="193">
        <f t="shared" si="19"/>
        <v>8445.1612903225796</v>
      </c>
      <c r="I33" s="193">
        <f t="shared" si="19"/>
        <v>8445.1612903225796</v>
      </c>
      <c r="J33" s="193">
        <f t="shared" si="19"/>
        <v>8445.1612903225796</v>
      </c>
      <c r="K33" s="193">
        <f t="shared" si="19"/>
        <v>8445.1612903225796</v>
      </c>
      <c r="L33" s="193">
        <f t="shared" si="19"/>
        <v>8445.1612903225796</v>
      </c>
      <c r="M33" s="193">
        <f t="shared" si="19"/>
        <v>8445.1612903225796</v>
      </c>
      <c r="N33" s="193">
        <f t="shared" si="19"/>
        <v>8445.1612903225796</v>
      </c>
      <c r="O33" s="193">
        <f t="shared" si="19"/>
        <v>8445.1612903225796</v>
      </c>
      <c r="P33" s="193">
        <f t="shared" si="19"/>
        <v>8445.1612903225796</v>
      </c>
      <c r="Q33" s="193">
        <f t="shared" si="19"/>
        <v>8445.1612903225796</v>
      </c>
      <c r="R33" s="193">
        <f t="shared" si="19"/>
        <v>8445.1612903225796</v>
      </c>
      <c r="S33" s="193">
        <f t="shared" si="19"/>
        <v>8445.1612903225796</v>
      </c>
      <c r="T33" s="193">
        <f t="shared" si="19"/>
        <v>8445.1612903225796</v>
      </c>
      <c r="U33" s="193">
        <f t="shared" si="19"/>
        <v>8445.1612903225796</v>
      </c>
      <c r="V33" s="193">
        <f t="shared" si="19"/>
        <v>8445.1612903225796</v>
      </c>
      <c r="W33" s="193">
        <f t="shared" si="19"/>
        <v>8445.1612903225796</v>
      </c>
      <c r="X33" s="193">
        <f t="shared" si="19"/>
        <v>8445.1612903225796</v>
      </c>
      <c r="Y33" s="193">
        <f t="shared" si="19"/>
        <v>8445.1612903225796</v>
      </c>
      <c r="Z33" s="193">
        <f t="shared" si="19"/>
        <v>8445.1612903225796</v>
      </c>
      <c r="AA33" s="193">
        <f t="shared" si="19"/>
        <v>8445.1612903225796</v>
      </c>
      <c r="AB33" s="193">
        <f t="shared" si="19"/>
        <v>8445.1612903225796</v>
      </c>
      <c r="AC33" s="193">
        <f t="shared" si="19"/>
        <v>8445.1612903225796</v>
      </c>
      <c r="AD33" s="193">
        <f t="shared" si="19"/>
        <v>8445.1612903225796</v>
      </c>
      <c r="AE33" s="193">
        <f t="shared" si="19"/>
        <v>8445.1612903225796</v>
      </c>
      <c r="AF33" s="193">
        <f t="shared" si="19"/>
        <v>8445.1612903225796</v>
      </c>
      <c r="AG33" s="193">
        <f t="shared" si="19"/>
        <v>8445.1612903225796</v>
      </c>
    </row>
    <row r="35" spans="1:35" s="194" customFormat="1" x14ac:dyDescent="0.25">
      <c r="A35" s="194" t="s">
        <v>94</v>
      </c>
      <c r="B35" s="198"/>
      <c r="C35" s="199">
        <f t="shared" ref="C35:AG35" si="20">C11-C20-C33</f>
        <v>-8445.1612903225796</v>
      </c>
      <c r="D35" s="199">
        <f t="shared" si="20"/>
        <v>-8445.1612903225796</v>
      </c>
      <c r="E35" s="199">
        <f t="shared" si="20"/>
        <v>-8445.1612903225796</v>
      </c>
      <c r="F35" s="199">
        <f t="shared" si="20"/>
        <v>-8445.1612903225796</v>
      </c>
      <c r="G35" s="199">
        <f t="shared" si="20"/>
        <v>-8445.1612903225796</v>
      </c>
      <c r="H35" s="199">
        <f t="shared" si="20"/>
        <v>-8445.1612903225796</v>
      </c>
      <c r="I35" s="199">
        <f t="shared" si="20"/>
        <v>-8445.1612903225796</v>
      </c>
      <c r="J35" s="199">
        <f t="shared" si="20"/>
        <v>-8445.1612903225796</v>
      </c>
      <c r="K35" s="199">
        <f t="shared" si="20"/>
        <v>-8445.1612903225796</v>
      </c>
      <c r="L35" s="199">
        <f t="shared" si="20"/>
        <v>-8445.1612903225796</v>
      </c>
      <c r="M35" s="199">
        <f t="shared" si="20"/>
        <v>-8445.1612903225796</v>
      </c>
      <c r="N35" s="199">
        <f t="shared" si="20"/>
        <v>-8445.1612903225796</v>
      </c>
      <c r="O35" s="199">
        <f t="shared" si="20"/>
        <v>-8445.1612903225796</v>
      </c>
      <c r="P35" s="199">
        <f t="shared" si="20"/>
        <v>-8445.1612903225796</v>
      </c>
      <c r="Q35" s="199">
        <f t="shared" si="20"/>
        <v>-8445.1612903225796</v>
      </c>
      <c r="R35" s="199">
        <f t="shared" si="20"/>
        <v>-8445.1612903225796</v>
      </c>
      <c r="S35" s="199">
        <f t="shared" si="20"/>
        <v>-8445.1612903225796</v>
      </c>
      <c r="T35" s="199">
        <f t="shared" si="20"/>
        <v>-8445.1612903225796</v>
      </c>
      <c r="U35" s="199">
        <f t="shared" si="20"/>
        <v>-8445.1612903225796</v>
      </c>
      <c r="V35" s="199">
        <f t="shared" si="20"/>
        <v>-8445.1612903225796</v>
      </c>
      <c r="W35" s="199">
        <f t="shared" si="20"/>
        <v>-8445.1612903225796</v>
      </c>
      <c r="X35" s="199">
        <f t="shared" si="20"/>
        <v>-8445.1612903225796</v>
      </c>
      <c r="Y35" s="199">
        <f t="shared" si="20"/>
        <v>-8445.1612903225796</v>
      </c>
      <c r="Z35" s="199">
        <f t="shared" si="20"/>
        <v>-8445.1612903225796</v>
      </c>
      <c r="AA35" s="199">
        <f t="shared" si="20"/>
        <v>-8445.1612903225796</v>
      </c>
      <c r="AB35" s="199">
        <f t="shared" si="20"/>
        <v>-8445.1612903225796</v>
      </c>
      <c r="AC35" s="199">
        <f t="shared" si="20"/>
        <v>-8445.1612903225796</v>
      </c>
      <c r="AD35" s="199">
        <f t="shared" si="20"/>
        <v>-8445.1612903225796</v>
      </c>
      <c r="AE35" s="199">
        <f t="shared" si="20"/>
        <v>-8445.1612903225796</v>
      </c>
      <c r="AF35" s="199">
        <f t="shared" si="20"/>
        <v>-8445.1612903225796</v>
      </c>
      <c r="AG35" s="199">
        <f t="shared" si="20"/>
        <v>-8445.1612903225796</v>
      </c>
      <c r="AI35" s="199">
        <f>SUM(C35:AG35)</f>
        <v>-261799.99999999988</v>
      </c>
    </row>
    <row r="37" spans="1:35" x14ac:dyDescent="0.25">
      <c r="A37" s="242"/>
      <c r="B37" s="242"/>
      <c r="C37" s="242"/>
      <c r="D37" s="242"/>
      <c r="E37" s="242"/>
      <c r="F37" s="242"/>
      <c r="G37" s="242"/>
      <c r="H37" s="242"/>
      <c r="I37" s="242"/>
      <c r="J37" s="242"/>
      <c r="K37" s="242"/>
      <c r="L37" s="242"/>
      <c r="M37" s="242"/>
      <c r="N37" s="242"/>
      <c r="O37" s="242"/>
      <c r="P37" s="242"/>
      <c r="Q37" s="242"/>
      <c r="R37" s="242"/>
      <c r="S37" s="242"/>
      <c r="T37" s="242"/>
      <c r="U37" s="242"/>
      <c r="V37" s="242"/>
      <c r="W37" s="242"/>
      <c r="X37" s="242"/>
      <c r="Y37" s="242"/>
      <c r="Z37" s="242"/>
      <c r="AA37" s="242"/>
      <c r="AB37" s="242"/>
      <c r="AC37" s="242"/>
      <c r="AD37" s="242"/>
      <c r="AE37" s="242"/>
      <c r="AF37" s="242"/>
      <c r="AG37" s="242"/>
    </row>
    <row r="39" spans="1:35" x14ac:dyDescent="0.25">
      <c r="A39" s="190"/>
      <c r="B39" s="200"/>
    </row>
    <row r="40" spans="1:35" x14ac:dyDescent="0.25">
      <c r="A40" s="188" t="s">
        <v>146</v>
      </c>
      <c r="B40" s="189">
        <f>B33</f>
        <v>261800</v>
      </c>
    </row>
    <row r="41" spans="1:35" x14ac:dyDescent="0.25">
      <c r="A41" s="188" t="s">
        <v>147</v>
      </c>
      <c r="B41" s="189">
        <f>AI11</f>
        <v>0</v>
      </c>
      <c r="C41" s="201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01"/>
      <c r="O41" s="201"/>
      <c r="P41" s="201"/>
      <c r="Q41" s="201"/>
      <c r="R41" s="201"/>
      <c r="S41" s="201"/>
      <c r="T41" s="201"/>
      <c r="U41" s="201"/>
      <c r="V41" s="201"/>
      <c r="W41" s="201"/>
      <c r="X41" s="201"/>
      <c r="Y41" s="201"/>
      <c r="Z41" s="201"/>
      <c r="AA41" s="201"/>
      <c r="AB41" s="201"/>
      <c r="AC41" s="201"/>
      <c r="AD41" s="201"/>
      <c r="AE41" s="201"/>
      <c r="AF41" s="201"/>
      <c r="AG41" s="201"/>
    </row>
    <row r="42" spans="1:35" x14ac:dyDescent="0.25">
      <c r="A42" s="188" t="s">
        <v>148</v>
      </c>
      <c r="B42" s="189">
        <f>AI20</f>
        <v>0</v>
      </c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201"/>
      <c r="AA42" s="201"/>
      <c r="AB42" s="201"/>
      <c r="AC42" s="201"/>
      <c r="AD42" s="201"/>
      <c r="AE42" s="201"/>
    </row>
    <row r="43" spans="1:35" x14ac:dyDescent="0.25">
      <c r="A43" s="188" t="s">
        <v>149</v>
      </c>
      <c r="B43" s="189">
        <f>SUM(B42+B40)</f>
        <v>261800</v>
      </c>
      <c r="O43" s="201"/>
    </row>
    <row r="44" spans="1:35" s="205" customFormat="1" x14ac:dyDescent="0.25">
      <c r="A44" s="202" t="s">
        <v>150</v>
      </c>
      <c r="B44" s="203">
        <f>B41-B43</f>
        <v>-261800</v>
      </c>
      <c r="C44" s="204"/>
      <c r="D44" s="204"/>
      <c r="E44" s="204"/>
      <c r="F44" s="204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04"/>
      <c r="V44" s="204"/>
      <c r="W44" s="204"/>
      <c r="X44" s="204"/>
      <c r="Y44" s="204"/>
      <c r="Z44" s="204"/>
      <c r="AA44" s="204"/>
      <c r="AB44" s="204"/>
      <c r="AC44" s="204"/>
      <c r="AD44" s="204"/>
      <c r="AE44" s="204"/>
      <c r="AF44" s="204"/>
      <c r="AG44" s="204"/>
    </row>
    <row r="45" spans="1:35" x14ac:dyDescent="0.25">
      <c r="A45" s="190"/>
      <c r="B45" s="193"/>
      <c r="C45" s="206"/>
      <c r="D45" s="206"/>
      <c r="E45" s="206"/>
      <c r="F45" s="206"/>
      <c r="G45" s="206"/>
      <c r="H45" s="206"/>
      <c r="I45" s="206"/>
      <c r="J45" s="206"/>
      <c r="K45" s="206"/>
      <c r="L45" s="206"/>
      <c r="M45" s="206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</row>
    <row r="46" spans="1:35" x14ac:dyDescent="0.25">
      <c r="A46" s="190"/>
      <c r="B46" s="193"/>
      <c r="C46" s="201"/>
      <c r="D46" s="201"/>
      <c r="E46" s="201"/>
      <c r="F46" s="201"/>
      <c r="G46" s="201"/>
      <c r="H46" s="201"/>
      <c r="I46" s="201"/>
      <c r="J46" s="201"/>
      <c r="K46" s="201"/>
      <c r="L46" s="201"/>
      <c r="M46" s="201"/>
      <c r="N46" s="201"/>
      <c r="O46" s="201"/>
      <c r="P46" s="201"/>
      <c r="Q46" s="201"/>
      <c r="R46" s="201"/>
      <c r="S46" s="201"/>
      <c r="T46" s="201"/>
      <c r="U46" s="201"/>
      <c r="V46" s="201"/>
      <c r="W46" s="201"/>
      <c r="X46" s="201"/>
      <c r="Y46" s="201"/>
      <c r="Z46" s="201"/>
      <c r="AA46" s="201"/>
      <c r="AB46" s="201"/>
      <c r="AC46" s="201"/>
      <c r="AD46" s="201"/>
      <c r="AE46" s="201"/>
      <c r="AF46" s="201"/>
      <c r="AG46" s="201"/>
    </row>
    <row r="47" spans="1:35" x14ac:dyDescent="0.25">
      <c r="A47" s="190"/>
      <c r="B47" s="193"/>
      <c r="C47" s="201"/>
      <c r="D47" s="201"/>
      <c r="E47" s="201"/>
      <c r="F47" s="201"/>
      <c r="G47" s="201"/>
      <c r="H47" s="201"/>
      <c r="I47" s="201"/>
      <c r="J47" s="201"/>
      <c r="K47" s="201"/>
      <c r="L47" s="201"/>
      <c r="M47" s="201"/>
      <c r="N47" s="201"/>
      <c r="O47" s="201"/>
      <c r="P47" s="201"/>
      <c r="Q47" s="201"/>
      <c r="R47" s="201"/>
      <c r="S47" s="201"/>
      <c r="T47" s="201"/>
      <c r="U47" s="201"/>
      <c r="V47" s="201"/>
      <c r="W47" s="201"/>
      <c r="X47" s="201"/>
      <c r="Y47" s="201"/>
      <c r="Z47" s="201"/>
      <c r="AA47" s="201"/>
      <c r="AB47" s="201"/>
      <c r="AC47" s="201"/>
      <c r="AD47" s="201"/>
      <c r="AE47" s="201"/>
      <c r="AF47" s="201"/>
      <c r="AG47" s="201"/>
    </row>
    <row r="48" spans="1:35" x14ac:dyDescent="0.25">
      <c r="A48" s="190"/>
      <c r="B48" s="193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01"/>
      <c r="P48" s="201"/>
      <c r="Q48" s="201"/>
      <c r="R48" s="201"/>
      <c r="S48" s="201"/>
      <c r="T48" s="201"/>
      <c r="U48" s="201"/>
      <c r="V48" s="201"/>
      <c r="W48" s="201"/>
      <c r="X48" s="201"/>
      <c r="Y48" s="201"/>
      <c r="Z48" s="201"/>
      <c r="AA48" s="201"/>
      <c r="AB48" s="201"/>
      <c r="AC48" s="201"/>
      <c r="AD48" s="201"/>
      <c r="AE48" s="201"/>
      <c r="AF48" s="201"/>
      <c r="AG48" s="201"/>
    </row>
    <row r="49" spans="1:33" x14ac:dyDescent="0.25">
      <c r="A49" s="190"/>
      <c r="B49" s="193"/>
      <c r="C49" s="191"/>
      <c r="D49" s="191"/>
      <c r="E49" s="191"/>
      <c r="F49" s="191"/>
      <c r="G49" s="191"/>
      <c r="H49" s="191"/>
      <c r="I49" s="191"/>
      <c r="J49" s="191"/>
      <c r="K49" s="191"/>
      <c r="L49" s="191"/>
      <c r="M49" s="191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</row>
    <row r="50" spans="1:33" x14ac:dyDescent="0.25"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X50" s="201"/>
      <c r="Y50" s="201"/>
      <c r="Z50" s="201"/>
      <c r="AA50" s="201"/>
      <c r="AB50" s="201"/>
      <c r="AC50" s="201"/>
      <c r="AD50" s="201"/>
      <c r="AE50" s="201"/>
      <c r="AF50" s="201"/>
      <c r="AG50" s="201"/>
    </row>
    <row r="52" spans="1:33" s="210" customFormat="1" x14ac:dyDescent="0.25">
      <c r="A52" s="207"/>
      <c r="B52" s="208"/>
      <c r="C52" s="208"/>
      <c r="D52" s="209"/>
      <c r="E52" s="209"/>
      <c r="F52" s="209"/>
      <c r="G52" s="209"/>
      <c r="H52" s="209"/>
      <c r="I52" s="209"/>
      <c r="J52" s="209"/>
      <c r="K52" s="209"/>
      <c r="L52" s="209"/>
      <c r="M52" s="209"/>
      <c r="N52" s="209"/>
      <c r="O52" s="209"/>
      <c r="P52" s="209"/>
      <c r="Q52" s="209"/>
      <c r="R52" s="209"/>
      <c r="S52" s="209"/>
      <c r="T52" s="209"/>
      <c r="U52" s="209"/>
      <c r="V52" s="209"/>
      <c r="W52" s="209"/>
      <c r="X52" s="209"/>
      <c r="Y52" s="209"/>
      <c r="Z52" s="209"/>
      <c r="AA52" s="209"/>
      <c r="AB52" s="209"/>
      <c r="AC52" s="209"/>
      <c r="AD52" s="209"/>
      <c r="AE52" s="209"/>
      <c r="AF52" s="209"/>
      <c r="AG52" s="209"/>
    </row>
    <row r="53" spans="1:33" s="210" customFormat="1" x14ac:dyDescent="0.25">
      <c r="B53" s="208"/>
      <c r="C53" s="209"/>
      <c r="D53" s="209"/>
      <c r="E53" s="209"/>
      <c r="F53" s="209"/>
      <c r="G53" s="209"/>
      <c r="H53" s="209"/>
      <c r="I53" s="209"/>
      <c r="J53" s="209"/>
      <c r="K53" s="209"/>
      <c r="L53" s="209"/>
      <c r="M53" s="209"/>
      <c r="N53" s="209"/>
      <c r="O53" s="209"/>
      <c r="P53" s="209"/>
      <c r="Q53" s="209"/>
      <c r="R53" s="209"/>
      <c r="S53" s="209"/>
      <c r="T53" s="209"/>
      <c r="U53" s="209"/>
      <c r="V53" s="209"/>
      <c r="W53" s="209"/>
      <c r="X53" s="209"/>
      <c r="Y53" s="209"/>
      <c r="Z53" s="209"/>
      <c r="AA53" s="209"/>
      <c r="AB53" s="209"/>
      <c r="AC53" s="209"/>
      <c r="AD53" s="209"/>
      <c r="AE53" s="209"/>
      <c r="AF53" s="209"/>
      <c r="AG53" s="209"/>
    </row>
    <row r="54" spans="1:33" s="210" customFormat="1" x14ac:dyDescent="0.25">
      <c r="A54" s="207"/>
      <c r="B54" s="211"/>
      <c r="C54" s="212"/>
      <c r="D54" s="212"/>
      <c r="E54" s="212"/>
      <c r="F54" s="212"/>
      <c r="G54" s="212"/>
      <c r="H54" s="212"/>
      <c r="I54" s="212"/>
      <c r="J54" s="212"/>
      <c r="K54" s="212"/>
      <c r="L54" s="212"/>
      <c r="M54" s="212"/>
      <c r="N54" s="212"/>
      <c r="O54" s="212"/>
      <c r="P54" s="212"/>
      <c r="Q54" s="212"/>
      <c r="R54" s="212"/>
      <c r="S54" s="212"/>
      <c r="T54" s="212"/>
      <c r="U54" s="212"/>
      <c r="V54" s="212"/>
      <c r="W54" s="212"/>
      <c r="X54" s="212"/>
      <c r="Y54" s="212"/>
      <c r="Z54" s="212"/>
      <c r="AA54" s="212"/>
      <c r="AB54" s="212"/>
      <c r="AC54" s="212"/>
      <c r="AD54" s="212"/>
      <c r="AE54" s="212"/>
      <c r="AF54" s="212"/>
      <c r="AG54" s="212"/>
    </row>
  </sheetData>
  <mergeCells count="1">
    <mergeCell ref="A37:AG37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4"/>
  <sheetViews>
    <sheetView workbookViewId="0">
      <pane ySplit="1" topLeftCell="A11" activePane="bottomLeft" state="frozen"/>
      <selection pane="bottomLeft" sqref="A1:XFD1048576"/>
    </sheetView>
  </sheetViews>
  <sheetFormatPr defaultRowHeight="15.75" x14ac:dyDescent="0.25"/>
  <cols>
    <col min="1" max="1" width="26.6640625" style="188" bestFit="1" customWidth="1"/>
    <col min="2" max="2" width="13.33203125" style="189" bestFit="1" customWidth="1"/>
    <col min="3" max="3" width="14.5" style="188" bestFit="1" customWidth="1"/>
    <col min="4" max="4" width="15" style="188" bestFit="1" customWidth="1"/>
    <col min="5" max="5" width="15.33203125" style="188" bestFit="1" customWidth="1"/>
    <col min="6" max="11" width="15" style="188" bestFit="1" customWidth="1"/>
    <col min="12" max="12" width="15.33203125" style="188" bestFit="1" customWidth="1"/>
    <col min="13" max="13" width="14" style="188" bestFit="1" customWidth="1"/>
    <col min="14" max="18" width="14.5" style="188" bestFit="1" customWidth="1"/>
    <col min="19" max="19" width="15.33203125" style="188" bestFit="1" customWidth="1"/>
    <col min="20" max="21" width="14.5" style="188" bestFit="1" customWidth="1"/>
    <col min="22" max="22" width="15" style="188" bestFit="1" customWidth="1"/>
    <col min="23" max="23" width="14.5" style="188" bestFit="1" customWidth="1"/>
    <col min="24" max="25" width="15" style="188" bestFit="1" customWidth="1"/>
    <col min="26" max="26" width="19.1640625" style="188" bestFit="1" customWidth="1"/>
    <col min="27" max="27" width="16.5" style="188" bestFit="1" customWidth="1"/>
    <col min="28" max="31" width="15" style="188" bestFit="1" customWidth="1"/>
    <col min="32" max="32" width="14.1640625" style="188" bestFit="1" customWidth="1"/>
    <col min="33" max="33" width="19.1640625" style="188" bestFit="1" customWidth="1"/>
    <col min="34" max="34" width="9.33203125" style="188"/>
    <col min="35" max="35" width="13.6640625" style="188" bestFit="1" customWidth="1"/>
    <col min="36" max="16384" width="9.33203125" style="188"/>
  </cols>
  <sheetData>
    <row r="1" spans="1:35" s="184" customFormat="1" x14ac:dyDescent="0.25">
      <c r="A1" s="161" t="s">
        <v>128</v>
      </c>
      <c r="B1" s="183">
        <f>'Expected sales'!B8</f>
        <v>31</v>
      </c>
      <c r="C1" s="184" t="s">
        <v>138</v>
      </c>
      <c r="D1" s="184" t="s">
        <v>139</v>
      </c>
      <c r="E1" s="184" t="s">
        <v>140</v>
      </c>
      <c r="F1" s="184" t="s">
        <v>141</v>
      </c>
      <c r="G1" s="184" t="s">
        <v>142</v>
      </c>
      <c r="H1" s="184" t="s">
        <v>143</v>
      </c>
      <c r="I1" s="184" t="s">
        <v>144</v>
      </c>
      <c r="J1" s="184" t="s">
        <v>138</v>
      </c>
      <c r="K1" s="184" t="s">
        <v>139</v>
      </c>
      <c r="L1" s="184" t="s">
        <v>140</v>
      </c>
      <c r="M1" s="184" t="s">
        <v>141</v>
      </c>
      <c r="N1" s="184" t="s">
        <v>142</v>
      </c>
      <c r="O1" s="184" t="s">
        <v>143</v>
      </c>
      <c r="P1" s="184" t="s">
        <v>144</v>
      </c>
      <c r="Q1" s="184" t="s">
        <v>138</v>
      </c>
      <c r="R1" s="184" t="s">
        <v>139</v>
      </c>
      <c r="S1" s="184" t="s">
        <v>140</v>
      </c>
      <c r="T1" s="184" t="s">
        <v>141</v>
      </c>
      <c r="U1" s="184" t="s">
        <v>142</v>
      </c>
      <c r="V1" s="184" t="s">
        <v>143</v>
      </c>
      <c r="W1" s="184" t="s">
        <v>144</v>
      </c>
      <c r="X1" s="184" t="s">
        <v>138</v>
      </c>
      <c r="Y1" s="184" t="s">
        <v>139</v>
      </c>
      <c r="Z1" s="184" t="s">
        <v>140</v>
      </c>
      <c r="AA1" s="184" t="s">
        <v>141</v>
      </c>
      <c r="AB1" s="184" t="s">
        <v>142</v>
      </c>
      <c r="AC1" s="184" t="s">
        <v>143</v>
      </c>
      <c r="AD1" s="184" t="s">
        <v>144</v>
      </c>
      <c r="AE1" s="184" t="s">
        <v>138</v>
      </c>
      <c r="AF1" s="184" t="s">
        <v>139</v>
      </c>
      <c r="AG1" s="184" t="s">
        <v>140</v>
      </c>
      <c r="AI1" s="184" t="s">
        <v>151</v>
      </c>
    </row>
    <row r="2" spans="1:35" s="227" customFormat="1" x14ac:dyDescent="0.25">
      <c r="C2" s="227">
        <v>43101</v>
      </c>
      <c r="D2" s="227">
        <v>43102</v>
      </c>
      <c r="E2" s="227">
        <v>43103</v>
      </c>
      <c r="F2" s="227">
        <v>43104</v>
      </c>
      <c r="G2" s="227">
        <v>43105</v>
      </c>
      <c r="H2" s="227">
        <v>43106</v>
      </c>
      <c r="I2" s="227">
        <v>43107</v>
      </c>
      <c r="J2" s="227">
        <v>43108</v>
      </c>
      <c r="K2" s="227">
        <v>43109</v>
      </c>
      <c r="L2" s="227">
        <v>43110</v>
      </c>
      <c r="M2" s="227">
        <v>43111</v>
      </c>
      <c r="N2" s="227">
        <v>43112</v>
      </c>
      <c r="O2" s="227">
        <v>43113</v>
      </c>
      <c r="P2" s="227">
        <v>43114</v>
      </c>
      <c r="Q2" s="227">
        <v>43115</v>
      </c>
      <c r="R2" s="227">
        <v>43116</v>
      </c>
      <c r="S2" s="227">
        <v>43117</v>
      </c>
      <c r="T2" s="227">
        <v>43118</v>
      </c>
      <c r="U2" s="227">
        <v>43119</v>
      </c>
      <c r="V2" s="227">
        <v>43120</v>
      </c>
      <c r="W2" s="227">
        <v>43121</v>
      </c>
      <c r="X2" s="227">
        <v>43122</v>
      </c>
      <c r="Y2" s="227">
        <v>43123</v>
      </c>
      <c r="Z2" s="227">
        <v>43124</v>
      </c>
      <c r="AA2" s="227">
        <v>43125</v>
      </c>
      <c r="AB2" s="227">
        <v>43126</v>
      </c>
      <c r="AC2" s="227">
        <v>43127</v>
      </c>
      <c r="AD2" s="227">
        <v>43128</v>
      </c>
      <c r="AE2" s="227">
        <v>43129</v>
      </c>
      <c r="AF2" s="227">
        <v>43130</v>
      </c>
      <c r="AG2" s="227">
        <v>43131</v>
      </c>
    </row>
    <row r="3" spans="1:35" s="186" customFormat="1" x14ac:dyDescent="0.25">
      <c r="A3" s="185" t="s">
        <v>100</v>
      </c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  <c r="AA3" s="187"/>
      <c r="AB3" s="187"/>
      <c r="AC3" s="187"/>
      <c r="AD3" s="187"/>
      <c r="AE3" s="187"/>
    </row>
    <row r="4" spans="1:35" x14ac:dyDescent="0.25">
      <c r="A4" s="221" t="s">
        <v>103</v>
      </c>
      <c r="B4" s="188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89"/>
      <c r="AC4" s="189"/>
      <c r="AD4" s="189"/>
      <c r="AE4" s="189"/>
      <c r="AF4" s="189"/>
      <c r="AG4" s="189"/>
      <c r="AI4" s="201">
        <f t="shared" ref="AI4:AI10" si="0">SUM(C4:AG4)</f>
        <v>0</v>
      </c>
    </row>
    <row r="5" spans="1:35" x14ac:dyDescent="0.25">
      <c r="A5" s="224" t="s">
        <v>123</v>
      </c>
      <c r="B5" s="188"/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89"/>
      <c r="AE5" s="189"/>
      <c r="AF5" s="189"/>
      <c r="AG5" s="189"/>
      <c r="AI5" s="201">
        <f t="shared" si="0"/>
        <v>0</v>
      </c>
    </row>
    <row r="6" spans="1:35" x14ac:dyDescent="0.25">
      <c r="A6" s="224" t="s">
        <v>105</v>
      </c>
      <c r="B6" s="188"/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I6" s="201">
        <f t="shared" si="0"/>
        <v>0</v>
      </c>
    </row>
    <row r="7" spans="1:35" x14ac:dyDescent="0.25">
      <c r="A7" s="224" t="s">
        <v>125</v>
      </c>
      <c r="B7" s="188"/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I7" s="201">
        <f t="shared" si="0"/>
        <v>0</v>
      </c>
    </row>
    <row r="8" spans="1:35" s="190" customFormat="1" x14ac:dyDescent="0.25">
      <c r="A8" s="224" t="s">
        <v>107</v>
      </c>
      <c r="C8" s="191"/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I8" s="201">
        <f t="shared" si="0"/>
        <v>0</v>
      </c>
    </row>
    <row r="9" spans="1:35" s="190" customFormat="1" x14ac:dyDescent="0.25">
      <c r="A9" s="224" t="s">
        <v>145</v>
      </c>
      <c r="C9" s="191"/>
      <c r="D9" s="191"/>
      <c r="E9" s="191"/>
      <c r="F9" s="191"/>
      <c r="G9" s="191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I9" s="201">
        <f t="shared" si="0"/>
        <v>0</v>
      </c>
    </row>
    <row r="10" spans="1:35" s="190" customFormat="1" x14ac:dyDescent="0.25">
      <c r="A10" s="224" t="s">
        <v>124</v>
      </c>
      <c r="C10" s="191"/>
      <c r="D10" s="191"/>
      <c r="E10" s="191"/>
      <c r="F10" s="191"/>
      <c r="G10" s="191"/>
      <c r="H10" s="191"/>
      <c r="I10" s="191"/>
      <c r="J10" s="191"/>
      <c r="K10" s="191"/>
      <c r="L10" s="191"/>
      <c r="M10" s="191"/>
      <c r="N10" s="191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I10" s="201">
        <f t="shared" si="0"/>
        <v>0</v>
      </c>
    </row>
    <row r="11" spans="1:35" x14ac:dyDescent="0.25">
      <c r="A11" s="224" t="s">
        <v>3</v>
      </c>
      <c r="B11" s="188"/>
      <c r="C11" s="201"/>
      <c r="D11" s="201"/>
      <c r="E11" s="201"/>
      <c r="F11" s="201"/>
      <c r="G11" s="201"/>
      <c r="H11" s="201"/>
      <c r="I11" s="201"/>
      <c r="J11" s="201"/>
      <c r="K11" s="201"/>
      <c r="L11" s="201"/>
      <c r="M11" s="201"/>
      <c r="N11" s="201"/>
      <c r="O11" s="201"/>
      <c r="P11" s="201"/>
      <c r="Q11" s="201"/>
      <c r="R11" s="201"/>
      <c r="S11" s="201"/>
      <c r="T11" s="201"/>
      <c r="U11" s="201"/>
      <c r="V11" s="201"/>
      <c r="W11" s="201"/>
      <c r="X11" s="201"/>
      <c r="Y11" s="201"/>
      <c r="Z11" s="201"/>
      <c r="AA11" s="201"/>
      <c r="AB11" s="201"/>
      <c r="AC11" s="201"/>
      <c r="AD11" s="201"/>
      <c r="AE11" s="201"/>
      <c r="AF11" s="201"/>
      <c r="AG11" s="201"/>
      <c r="AI11" s="201">
        <f>SUM(C11:AG11)</f>
        <v>0</v>
      </c>
    </row>
    <row r="12" spans="1:35" s="186" customFormat="1" x14ac:dyDescent="0.25">
      <c r="A12" s="185" t="s">
        <v>87</v>
      </c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  <c r="AA12" s="187"/>
      <c r="AB12" s="187"/>
      <c r="AC12" s="187"/>
      <c r="AD12" s="187"/>
      <c r="AE12" s="187"/>
    </row>
    <row r="13" spans="1:35" x14ac:dyDescent="0.25">
      <c r="A13" s="221" t="s">
        <v>103</v>
      </c>
      <c r="B13" s="192">
        <v>0.18</v>
      </c>
      <c r="C13" s="189">
        <f>C4*$B$13</f>
        <v>0</v>
      </c>
      <c r="D13" s="189">
        <f t="shared" ref="D13:AG13" si="1">D4*$B$13</f>
        <v>0</v>
      </c>
      <c r="E13" s="189">
        <f t="shared" si="1"/>
        <v>0</v>
      </c>
      <c r="F13" s="189">
        <f t="shared" si="1"/>
        <v>0</v>
      </c>
      <c r="G13" s="189">
        <f t="shared" si="1"/>
        <v>0</v>
      </c>
      <c r="H13" s="189">
        <f t="shared" si="1"/>
        <v>0</v>
      </c>
      <c r="I13" s="189">
        <f t="shared" si="1"/>
        <v>0</v>
      </c>
      <c r="J13" s="189">
        <f t="shared" si="1"/>
        <v>0</v>
      </c>
      <c r="K13" s="189">
        <f t="shared" si="1"/>
        <v>0</v>
      </c>
      <c r="L13" s="189">
        <f t="shared" si="1"/>
        <v>0</v>
      </c>
      <c r="M13" s="189">
        <f t="shared" si="1"/>
        <v>0</v>
      </c>
      <c r="N13" s="189">
        <f t="shared" si="1"/>
        <v>0</v>
      </c>
      <c r="O13" s="189">
        <f t="shared" si="1"/>
        <v>0</v>
      </c>
      <c r="P13" s="189">
        <f t="shared" si="1"/>
        <v>0</v>
      </c>
      <c r="Q13" s="189">
        <f t="shared" si="1"/>
        <v>0</v>
      </c>
      <c r="R13" s="189">
        <f t="shared" si="1"/>
        <v>0</v>
      </c>
      <c r="S13" s="189">
        <f t="shared" si="1"/>
        <v>0</v>
      </c>
      <c r="T13" s="189">
        <f t="shared" si="1"/>
        <v>0</v>
      </c>
      <c r="U13" s="189">
        <f t="shared" si="1"/>
        <v>0</v>
      </c>
      <c r="V13" s="189">
        <f t="shared" si="1"/>
        <v>0</v>
      </c>
      <c r="W13" s="189">
        <f t="shared" si="1"/>
        <v>0</v>
      </c>
      <c r="X13" s="189">
        <f t="shared" si="1"/>
        <v>0</v>
      </c>
      <c r="Y13" s="189">
        <f t="shared" si="1"/>
        <v>0</v>
      </c>
      <c r="Z13" s="189">
        <f t="shared" si="1"/>
        <v>0</v>
      </c>
      <c r="AA13" s="189">
        <f t="shared" si="1"/>
        <v>0</v>
      </c>
      <c r="AB13" s="189">
        <f t="shared" si="1"/>
        <v>0</v>
      </c>
      <c r="AC13" s="189">
        <f t="shared" si="1"/>
        <v>0</v>
      </c>
      <c r="AD13" s="189">
        <f t="shared" si="1"/>
        <v>0</v>
      </c>
      <c r="AE13" s="189">
        <f t="shared" si="1"/>
        <v>0</v>
      </c>
      <c r="AF13" s="189">
        <f t="shared" si="1"/>
        <v>0</v>
      </c>
      <c r="AG13" s="189">
        <f t="shared" si="1"/>
        <v>0</v>
      </c>
    </row>
    <row r="14" spans="1:35" x14ac:dyDescent="0.25">
      <c r="A14" s="224" t="s">
        <v>123</v>
      </c>
      <c r="B14" s="192">
        <v>0.18</v>
      </c>
      <c r="C14" s="189">
        <f>C5*$B$14</f>
        <v>0</v>
      </c>
      <c r="D14" s="189">
        <f t="shared" ref="D14:AG14" si="2">D5*$B$14</f>
        <v>0</v>
      </c>
      <c r="E14" s="189">
        <f t="shared" si="2"/>
        <v>0</v>
      </c>
      <c r="F14" s="189">
        <f t="shared" si="2"/>
        <v>0</v>
      </c>
      <c r="G14" s="189">
        <f t="shared" si="2"/>
        <v>0</v>
      </c>
      <c r="H14" s="189">
        <f t="shared" si="2"/>
        <v>0</v>
      </c>
      <c r="I14" s="189">
        <f t="shared" si="2"/>
        <v>0</v>
      </c>
      <c r="J14" s="189">
        <f t="shared" si="2"/>
        <v>0</v>
      </c>
      <c r="K14" s="189">
        <f t="shared" si="2"/>
        <v>0</v>
      </c>
      <c r="L14" s="189">
        <f t="shared" si="2"/>
        <v>0</v>
      </c>
      <c r="M14" s="189">
        <f t="shared" si="2"/>
        <v>0</v>
      </c>
      <c r="N14" s="189">
        <f t="shared" si="2"/>
        <v>0</v>
      </c>
      <c r="O14" s="189">
        <f t="shared" si="2"/>
        <v>0</v>
      </c>
      <c r="P14" s="189">
        <f t="shared" si="2"/>
        <v>0</v>
      </c>
      <c r="Q14" s="189">
        <f t="shared" si="2"/>
        <v>0</v>
      </c>
      <c r="R14" s="189">
        <f t="shared" si="2"/>
        <v>0</v>
      </c>
      <c r="S14" s="189">
        <f t="shared" si="2"/>
        <v>0</v>
      </c>
      <c r="T14" s="189">
        <f t="shared" si="2"/>
        <v>0</v>
      </c>
      <c r="U14" s="189">
        <f t="shared" si="2"/>
        <v>0</v>
      </c>
      <c r="V14" s="189">
        <f t="shared" si="2"/>
        <v>0</v>
      </c>
      <c r="W14" s="189">
        <f t="shared" si="2"/>
        <v>0</v>
      </c>
      <c r="X14" s="189">
        <f t="shared" si="2"/>
        <v>0</v>
      </c>
      <c r="Y14" s="189">
        <f t="shared" si="2"/>
        <v>0</v>
      </c>
      <c r="Z14" s="189">
        <f t="shared" si="2"/>
        <v>0</v>
      </c>
      <c r="AA14" s="189">
        <f t="shared" si="2"/>
        <v>0</v>
      </c>
      <c r="AB14" s="189">
        <f t="shared" si="2"/>
        <v>0</v>
      </c>
      <c r="AC14" s="189">
        <f t="shared" si="2"/>
        <v>0</v>
      </c>
      <c r="AD14" s="189">
        <f t="shared" si="2"/>
        <v>0</v>
      </c>
      <c r="AE14" s="189">
        <f t="shared" si="2"/>
        <v>0</v>
      </c>
      <c r="AF14" s="189">
        <f t="shared" si="2"/>
        <v>0</v>
      </c>
      <c r="AG14" s="189">
        <f t="shared" si="2"/>
        <v>0</v>
      </c>
    </row>
    <row r="15" spans="1:35" x14ac:dyDescent="0.25">
      <c r="A15" s="224" t="s">
        <v>105</v>
      </c>
      <c r="B15" s="192">
        <v>0.18</v>
      </c>
      <c r="C15" s="189">
        <f>C6*$B$15</f>
        <v>0</v>
      </c>
      <c r="D15" s="189">
        <f t="shared" ref="D15:AG15" si="3">D6*$B$15</f>
        <v>0</v>
      </c>
      <c r="E15" s="189">
        <f t="shared" si="3"/>
        <v>0</v>
      </c>
      <c r="F15" s="189">
        <f t="shared" si="3"/>
        <v>0</v>
      </c>
      <c r="G15" s="189">
        <f t="shared" si="3"/>
        <v>0</v>
      </c>
      <c r="H15" s="189">
        <f t="shared" si="3"/>
        <v>0</v>
      </c>
      <c r="I15" s="189">
        <f t="shared" si="3"/>
        <v>0</v>
      </c>
      <c r="J15" s="189">
        <f t="shared" si="3"/>
        <v>0</v>
      </c>
      <c r="K15" s="189">
        <f t="shared" si="3"/>
        <v>0</v>
      </c>
      <c r="L15" s="189">
        <f t="shared" si="3"/>
        <v>0</v>
      </c>
      <c r="M15" s="189">
        <f t="shared" si="3"/>
        <v>0</v>
      </c>
      <c r="N15" s="189">
        <f t="shared" si="3"/>
        <v>0</v>
      </c>
      <c r="O15" s="189">
        <f t="shared" si="3"/>
        <v>0</v>
      </c>
      <c r="P15" s="189">
        <f t="shared" si="3"/>
        <v>0</v>
      </c>
      <c r="Q15" s="189">
        <f t="shared" si="3"/>
        <v>0</v>
      </c>
      <c r="R15" s="189">
        <f t="shared" si="3"/>
        <v>0</v>
      </c>
      <c r="S15" s="189">
        <f t="shared" si="3"/>
        <v>0</v>
      </c>
      <c r="T15" s="189">
        <f t="shared" si="3"/>
        <v>0</v>
      </c>
      <c r="U15" s="189">
        <f t="shared" si="3"/>
        <v>0</v>
      </c>
      <c r="V15" s="189">
        <f t="shared" si="3"/>
        <v>0</v>
      </c>
      <c r="W15" s="189">
        <f t="shared" si="3"/>
        <v>0</v>
      </c>
      <c r="X15" s="189">
        <f t="shared" si="3"/>
        <v>0</v>
      </c>
      <c r="Y15" s="189">
        <f t="shared" si="3"/>
        <v>0</v>
      </c>
      <c r="Z15" s="189">
        <f t="shared" si="3"/>
        <v>0</v>
      </c>
      <c r="AA15" s="189">
        <f t="shared" si="3"/>
        <v>0</v>
      </c>
      <c r="AB15" s="189">
        <f t="shared" si="3"/>
        <v>0</v>
      </c>
      <c r="AC15" s="189">
        <f t="shared" si="3"/>
        <v>0</v>
      </c>
      <c r="AD15" s="189">
        <f t="shared" si="3"/>
        <v>0</v>
      </c>
      <c r="AE15" s="189">
        <f t="shared" si="3"/>
        <v>0</v>
      </c>
      <c r="AF15" s="189">
        <f t="shared" si="3"/>
        <v>0</v>
      </c>
      <c r="AG15" s="189">
        <f t="shared" si="3"/>
        <v>0</v>
      </c>
    </row>
    <row r="16" spans="1:35" x14ac:dyDescent="0.25">
      <c r="A16" s="224" t="s">
        <v>125</v>
      </c>
      <c r="B16" s="192">
        <v>0.18</v>
      </c>
      <c r="C16" s="189">
        <f>C7*$B$16</f>
        <v>0</v>
      </c>
      <c r="D16" s="189">
        <f t="shared" ref="D16:AG16" si="4">D7*$B$16</f>
        <v>0</v>
      </c>
      <c r="E16" s="189">
        <f t="shared" si="4"/>
        <v>0</v>
      </c>
      <c r="F16" s="189">
        <f t="shared" si="4"/>
        <v>0</v>
      </c>
      <c r="G16" s="189">
        <f t="shared" si="4"/>
        <v>0</v>
      </c>
      <c r="H16" s="189">
        <f t="shared" si="4"/>
        <v>0</v>
      </c>
      <c r="I16" s="189">
        <f t="shared" si="4"/>
        <v>0</v>
      </c>
      <c r="J16" s="189">
        <f t="shared" si="4"/>
        <v>0</v>
      </c>
      <c r="K16" s="189">
        <f t="shared" si="4"/>
        <v>0</v>
      </c>
      <c r="L16" s="189">
        <f t="shared" si="4"/>
        <v>0</v>
      </c>
      <c r="M16" s="189">
        <f t="shared" si="4"/>
        <v>0</v>
      </c>
      <c r="N16" s="189">
        <f t="shared" si="4"/>
        <v>0</v>
      </c>
      <c r="O16" s="189">
        <f t="shared" si="4"/>
        <v>0</v>
      </c>
      <c r="P16" s="189">
        <f t="shared" si="4"/>
        <v>0</v>
      </c>
      <c r="Q16" s="189">
        <f t="shared" si="4"/>
        <v>0</v>
      </c>
      <c r="R16" s="189">
        <f t="shared" si="4"/>
        <v>0</v>
      </c>
      <c r="S16" s="189">
        <f t="shared" si="4"/>
        <v>0</v>
      </c>
      <c r="T16" s="189">
        <f t="shared" si="4"/>
        <v>0</v>
      </c>
      <c r="U16" s="189">
        <f t="shared" si="4"/>
        <v>0</v>
      </c>
      <c r="V16" s="189">
        <f t="shared" si="4"/>
        <v>0</v>
      </c>
      <c r="W16" s="189">
        <f t="shared" si="4"/>
        <v>0</v>
      </c>
      <c r="X16" s="189">
        <f t="shared" si="4"/>
        <v>0</v>
      </c>
      <c r="Y16" s="189">
        <f t="shared" si="4"/>
        <v>0</v>
      </c>
      <c r="Z16" s="189">
        <f t="shared" si="4"/>
        <v>0</v>
      </c>
      <c r="AA16" s="189">
        <f t="shared" si="4"/>
        <v>0</v>
      </c>
      <c r="AB16" s="189">
        <f t="shared" si="4"/>
        <v>0</v>
      </c>
      <c r="AC16" s="189">
        <f t="shared" si="4"/>
        <v>0</v>
      </c>
      <c r="AD16" s="189">
        <f t="shared" si="4"/>
        <v>0</v>
      </c>
      <c r="AE16" s="189">
        <f t="shared" si="4"/>
        <v>0</v>
      </c>
      <c r="AF16" s="189">
        <f t="shared" si="4"/>
        <v>0</v>
      </c>
      <c r="AG16" s="189">
        <f t="shared" si="4"/>
        <v>0</v>
      </c>
    </row>
    <row r="17" spans="1:35" x14ac:dyDescent="0.25">
      <c r="A17" s="224" t="s">
        <v>107</v>
      </c>
      <c r="B17" s="192">
        <v>0.18</v>
      </c>
      <c r="C17" s="189">
        <f>C8*$B$17</f>
        <v>0</v>
      </c>
      <c r="D17" s="189">
        <f t="shared" ref="D17:AG17" si="5">D8*$B$17</f>
        <v>0</v>
      </c>
      <c r="E17" s="189">
        <f t="shared" si="5"/>
        <v>0</v>
      </c>
      <c r="F17" s="189">
        <f t="shared" si="5"/>
        <v>0</v>
      </c>
      <c r="G17" s="189">
        <f t="shared" si="5"/>
        <v>0</v>
      </c>
      <c r="H17" s="189">
        <f t="shared" si="5"/>
        <v>0</v>
      </c>
      <c r="I17" s="189">
        <f t="shared" si="5"/>
        <v>0</v>
      </c>
      <c r="J17" s="189">
        <f t="shared" si="5"/>
        <v>0</v>
      </c>
      <c r="K17" s="189">
        <f t="shared" si="5"/>
        <v>0</v>
      </c>
      <c r="L17" s="189">
        <f t="shared" si="5"/>
        <v>0</v>
      </c>
      <c r="M17" s="189">
        <f t="shared" si="5"/>
        <v>0</v>
      </c>
      <c r="N17" s="189">
        <f t="shared" si="5"/>
        <v>0</v>
      </c>
      <c r="O17" s="189">
        <f t="shared" si="5"/>
        <v>0</v>
      </c>
      <c r="P17" s="189">
        <f t="shared" si="5"/>
        <v>0</v>
      </c>
      <c r="Q17" s="189">
        <f t="shared" si="5"/>
        <v>0</v>
      </c>
      <c r="R17" s="189">
        <f t="shared" si="5"/>
        <v>0</v>
      </c>
      <c r="S17" s="189">
        <f t="shared" si="5"/>
        <v>0</v>
      </c>
      <c r="T17" s="189">
        <f t="shared" si="5"/>
        <v>0</v>
      </c>
      <c r="U17" s="189">
        <f t="shared" si="5"/>
        <v>0</v>
      </c>
      <c r="V17" s="189">
        <f t="shared" si="5"/>
        <v>0</v>
      </c>
      <c r="W17" s="189">
        <f t="shared" si="5"/>
        <v>0</v>
      </c>
      <c r="X17" s="189">
        <f t="shared" si="5"/>
        <v>0</v>
      </c>
      <c r="Y17" s="189">
        <f t="shared" si="5"/>
        <v>0</v>
      </c>
      <c r="Z17" s="189">
        <f t="shared" si="5"/>
        <v>0</v>
      </c>
      <c r="AA17" s="189">
        <f t="shared" si="5"/>
        <v>0</v>
      </c>
      <c r="AB17" s="189">
        <f t="shared" si="5"/>
        <v>0</v>
      </c>
      <c r="AC17" s="189">
        <f t="shared" si="5"/>
        <v>0</v>
      </c>
      <c r="AD17" s="189">
        <f t="shared" si="5"/>
        <v>0</v>
      </c>
      <c r="AE17" s="189">
        <f t="shared" si="5"/>
        <v>0</v>
      </c>
      <c r="AF17" s="189">
        <f t="shared" si="5"/>
        <v>0</v>
      </c>
      <c r="AG17" s="189">
        <f t="shared" si="5"/>
        <v>0</v>
      </c>
    </row>
    <row r="18" spans="1:35" x14ac:dyDescent="0.25">
      <c r="A18" s="224" t="s">
        <v>145</v>
      </c>
      <c r="B18" s="192">
        <v>0.18</v>
      </c>
      <c r="C18" s="189"/>
      <c r="D18" s="189"/>
      <c r="E18" s="189"/>
      <c r="F18" s="189"/>
      <c r="G18" s="189"/>
      <c r="H18" s="189"/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</row>
    <row r="19" spans="1:35" x14ac:dyDescent="0.25">
      <c r="A19" s="224" t="s">
        <v>124</v>
      </c>
      <c r="B19" s="192">
        <v>0.18</v>
      </c>
      <c r="C19" s="189">
        <f t="shared" ref="C19:AG19" si="6">C10*$B$19</f>
        <v>0</v>
      </c>
      <c r="D19" s="189">
        <f t="shared" si="6"/>
        <v>0</v>
      </c>
      <c r="E19" s="189">
        <f t="shared" si="6"/>
        <v>0</v>
      </c>
      <c r="F19" s="189">
        <f t="shared" si="6"/>
        <v>0</v>
      </c>
      <c r="G19" s="189">
        <f t="shared" si="6"/>
        <v>0</v>
      </c>
      <c r="H19" s="189">
        <f t="shared" si="6"/>
        <v>0</v>
      </c>
      <c r="I19" s="189">
        <f t="shared" si="6"/>
        <v>0</v>
      </c>
      <c r="J19" s="189">
        <f t="shared" si="6"/>
        <v>0</v>
      </c>
      <c r="K19" s="189">
        <f t="shared" si="6"/>
        <v>0</v>
      </c>
      <c r="L19" s="189">
        <f t="shared" si="6"/>
        <v>0</v>
      </c>
      <c r="M19" s="189">
        <f t="shared" si="6"/>
        <v>0</v>
      </c>
      <c r="N19" s="189">
        <f t="shared" si="6"/>
        <v>0</v>
      </c>
      <c r="O19" s="189">
        <f t="shared" si="6"/>
        <v>0</v>
      </c>
      <c r="P19" s="189">
        <f t="shared" si="6"/>
        <v>0</v>
      </c>
      <c r="Q19" s="189">
        <f t="shared" si="6"/>
        <v>0</v>
      </c>
      <c r="R19" s="189">
        <f t="shared" si="6"/>
        <v>0</v>
      </c>
      <c r="S19" s="189">
        <f t="shared" si="6"/>
        <v>0</v>
      </c>
      <c r="T19" s="189">
        <f t="shared" si="6"/>
        <v>0</v>
      </c>
      <c r="U19" s="189">
        <f t="shared" si="6"/>
        <v>0</v>
      </c>
      <c r="V19" s="189">
        <f t="shared" si="6"/>
        <v>0</v>
      </c>
      <c r="W19" s="189">
        <f t="shared" si="6"/>
        <v>0</v>
      </c>
      <c r="X19" s="189">
        <f t="shared" si="6"/>
        <v>0</v>
      </c>
      <c r="Y19" s="189">
        <f t="shared" si="6"/>
        <v>0</v>
      </c>
      <c r="Z19" s="189">
        <f t="shared" si="6"/>
        <v>0</v>
      </c>
      <c r="AA19" s="189">
        <f t="shared" si="6"/>
        <v>0</v>
      </c>
      <c r="AB19" s="189">
        <f t="shared" si="6"/>
        <v>0</v>
      </c>
      <c r="AC19" s="189">
        <f t="shared" si="6"/>
        <v>0</v>
      </c>
      <c r="AD19" s="189">
        <f t="shared" si="6"/>
        <v>0</v>
      </c>
      <c r="AE19" s="189">
        <f t="shared" si="6"/>
        <v>0</v>
      </c>
      <c r="AF19" s="189">
        <f t="shared" si="6"/>
        <v>0</v>
      </c>
      <c r="AG19" s="189">
        <f t="shared" si="6"/>
        <v>0</v>
      </c>
    </row>
    <row r="20" spans="1:35" s="190" customFormat="1" x14ac:dyDescent="0.25">
      <c r="A20" s="190" t="s">
        <v>91</v>
      </c>
      <c r="C20" s="193">
        <f t="shared" ref="C20:AG20" si="7">SUM(C13:C19)</f>
        <v>0</v>
      </c>
      <c r="D20" s="193">
        <f t="shared" si="7"/>
        <v>0</v>
      </c>
      <c r="E20" s="193">
        <f t="shared" si="7"/>
        <v>0</v>
      </c>
      <c r="F20" s="193">
        <f t="shared" si="7"/>
        <v>0</v>
      </c>
      <c r="G20" s="193">
        <f t="shared" si="7"/>
        <v>0</v>
      </c>
      <c r="H20" s="193">
        <f t="shared" si="7"/>
        <v>0</v>
      </c>
      <c r="I20" s="193">
        <f t="shared" si="7"/>
        <v>0</v>
      </c>
      <c r="J20" s="193">
        <f t="shared" si="7"/>
        <v>0</v>
      </c>
      <c r="K20" s="193">
        <f t="shared" si="7"/>
        <v>0</v>
      </c>
      <c r="L20" s="193">
        <f t="shared" si="7"/>
        <v>0</v>
      </c>
      <c r="M20" s="193">
        <f t="shared" si="7"/>
        <v>0</v>
      </c>
      <c r="N20" s="193">
        <f t="shared" si="7"/>
        <v>0</v>
      </c>
      <c r="O20" s="193">
        <f t="shared" si="7"/>
        <v>0</v>
      </c>
      <c r="P20" s="193">
        <f t="shared" si="7"/>
        <v>0</v>
      </c>
      <c r="Q20" s="193">
        <f t="shared" si="7"/>
        <v>0</v>
      </c>
      <c r="R20" s="193">
        <f t="shared" si="7"/>
        <v>0</v>
      </c>
      <c r="S20" s="193">
        <f t="shared" si="7"/>
        <v>0</v>
      </c>
      <c r="T20" s="193">
        <f t="shared" si="7"/>
        <v>0</v>
      </c>
      <c r="U20" s="193">
        <f t="shared" si="7"/>
        <v>0</v>
      </c>
      <c r="V20" s="193">
        <f t="shared" si="7"/>
        <v>0</v>
      </c>
      <c r="W20" s="193">
        <f t="shared" si="7"/>
        <v>0</v>
      </c>
      <c r="X20" s="193">
        <f t="shared" si="7"/>
        <v>0</v>
      </c>
      <c r="Y20" s="193">
        <f t="shared" si="7"/>
        <v>0</v>
      </c>
      <c r="Z20" s="193">
        <f t="shared" si="7"/>
        <v>0</v>
      </c>
      <c r="AA20" s="193">
        <f t="shared" si="7"/>
        <v>0</v>
      </c>
      <c r="AB20" s="193">
        <f t="shared" si="7"/>
        <v>0</v>
      </c>
      <c r="AC20" s="193">
        <f t="shared" si="7"/>
        <v>0</v>
      </c>
      <c r="AD20" s="193">
        <f t="shared" si="7"/>
        <v>0</v>
      </c>
      <c r="AE20" s="193">
        <f t="shared" si="7"/>
        <v>0</v>
      </c>
      <c r="AF20" s="193">
        <f t="shared" si="7"/>
        <v>0</v>
      </c>
      <c r="AG20" s="193">
        <f t="shared" si="7"/>
        <v>0</v>
      </c>
      <c r="AI20" s="191">
        <f>SUM(C20:AG20)</f>
        <v>0</v>
      </c>
    </row>
    <row r="21" spans="1:35" x14ac:dyDescent="0.25">
      <c r="B21" s="188"/>
    </row>
    <row r="22" spans="1:35" s="197" customFormat="1" x14ac:dyDescent="0.25">
      <c r="A22" s="195" t="s">
        <v>88</v>
      </c>
      <c r="B22" s="196" t="s">
        <v>152</v>
      </c>
    </row>
    <row r="23" spans="1:35" x14ac:dyDescent="0.25">
      <c r="A23" s="171" t="s">
        <v>37</v>
      </c>
      <c r="B23" s="189">
        <v>42000</v>
      </c>
      <c r="C23" s="226">
        <f>$B$23/31</f>
        <v>1354.8387096774193</v>
      </c>
      <c r="D23" s="226">
        <f t="shared" ref="D23:AG23" si="8">$B$23/31</f>
        <v>1354.8387096774193</v>
      </c>
      <c r="E23" s="226">
        <f t="shared" si="8"/>
        <v>1354.8387096774193</v>
      </c>
      <c r="F23" s="226">
        <f t="shared" si="8"/>
        <v>1354.8387096774193</v>
      </c>
      <c r="G23" s="226">
        <f t="shared" si="8"/>
        <v>1354.8387096774193</v>
      </c>
      <c r="H23" s="226">
        <f t="shared" si="8"/>
        <v>1354.8387096774193</v>
      </c>
      <c r="I23" s="226">
        <f t="shared" si="8"/>
        <v>1354.8387096774193</v>
      </c>
      <c r="J23" s="226">
        <f t="shared" si="8"/>
        <v>1354.8387096774193</v>
      </c>
      <c r="K23" s="226">
        <f t="shared" si="8"/>
        <v>1354.8387096774193</v>
      </c>
      <c r="L23" s="226">
        <f t="shared" si="8"/>
        <v>1354.8387096774193</v>
      </c>
      <c r="M23" s="226">
        <f t="shared" si="8"/>
        <v>1354.8387096774193</v>
      </c>
      <c r="N23" s="226">
        <f t="shared" si="8"/>
        <v>1354.8387096774193</v>
      </c>
      <c r="O23" s="226">
        <f t="shared" si="8"/>
        <v>1354.8387096774193</v>
      </c>
      <c r="P23" s="226">
        <f t="shared" si="8"/>
        <v>1354.8387096774193</v>
      </c>
      <c r="Q23" s="226">
        <f t="shared" si="8"/>
        <v>1354.8387096774193</v>
      </c>
      <c r="R23" s="226">
        <f t="shared" si="8"/>
        <v>1354.8387096774193</v>
      </c>
      <c r="S23" s="226">
        <f t="shared" si="8"/>
        <v>1354.8387096774193</v>
      </c>
      <c r="T23" s="226">
        <f t="shared" si="8"/>
        <v>1354.8387096774193</v>
      </c>
      <c r="U23" s="226">
        <f t="shared" si="8"/>
        <v>1354.8387096774193</v>
      </c>
      <c r="V23" s="226">
        <f t="shared" si="8"/>
        <v>1354.8387096774193</v>
      </c>
      <c r="W23" s="226">
        <f t="shared" si="8"/>
        <v>1354.8387096774193</v>
      </c>
      <c r="X23" s="226">
        <f t="shared" si="8"/>
        <v>1354.8387096774193</v>
      </c>
      <c r="Y23" s="226">
        <f t="shared" si="8"/>
        <v>1354.8387096774193</v>
      </c>
      <c r="Z23" s="226">
        <f t="shared" si="8"/>
        <v>1354.8387096774193</v>
      </c>
      <c r="AA23" s="226">
        <f t="shared" si="8"/>
        <v>1354.8387096774193</v>
      </c>
      <c r="AB23" s="226">
        <f t="shared" si="8"/>
        <v>1354.8387096774193</v>
      </c>
      <c r="AC23" s="226">
        <f t="shared" si="8"/>
        <v>1354.8387096774193</v>
      </c>
      <c r="AD23" s="226">
        <f t="shared" si="8"/>
        <v>1354.8387096774193</v>
      </c>
      <c r="AE23" s="226">
        <f t="shared" si="8"/>
        <v>1354.8387096774193</v>
      </c>
      <c r="AF23" s="226">
        <f t="shared" si="8"/>
        <v>1354.8387096774193</v>
      </c>
      <c r="AG23" s="226">
        <f t="shared" si="8"/>
        <v>1354.8387096774193</v>
      </c>
    </row>
    <row r="24" spans="1:35" x14ac:dyDescent="0.25">
      <c r="A24" s="171" t="s">
        <v>89</v>
      </c>
      <c r="B24" s="189">
        <v>163500</v>
      </c>
      <c r="C24" s="226">
        <f>$B$24/31</f>
        <v>5274.1935483870966</v>
      </c>
      <c r="D24" s="226">
        <f t="shared" ref="D24:AG24" si="9">$B$24/31</f>
        <v>5274.1935483870966</v>
      </c>
      <c r="E24" s="226">
        <f t="shared" si="9"/>
        <v>5274.1935483870966</v>
      </c>
      <c r="F24" s="226">
        <f t="shared" si="9"/>
        <v>5274.1935483870966</v>
      </c>
      <c r="G24" s="226">
        <f t="shared" si="9"/>
        <v>5274.1935483870966</v>
      </c>
      <c r="H24" s="226">
        <f t="shared" si="9"/>
        <v>5274.1935483870966</v>
      </c>
      <c r="I24" s="226">
        <f t="shared" si="9"/>
        <v>5274.1935483870966</v>
      </c>
      <c r="J24" s="226">
        <f t="shared" si="9"/>
        <v>5274.1935483870966</v>
      </c>
      <c r="K24" s="226">
        <f t="shared" si="9"/>
        <v>5274.1935483870966</v>
      </c>
      <c r="L24" s="226">
        <f t="shared" si="9"/>
        <v>5274.1935483870966</v>
      </c>
      <c r="M24" s="226">
        <f t="shared" si="9"/>
        <v>5274.1935483870966</v>
      </c>
      <c r="N24" s="226">
        <f t="shared" si="9"/>
        <v>5274.1935483870966</v>
      </c>
      <c r="O24" s="226">
        <f t="shared" si="9"/>
        <v>5274.1935483870966</v>
      </c>
      <c r="P24" s="226">
        <f t="shared" si="9"/>
        <v>5274.1935483870966</v>
      </c>
      <c r="Q24" s="226">
        <f t="shared" si="9"/>
        <v>5274.1935483870966</v>
      </c>
      <c r="R24" s="226">
        <f t="shared" si="9"/>
        <v>5274.1935483870966</v>
      </c>
      <c r="S24" s="226">
        <f t="shared" si="9"/>
        <v>5274.1935483870966</v>
      </c>
      <c r="T24" s="226">
        <f t="shared" si="9"/>
        <v>5274.1935483870966</v>
      </c>
      <c r="U24" s="226">
        <f t="shared" si="9"/>
        <v>5274.1935483870966</v>
      </c>
      <c r="V24" s="226">
        <f t="shared" si="9"/>
        <v>5274.1935483870966</v>
      </c>
      <c r="W24" s="226">
        <f t="shared" si="9"/>
        <v>5274.1935483870966</v>
      </c>
      <c r="X24" s="226">
        <f t="shared" si="9"/>
        <v>5274.1935483870966</v>
      </c>
      <c r="Y24" s="226">
        <f t="shared" si="9"/>
        <v>5274.1935483870966</v>
      </c>
      <c r="Z24" s="226">
        <f t="shared" si="9"/>
        <v>5274.1935483870966</v>
      </c>
      <c r="AA24" s="226">
        <f t="shared" si="9"/>
        <v>5274.1935483870966</v>
      </c>
      <c r="AB24" s="226">
        <f t="shared" si="9"/>
        <v>5274.1935483870966</v>
      </c>
      <c r="AC24" s="226">
        <f t="shared" si="9"/>
        <v>5274.1935483870966</v>
      </c>
      <c r="AD24" s="226">
        <f t="shared" si="9"/>
        <v>5274.1935483870966</v>
      </c>
      <c r="AE24" s="226">
        <f t="shared" si="9"/>
        <v>5274.1935483870966</v>
      </c>
      <c r="AF24" s="226">
        <f t="shared" si="9"/>
        <v>5274.1935483870966</v>
      </c>
      <c r="AG24" s="226">
        <f t="shared" si="9"/>
        <v>5274.1935483870966</v>
      </c>
    </row>
    <row r="25" spans="1:35" x14ac:dyDescent="0.25">
      <c r="A25" s="171" t="s">
        <v>96</v>
      </c>
      <c r="B25" s="170">
        <v>5000</v>
      </c>
      <c r="C25" s="228">
        <f>B25/$B$1</f>
        <v>161.29032258064515</v>
      </c>
      <c r="D25" s="228">
        <f t="shared" ref="D25:AG25" si="10">$B$25/31</f>
        <v>161.29032258064515</v>
      </c>
      <c r="E25" s="228">
        <f t="shared" si="10"/>
        <v>161.29032258064515</v>
      </c>
      <c r="F25" s="228">
        <f t="shared" si="10"/>
        <v>161.29032258064515</v>
      </c>
      <c r="G25" s="228">
        <f t="shared" si="10"/>
        <v>161.29032258064515</v>
      </c>
      <c r="H25" s="228">
        <f t="shared" si="10"/>
        <v>161.29032258064515</v>
      </c>
      <c r="I25" s="228">
        <f t="shared" si="10"/>
        <v>161.29032258064515</v>
      </c>
      <c r="J25" s="228">
        <f t="shared" si="10"/>
        <v>161.29032258064515</v>
      </c>
      <c r="K25" s="228">
        <f t="shared" si="10"/>
        <v>161.29032258064515</v>
      </c>
      <c r="L25" s="228">
        <f t="shared" si="10"/>
        <v>161.29032258064515</v>
      </c>
      <c r="M25" s="228">
        <f t="shared" si="10"/>
        <v>161.29032258064515</v>
      </c>
      <c r="N25" s="228">
        <f t="shared" si="10"/>
        <v>161.29032258064515</v>
      </c>
      <c r="O25" s="228">
        <f t="shared" si="10"/>
        <v>161.29032258064515</v>
      </c>
      <c r="P25" s="228">
        <f t="shared" si="10"/>
        <v>161.29032258064515</v>
      </c>
      <c r="Q25" s="228">
        <f t="shared" si="10"/>
        <v>161.29032258064515</v>
      </c>
      <c r="R25" s="228">
        <f t="shared" si="10"/>
        <v>161.29032258064515</v>
      </c>
      <c r="S25" s="228">
        <f t="shared" si="10"/>
        <v>161.29032258064515</v>
      </c>
      <c r="T25" s="228">
        <f t="shared" si="10"/>
        <v>161.29032258064515</v>
      </c>
      <c r="U25" s="228">
        <f t="shared" si="10"/>
        <v>161.29032258064515</v>
      </c>
      <c r="V25" s="228">
        <f t="shared" si="10"/>
        <v>161.29032258064515</v>
      </c>
      <c r="W25" s="228">
        <f t="shared" si="10"/>
        <v>161.29032258064515</v>
      </c>
      <c r="X25" s="228">
        <f t="shared" si="10"/>
        <v>161.29032258064515</v>
      </c>
      <c r="Y25" s="228">
        <f t="shared" si="10"/>
        <v>161.29032258064515</v>
      </c>
      <c r="Z25" s="228">
        <f t="shared" si="10"/>
        <v>161.29032258064515</v>
      </c>
      <c r="AA25" s="228">
        <f t="shared" si="10"/>
        <v>161.29032258064515</v>
      </c>
      <c r="AB25" s="228">
        <f t="shared" si="10"/>
        <v>161.29032258064515</v>
      </c>
      <c r="AC25" s="228">
        <f t="shared" si="10"/>
        <v>161.29032258064515</v>
      </c>
      <c r="AD25" s="228">
        <f t="shared" si="10"/>
        <v>161.29032258064515</v>
      </c>
      <c r="AE25" s="228">
        <f t="shared" si="10"/>
        <v>161.29032258064515</v>
      </c>
      <c r="AF25" s="228">
        <f t="shared" si="10"/>
        <v>161.29032258064515</v>
      </c>
      <c r="AG25" s="228">
        <f t="shared" si="10"/>
        <v>161.29032258064515</v>
      </c>
    </row>
    <row r="26" spans="1:35" x14ac:dyDescent="0.25">
      <c r="A26" s="171" t="s">
        <v>92</v>
      </c>
      <c r="B26" s="170">
        <v>1500</v>
      </c>
      <c r="C26" s="228">
        <f t="shared" ref="C26:C32" si="11">B26/$B$1</f>
        <v>48.387096774193552</v>
      </c>
      <c r="D26" s="226">
        <f>$B$26/31</f>
        <v>48.387096774193552</v>
      </c>
      <c r="E26" s="226">
        <f t="shared" ref="E26:AG26" si="12">$B$26/31</f>
        <v>48.387096774193552</v>
      </c>
      <c r="F26" s="226">
        <f t="shared" si="12"/>
        <v>48.387096774193552</v>
      </c>
      <c r="G26" s="226">
        <f t="shared" si="12"/>
        <v>48.387096774193552</v>
      </c>
      <c r="H26" s="226">
        <f t="shared" si="12"/>
        <v>48.387096774193552</v>
      </c>
      <c r="I26" s="226">
        <f t="shared" si="12"/>
        <v>48.387096774193552</v>
      </c>
      <c r="J26" s="226">
        <f t="shared" si="12"/>
        <v>48.387096774193552</v>
      </c>
      <c r="K26" s="226">
        <f t="shared" si="12"/>
        <v>48.387096774193552</v>
      </c>
      <c r="L26" s="226">
        <f t="shared" si="12"/>
        <v>48.387096774193552</v>
      </c>
      <c r="M26" s="226">
        <f t="shared" si="12"/>
        <v>48.387096774193552</v>
      </c>
      <c r="N26" s="226">
        <f t="shared" si="12"/>
        <v>48.387096774193552</v>
      </c>
      <c r="O26" s="226">
        <f t="shared" si="12"/>
        <v>48.387096774193552</v>
      </c>
      <c r="P26" s="226">
        <f t="shared" si="12"/>
        <v>48.387096774193552</v>
      </c>
      <c r="Q26" s="226">
        <f t="shared" si="12"/>
        <v>48.387096774193552</v>
      </c>
      <c r="R26" s="226">
        <f t="shared" si="12"/>
        <v>48.387096774193552</v>
      </c>
      <c r="S26" s="226">
        <f t="shared" si="12"/>
        <v>48.387096774193552</v>
      </c>
      <c r="T26" s="226">
        <f t="shared" si="12"/>
        <v>48.387096774193552</v>
      </c>
      <c r="U26" s="226">
        <f t="shared" si="12"/>
        <v>48.387096774193552</v>
      </c>
      <c r="V26" s="226">
        <f t="shared" si="12"/>
        <v>48.387096774193552</v>
      </c>
      <c r="W26" s="226">
        <f t="shared" si="12"/>
        <v>48.387096774193552</v>
      </c>
      <c r="X26" s="226">
        <f t="shared" si="12"/>
        <v>48.387096774193552</v>
      </c>
      <c r="Y26" s="226">
        <f t="shared" si="12"/>
        <v>48.387096774193552</v>
      </c>
      <c r="Z26" s="226">
        <f t="shared" si="12"/>
        <v>48.387096774193552</v>
      </c>
      <c r="AA26" s="226">
        <f t="shared" si="12"/>
        <v>48.387096774193552</v>
      </c>
      <c r="AB26" s="226">
        <f t="shared" si="12"/>
        <v>48.387096774193552</v>
      </c>
      <c r="AC26" s="226">
        <f t="shared" si="12"/>
        <v>48.387096774193552</v>
      </c>
      <c r="AD26" s="226">
        <f t="shared" si="12"/>
        <v>48.387096774193552</v>
      </c>
      <c r="AE26" s="226">
        <f t="shared" si="12"/>
        <v>48.387096774193552</v>
      </c>
      <c r="AF26" s="226">
        <f t="shared" si="12"/>
        <v>48.387096774193552</v>
      </c>
      <c r="AG26" s="226">
        <f t="shared" si="12"/>
        <v>48.387096774193552</v>
      </c>
    </row>
    <row r="27" spans="1:35" x14ac:dyDescent="0.25">
      <c r="A27" s="171" t="s">
        <v>90</v>
      </c>
      <c r="B27" s="170">
        <v>4000</v>
      </c>
      <c r="C27" s="228">
        <f t="shared" si="11"/>
        <v>129.03225806451613</v>
      </c>
      <c r="D27" s="226">
        <f>$B$27/31</f>
        <v>129.03225806451613</v>
      </c>
      <c r="E27" s="226">
        <f t="shared" ref="E27:AG27" si="13">$B$27/31</f>
        <v>129.03225806451613</v>
      </c>
      <c r="F27" s="226">
        <f t="shared" si="13"/>
        <v>129.03225806451613</v>
      </c>
      <c r="G27" s="226">
        <f t="shared" si="13"/>
        <v>129.03225806451613</v>
      </c>
      <c r="H27" s="226">
        <f t="shared" si="13"/>
        <v>129.03225806451613</v>
      </c>
      <c r="I27" s="226">
        <f t="shared" si="13"/>
        <v>129.03225806451613</v>
      </c>
      <c r="J27" s="226">
        <f t="shared" si="13"/>
        <v>129.03225806451613</v>
      </c>
      <c r="K27" s="226">
        <f t="shared" si="13"/>
        <v>129.03225806451613</v>
      </c>
      <c r="L27" s="226">
        <f t="shared" si="13"/>
        <v>129.03225806451613</v>
      </c>
      <c r="M27" s="226">
        <f t="shared" si="13"/>
        <v>129.03225806451613</v>
      </c>
      <c r="N27" s="226">
        <f t="shared" si="13"/>
        <v>129.03225806451613</v>
      </c>
      <c r="O27" s="226">
        <f t="shared" si="13"/>
        <v>129.03225806451613</v>
      </c>
      <c r="P27" s="226">
        <f t="shared" si="13"/>
        <v>129.03225806451613</v>
      </c>
      <c r="Q27" s="226">
        <f t="shared" si="13"/>
        <v>129.03225806451613</v>
      </c>
      <c r="R27" s="226">
        <f t="shared" si="13"/>
        <v>129.03225806451613</v>
      </c>
      <c r="S27" s="226">
        <f t="shared" si="13"/>
        <v>129.03225806451613</v>
      </c>
      <c r="T27" s="226">
        <f t="shared" si="13"/>
        <v>129.03225806451613</v>
      </c>
      <c r="U27" s="226">
        <f t="shared" si="13"/>
        <v>129.03225806451613</v>
      </c>
      <c r="V27" s="226">
        <f t="shared" si="13"/>
        <v>129.03225806451613</v>
      </c>
      <c r="W27" s="226">
        <f t="shared" si="13"/>
        <v>129.03225806451613</v>
      </c>
      <c r="X27" s="226">
        <f t="shared" si="13"/>
        <v>129.03225806451613</v>
      </c>
      <c r="Y27" s="226">
        <f t="shared" si="13"/>
        <v>129.03225806451613</v>
      </c>
      <c r="Z27" s="226">
        <f t="shared" si="13"/>
        <v>129.03225806451613</v>
      </c>
      <c r="AA27" s="226">
        <f t="shared" si="13"/>
        <v>129.03225806451613</v>
      </c>
      <c r="AB27" s="226">
        <f t="shared" si="13"/>
        <v>129.03225806451613</v>
      </c>
      <c r="AC27" s="226">
        <f t="shared" si="13"/>
        <v>129.03225806451613</v>
      </c>
      <c r="AD27" s="226">
        <f t="shared" si="13"/>
        <v>129.03225806451613</v>
      </c>
      <c r="AE27" s="226">
        <f t="shared" si="13"/>
        <v>129.03225806451613</v>
      </c>
      <c r="AF27" s="226">
        <f t="shared" si="13"/>
        <v>129.03225806451613</v>
      </c>
      <c r="AG27" s="226">
        <f t="shared" si="13"/>
        <v>129.03225806451613</v>
      </c>
    </row>
    <row r="28" spans="1:35" x14ac:dyDescent="0.25">
      <c r="A28" s="173" t="s">
        <v>97</v>
      </c>
      <c r="B28" s="170">
        <v>1000</v>
      </c>
      <c r="C28" s="228">
        <f t="shared" si="11"/>
        <v>32.258064516129032</v>
      </c>
      <c r="D28" s="226">
        <f>$B$28/31</f>
        <v>32.258064516129032</v>
      </c>
      <c r="E28" s="226">
        <f t="shared" ref="E28:AG28" si="14">$B$28/31</f>
        <v>32.258064516129032</v>
      </c>
      <c r="F28" s="226">
        <f t="shared" si="14"/>
        <v>32.258064516129032</v>
      </c>
      <c r="G28" s="226">
        <f t="shared" si="14"/>
        <v>32.258064516129032</v>
      </c>
      <c r="H28" s="226">
        <f t="shared" si="14"/>
        <v>32.258064516129032</v>
      </c>
      <c r="I28" s="226">
        <f t="shared" si="14"/>
        <v>32.258064516129032</v>
      </c>
      <c r="J28" s="226">
        <f t="shared" si="14"/>
        <v>32.258064516129032</v>
      </c>
      <c r="K28" s="226">
        <f t="shared" si="14"/>
        <v>32.258064516129032</v>
      </c>
      <c r="L28" s="226">
        <f t="shared" si="14"/>
        <v>32.258064516129032</v>
      </c>
      <c r="M28" s="226">
        <f t="shared" si="14"/>
        <v>32.258064516129032</v>
      </c>
      <c r="N28" s="226">
        <f t="shared" si="14"/>
        <v>32.258064516129032</v>
      </c>
      <c r="O28" s="226">
        <f t="shared" si="14"/>
        <v>32.258064516129032</v>
      </c>
      <c r="P28" s="226">
        <f t="shared" si="14"/>
        <v>32.258064516129032</v>
      </c>
      <c r="Q28" s="226">
        <f t="shared" si="14"/>
        <v>32.258064516129032</v>
      </c>
      <c r="R28" s="226">
        <f t="shared" si="14"/>
        <v>32.258064516129032</v>
      </c>
      <c r="S28" s="226">
        <f t="shared" si="14"/>
        <v>32.258064516129032</v>
      </c>
      <c r="T28" s="226">
        <f t="shared" si="14"/>
        <v>32.258064516129032</v>
      </c>
      <c r="U28" s="226">
        <f t="shared" si="14"/>
        <v>32.258064516129032</v>
      </c>
      <c r="V28" s="226">
        <f t="shared" si="14"/>
        <v>32.258064516129032</v>
      </c>
      <c r="W28" s="226">
        <f t="shared" si="14"/>
        <v>32.258064516129032</v>
      </c>
      <c r="X28" s="226">
        <f t="shared" si="14"/>
        <v>32.258064516129032</v>
      </c>
      <c r="Y28" s="226">
        <f t="shared" si="14"/>
        <v>32.258064516129032</v>
      </c>
      <c r="Z28" s="226">
        <f t="shared" si="14"/>
        <v>32.258064516129032</v>
      </c>
      <c r="AA28" s="226">
        <f t="shared" si="14"/>
        <v>32.258064516129032</v>
      </c>
      <c r="AB28" s="226">
        <f t="shared" si="14"/>
        <v>32.258064516129032</v>
      </c>
      <c r="AC28" s="226">
        <f t="shared" si="14"/>
        <v>32.258064516129032</v>
      </c>
      <c r="AD28" s="226">
        <f t="shared" si="14"/>
        <v>32.258064516129032</v>
      </c>
      <c r="AE28" s="226">
        <f t="shared" si="14"/>
        <v>32.258064516129032</v>
      </c>
      <c r="AF28" s="226">
        <f t="shared" si="14"/>
        <v>32.258064516129032</v>
      </c>
      <c r="AG28" s="226">
        <f t="shared" si="14"/>
        <v>32.258064516129032</v>
      </c>
    </row>
    <row r="29" spans="1:35" x14ac:dyDescent="0.25">
      <c r="A29" s="173" t="s">
        <v>98</v>
      </c>
      <c r="B29" s="170">
        <v>5000</v>
      </c>
      <c r="C29" s="228">
        <f t="shared" si="11"/>
        <v>161.29032258064515</v>
      </c>
      <c r="D29" s="226">
        <f>$B$29/31</f>
        <v>161.29032258064515</v>
      </c>
      <c r="E29" s="226">
        <f t="shared" ref="E29:AF29" si="15">$B$29/31</f>
        <v>161.29032258064515</v>
      </c>
      <c r="F29" s="226">
        <f t="shared" si="15"/>
        <v>161.29032258064515</v>
      </c>
      <c r="G29" s="226">
        <f t="shared" si="15"/>
        <v>161.29032258064515</v>
      </c>
      <c r="H29" s="226">
        <f t="shared" si="15"/>
        <v>161.29032258064515</v>
      </c>
      <c r="I29" s="226">
        <f t="shared" si="15"/>
        <v>161.29032258064515</v>
      </c>
      <c r="J29" s="226">
        <f t="shared" si="15"/>
        <v>161.29032258064515</v>
      </c>
      <c r="K29" s="226">
        <f t="shared" si="15"/>
        <v>161.29032258064515</v>
      </c>
      <c r="L29" s="226">
        <f t="shared" si="15"/>
        <v>161.29032258064515</v>
      </c>
      <c r="M29" s="226">
        <f t="shared" si="15"/>
        <v>161.29032258064515</v>
      </c>
      <c r="N29" s="226">
        <f t="shared" si="15"/>
        <v>161.29032258064515</v>
      </c>
      <c r="O29" s="226">
        <f t="shared" si="15"/>
        <v>161.29032258064515</v>
      </c>
      <c r="P29" s="226">
        <f t="shared" si="15"/>
        <v>161.29032258064515</v>
      </c>
      <c r="Q29" s="226">
        <f t="shared" si="15"/>
        <v>161.29032258064515</v>
      </c>
      <c r="R29" s="226">
        <f t="shared" si="15"/>
        <v>161.29032258064515</v>
      </c>
      <c r="S29" s="226">
        <f t="shared" si="15"/>
        <v>161.29032258064515</v>
      </c>
      <c r="T29" s="226">
        <f t="shared" si="15"/>
        <v>161.29032258064515</v>
      </c>
      <c r="U29" s="226">
        <f t="shared" si="15"/>
        <v>161.29032258064515</v>
      </c>
      <c r="V29" s="226">
        <f t="shared" si="15"/>
        <v>161.29032258064515</v>
      </c>
      <c r="W29" s="226">
        <f t="shared" si="15"/>
        <v>161.29032258064515</v>
      </c>
      <c r="X29" s="226">
        <f t="shared" si="15"/>
        <v>161.29032258064515</v>
      </c>
      <c r="Y29" s="226">
        <f t="shared" si="15"/>
        <v>161.29032258064515</v>
      </c>
      <c r="Z29" s="226">
        <f t="shared" si="15"/>
        <v>161.29032258064515</v>
      </c>
      <c r="AA29" s="226">
        <f t="shared" si="15"/>
        <v>161.29032258064515</v>
      </c>
      <c r="AB29" s="226">
        <f t="shared" si="15"/>
        <v>161.29032258064515</v>
      </c>
      <c r="AC29" s="226">
        <f t="shared" si="15"/>
        <v>161.29032258064515</v>
      </c>
      <c r="AD29" s="226">
        <f t="shared" si="15"/>
        <v>161.29032258064515</v>
      </c>
      <c r="AE29" s="226">
        <f t="shared" si="15"/>
        <v>161.29032258064515</v>
      </c>
      <c r="AF29" s="226">
        <f t="shared" si="15"/>
        <v>161.29032258064515</v>
      </c>
      <c r="AG29" s="226">
        <f>$B$29/31</f>
        <v>161.29032258064515</v>
      </c>
    </row>
    <row r="30" spans="1:35" x14ac:dyDescent="0.25">
      <c r="A30" s="213" t="s">
        <v>99</v>
      </c>
      <c r="B30" s="170">
        <v>20300</v>
      </c>
      <c r="C30" s="228">
        <f t="shared" si="11"/>
        <v>654.83870967741939</v>
      </c>
      <c r="D30" s="226">
        <f>$B$30/31</f>
        <v>654.83870967741939</v>
      </c>
      <c r="E30" s="226">
        <f t="shared" ref="E30:AG30" si="16">$B$30/31</f>
        <v>654.83870967741939</v>
      </c>
      <c r="F30" s="226">
        <f t="shared" si="16"/>
        <v>654.83870967741939</v>
      </c>
      <c r="G30" s="226">
        <f t="shared" si="16"/>
        <v>654.83870967741939</v>
      </c>
      <c r="H30" s="226">
        <f t="shared" si="16"/>
        <v>654.83870967741939</v>
      </c>
      <c r="I30" s="226">
        <f t="shared" si="16"/>
        <v>654.83870967741939</v>
      </c>
      <c r="J30" s="226">
        <f t="shared" si="16"/>
        <v>654.83870967741939</v>
      </c>
      <c r="K30" s="226">
        <f t="shared" si="16"/>
        <v>654.83870967741939</v>
      </c>
      <c r="L30" s="226">
        <f t="shared" si="16"/>
        <v>654.83870967741939</v>
      </c>
      <c r="M30" s="226">
        <f t="shared" si="16"/>
        <v>654.83870967741939</v>
      </c>
      <c r="N30" s="226">
        <f t="shared" si="16"/>
        <v>654.83870967741939</v>
      </c>
      <c r="O30" s="226">
        <f t="shared" si="16"/>
        <v>654.83870967741939</v>
      </c>
      <c r="P30" s="226">
        <f t="shared" si="16"/>
        <v>654.83870967741939</v>
      </c>
      <c r="Q30" s="226">
        <f t="shared" si="16"/>
        <v>654.83870967741939</v>
      </c>
      <c r="R30" s="226">
        <f t="shared" si="16"/>
        <v>654.83870967741939</v>
      </c>
      <c r="S30" s="226">
        <f t="shared" si="16"/>
        <v>654.83870967741939</v>
      </c>
      <c r="T30" s="226">
        <f t="shared" si="16"/>
        <v>654.83870967741939</v>
      </c>
      <c r="U30" s="226">
        <f t="shared" si="16"/>
        <v>654.83870967741939</v>
      </c>
      <c r="V30" s="226">
        <f t="shared" si="16"/>
        <v>654.83870967741939</v>
      </c>
      <c r="W30" s="226">
        <f t="shared" si="16"/>
        <v>654.83870967741939</v>
      </c>
      <c r="X30" s="226">
        <f t="shared" si="16"/>
        <v>654.83870967741939</v>
      </c>
      <c r="Y30" s="226">
        <f t="shared" si="16"/>
        <v>654.83870967741939</v>
      </c>
      <c r="Z30" s="226">
        <f t="shared" si="16"/>
        <v>654.83870967741939</v>
      </c>
      <c r="AA30" s="226">
        <f t="shared" si="16"/>
        <v>654.83870967741939</v>
      </c>
      <c r="AB30" s="226">
        <f t="shared" si="16"/>
        <v>654.83870967741939</v>
      </c>
      <c r="AC30" s="226">
        <f t="shared" si="16"/>
        <v>654.83870967741939</v>
      </c>
      <c r="AD30" s="226">
        <f t="shared" si="16"/>
        <v>654.83870967741939</v>
      </c>
      <c r="AE30" s="226">
        <f t="shared" si="16"/>
        <v>654.83870967741939</v>
      </c>
      <c r="AF30" s="226">
        <f t="shared" si="16"/>
        <v>654.83870967741939</v>
      </c>
      <c r="AG30" s="226">
        <f t="shared" si="16"/>
        <v>654.83870967741939</v>
      </c>
    </row>
    <row r="31" spans="1:35" x14ac:dyDescent="0.25">
      <c r="A31" s="213" t="s">
        <v>102</v>
      </c>
      <c r="B31" s="170">
        <v>8000</v>
      </c>
      <c r="C31" s="228">
        <f t="shared" si="11"/>
        <v>258.06451612903226</v>
      </c>
      <c r="D31" s="229">
        <f>$B$31/31</f>
        <v>258.06451612903226</v>
      </c>
      <c r="E31" s="229">
        <f t="shared" ref="E31:AG31" si="17">$B$31/31</f>
        <v>258.06451612903226</v>
      </c>
      <c r="F31" s="229">
        <f t="shared" si="17"/>
        <v>258.06451612903226</v>
      </c>
      <c r="G31" s="229">
        <f t="shared" si="17"/>
        <v>258.06451612903226</v>
      </c>
      <c r="H31" s="229">
        <f t="shared" si="17"/>
        <v>258.06451612903226</v>
      </c>
      <c r="I31" s="229">
        <f t="shared" si="17"/>
        <v>258.06451612903226</v>
      </c>
      <c r="J31" s="229">
        <f t="shared" si="17"/>
        <v>258.06451612903226</v>
      </c>
      <c r="K31" s="229">
        <f t="shared" si="17"/>
        <v>258.06451612903226</v>
      </c>
      <c r="L31" s="229">
        <f t="shared" si="17"/>
        <v>258.06451612903226</v>
      </c>
      <c r="M31" s="229">
        <f t="shared" si="17"/>
        <v>258.06451612903226</v>
      </c>
      <c r="N31" s="229">
        <f t="shared" si="17"/>
        <v>258.06451612903226</v>
      </c>
      <c r="O31" s="229">
        <f t="shared" si="17"/>
        <v>258.06451612903226</v>
      </c>
      <c r="P31" s="229">
        <f t="shared" si="17"/>
        <v>258.06451612903226</v>
      </c>
      <c r="Q31" s="229">
        <f t="shared" si="17"/>
        <v>258.06451612903226</v>
      </c>
      <c r="R31" s="229">
        <f t="shared" si="17"/>
        <v>258.06451612903226</v>
      </c>
      <c r="S31" s="229">
        <f t="shared" si="17"/>
        <v>258.06451612903226</v>
      </c>
      <c r="T31" s="229">
        <f t="shared" si="17"/>
        <v>258.06451612903226</v>
      </c>
      <c r="U31" s="229">
        <f t="shared" si="17"/>
        <v>258.06451612903226</v>
      </c>
      <c r="V31" s="229">
        <f t="shared" si="17"/>
        <v>258.06451612903226</v>
      </c>
      <c r="W31" s="229">
        <f t="shared" si="17"/>
        <v>258.06451612903226</v>
      </c>
      <c r="X31" s="229">
        <f t="shared" si="17"/>
        <v>258.06451612903226</v>
      </c>
      <c r="Y31" s="229">
        <f t="shared" si="17"/>
        <v>258.06451612903226</v>
      </c>
      <c r="Z31" s="229">
        <f t="shared" si="17"/>
        <v>258.06451612903226</v>
      </c>
      <c r="AA31" s="229">
        <f t="shared" si="17"/>
        <v>258.06451612903226</v>
      </c>
      <c r="AB31" s="229">
        <f t="shared" si="17"/>
        <v>258.06451612903226</v>
      </c>
      <c r="AC31" s="229">
        <f t="shared" si="17"/>
        <v>258.06451612903226</v>
      </c>
      <c r="AD31" s="229">
        <f t="shared" si="17"/>
        <v>258.06451612903226</v>
      </c>
      <c r="AE31" s="229">
        <f t="shared" si="17"/>
        <v>258.06451612903226</v>
      </c>
      <c r="AF31" s="229">
        <f t="shared" si="17"/>
        <v>258.06451612903226</v>
      </c>
      <c r="AG31" s="229">
        <f t="shared" si="17"/>
        <v>258.06451612903226</v>
      </c>
    </row>
    <row r="32" spans="1:35" x14ac:dyDescent="0.25">
      <c r="A32" s="213" t="s">
        <v>101</v>
      </c>
      <c r="B32" s="170">
        <v>11500</v>
      </c>
      <c r="C32" s="228">
        <f t="shared" si="11"/>
        <v>370.96774193548384</v>
      </c>
      <c r="D32" s="229">
        <f>$B$32/31</f>
        <v>370.96774193548384</v>
      </c>
      <c r="E32" s="229">
        <f t="shared" ref="E32:AG32" si="18">$B$32/31</f>
        <v>370.96774193548384</v>
      </c>
      <c r="F32" s="229">
        <f t="shared" si="18"/>
        <v>370.96774193548384</v>
      </c>
      <c r="G32" s="229">
        <f t="shared" si="18"/>
        <v>370.96774193548384</v>
      </c>
      <c r="H32" s="229">
        <f t="shared" si="18"/>
        <v>370.96774193548384</v>
      </c>
      <c r="I32" s="229">
        <f t="shared" si="18"/>
        <v>370.96774193548384</v>
      </c>
      <c r="J32" s="229">
        <f t="shared" si="18"/>
        <v>370.96774193548384</v>
      </c>
      <c r="K32" s="229">
        <f t="shared" si="18"/>
        <v>370.96774193548384</v>
      </c>
      <c r="L32" s="229">
        <f t="shared" si="18"/>
        <v>370.96774193548384</v>
      </c>
      <c r="M32" s="229">
        <f t="shared" si="18"/>
        <v>370.96774193548384</v>
      </c>
      <c r="N32" s="229">
        <f t="shared" si="18"/>
        <v>370.96774193548384</v>
      </c>
      <c r="O32" s="229">
        <f t="shared" si="18"/>
        <v>370.96774193548384</v>
      </c>
      <c r="P32" s="229">
        <f t="shared" si="18"/>
        <v>370.96774193548384</v>
      </c>
      <c r="Q32" s="229">
        <f t="shared" si="18"/>
        <v>370.96774193548384</v>
      </c>
      <c r="R32" s="229">
        <f t="shared" si="18"/>
        <v>370.96774193548384</v>
      </c>
      <c r="S32" s="229">
        <f t="shared" si="18"/>
        <v>370.96774193548384</v>
      </c>
      <c r="T32" s="229">
        <f t="shared" si="18"/>
        <v>370.96774193548384</v>
      </c>
      <c r="U32" s="229">
        <f t="shared" si="18"/>
        <v>370.96774193548384</v>
      </c>
      <c r="V32" s="229">
        <f t="shared" si="18"/>
        <v>370.96774193548384</v>
      </c>
      <c r="W32" s="229">
        <f t="shared" si="18"/>
        <v>370.96774193548384</v>
      </c>
      <c r="X32" s="229">
        <f t="shared" si="18"/>
        <v>370.96774193548384</v>
      </c>
      <c r="Y32" s="229">
        <f t="shared" si="18"/>
        <v>370.96774193548384</v>
      </c>
      <c r="Z32" s="229">
        <f t="shared" si="18"/>
        <v>370.96774193548384</v>
      </c>
      <c r="AA32" s="229">
        <f t="shared" si="18"/>
        <v>370.96774193548384</v>
      </c>
      <c r="AB32" s="229">
        <f t="shared" si="18"/>
        <v>370.96774193548384</v>
      </c>
      <c r="AC32" s="229">
        <f t="shared" si="18"/>
        <v>370.96774193548384</v>
      </c>
      <c r="AD32" s="229">
        <f t="shared" si="18"/>
        <v>370.96774193548384</v>
      </c>
      <c r="AE32" s="229">
        <f t="shared" si="18"/>
        <v>370.96774193548384</v>
      </c>
      <c r="AF32" s="229">
        <f t="shared" si="18"/>
        <v>370.96774193548384</v>
      </c>
      <c r="AG32" s="229">
        <f t="shared" si="18"/>
        <v>370.96774193548384</v>
      </c>
    </row>
    <row r="33" spans="1:35" x14ac:dyDescent="0.25">
      <c r="A33" s="190" t="s">
        <v>93</v>
      </c>
      <c r="B33" s="193">
        <f t="shared" ref="B33:AG33" si="19">SUM(B23:B32)</f>
        <v>261800</v>
      </c>
      <c r="C33" s="193">
        <f t="shared" si="19"/>
        <v>8445.1612903225796</v>
      </c>
      <c r="D33" s="193">
        <f t="shared" si="19"/>
        <v>8445.1612903225796</v>
      </c>
      <c r="E33" s="193">
        <f t="shared" si="19"/>
        <v>8445.1612903225796</v>
      </c>
      <c r="F33" s="193">
        <f t="shared" si="19"/>
        <v>8445.1612903225796</v>
      </c>
      <c r="G33" s="193">
        <f t="shared" si="19"/>
        <v>8445.1612903225796</v>
      </c>
      <c r="H33" s="193">
        <f t="shared" si="19"/>
        <v>8445.1612903225796</v>
      </c>
      <c r="I33" s="193">
        <f t="shared" si="19"/>
        <v>8445.1612903225796</v>
      </c>
      <c r="J33" s="193">
        <f t="shared" si="19"/>
        <v>8445.1612903225796</v>
      </c>
      <c r="K33" s="193">
        <f t="shared" si="19"/>
        <v>8445.1612903225796</v>
      </c>
      <c r="L33" s="193">
        <f t="shared" si="19"/>
        <v>8445.1612903225796</v>
      </c>
      <c r="M33" s="193">
        <f t="shared" si="19"/>
        <v>8445.1612903225796</v>
      </c>
      <c r="N33" s="193">
        <f t="shared" si="19"/>
        <v>8445.1612903225796</v>
      </c>
      <c r="O33" s="193">
        <f t="shared" si="19"/>
        <v>8445.1612903225796</v>
      </c>
      <c r="P33" s="193">
        <f t="shared" si="19"/>
        <v>8445.1612903225796</v>
      </c>
      <c r="Q33" s="193">
        <f t="shared" si="19"/>
        <v>8445.1612903225796</v>
      </c>
      <c r="R33" s="193">
        <f t="shared" si="19"/>
        <v>8445.1612903225796</v>
      </c>
      <c r="S33" s="193">
        <f t="shared" si="19"/>
        <v>8445.1612903225796</v>
      </c>
      <c r="T33" s="193">
        <f t="shared" si="19"/>
        <v>8445.1612903225796</v>
      </c>
      <c r="U33" s="193">
        <f t="shared" si="19"/>
        <v>8445.1612903225796</v>
      </c>
      <c r="V33" s="193">
        <f t="shared" si="19"/>
        <v>8445.1612903225796</v>
      </c>
      <c r="W33" s="193">
        <f t="shared" si="19"/>
        <v>8445.1612903225796</v>
      </c>
      <c r="X33" s="193">
        <f t="shared" si="19"/>
        <v>8445.1612903225796</v>
      </c>
      <c r="Y33" s="193">
        <f t="shared" si="19"/>
        <v>8445.1612903225796</v>
      </c>
      <c r="Z33" s="193">
        <f t="shared" si="19"/>
        <v>8445.1612903225796</v>
      </c>
      <c r="AA33" s="193">
        <f t="shared" si="19"/>
        <v>8445.1612903225796</v>
      </c>
      <c r="AB33" s="193">
        <f t="shared" si="19"/>
        <v>8445.1612903225796</v>
      </c>
      <c r="AC33" s="193">
        <f t="shared" si="19"/>
        <v>8445.1612903225796</v>
      </c>
      <c r="AD33" s="193">
        <f t="shared" si="19"/>
        <v>8445.1612903225796</v>
      </c>
      <c r="AE33" s="193">
        <f t="shared" si="19"/>
        <v>8445.1612903225796</v>
      </c>
      <c r="AF33" s="193">
        <f t="shared" si="19"/>
        <v>8445.1612903225796</v>
      </c>
      <c r="AG33" s="193">
        <f t="shared" si="19"/>
        <v>8445.1612903225796</v>
      </c>
    </row>
    <row r="35" spans="1:35" s="194" customFormat="1" x14ac:dyDescent="0.25">
      <c r="A35" s="194" t="s">
        <v>94</v>
      </c>
      <c r="B35" s="198"/>
      <c r="C35" s="199">
        <f t="shared" ref="C35:AG35" si="20">C11-C20-C33</f>
        <v>-8445.1612903225796</v>
      </c>
      <c r="D35" s="199">
        <f t="shared" si="20"/>
        <v>-8445.1612903225796</v>
      </c>
      <c r="E35" s="199">
        <f t="shared" si="20"/>
        <v>-8445.1612903225796</v>
      </c>
      <c r="F35" s="199">
        <f t="shared" si="20"/>
        <v>-8445.1612903225796</v>
      </c>
      <c r="G35" s="199">
        <f t="shared" si="20"/>
        <v>-8445.1612903225796</v>
      </c>
      <c r="H35" s="199">
        <f t="shared" si="20"/>
        <v>-8445.1612903225796</v>
      </c>
      <c r="I35" s="199">
        <f t="shared" si="20"/>
        <v>-8445.1612903225796</v>
      </c>
      <c r="J35" s="199">
        <f t="shared" si="20"/>
        <v>-8445.1612903225796</v>
      </c>
      <c r="K35" s="199">
        <f t="shared" si="20"/>
        <v>-8445.1612903225796</v>
      </c>
      <c r="L35" s="199">
        <f t="shared" si="20"/>
        <v>-8445.1612903225796</v>
      </c>
      <c r="M35" s="199">
        <f t="shared" si="20"/>
        <v>-8445.1612903225796</v>
      </c>
      <c r="N35" s="199">
        <f t="shared" si="20"/>
        <v>-8445.1612903225796</v>
      </c>
      <c r="O35" s="199">
        <f t="shared" si="20"/>
        <v>-8445.1612903225796</v>
      </c>
      <c r="P35" s="199">
        <f t="shared" si="20"/>
        <v>-8445.1612903225796</v>
      </c>
      <c r="Q35" s="199">
        <f t="shared" si="20"/>
        <v>-8445.1612903225796</v>
      </c>
      <c r="R35" s="199">
        <f t="shared" si="20"/>
        <v>-8445.1612903225796</v>
      </c>
      <c r="S35" s="199">
        <f t="shared" si="20"/>
        <v>-8445.1612903225796</v>
      </c>
      <c r="T35" s="199">
        <f t="shared" si="20"/>
        <v>-8445.1612903225796</v>
      </c>
      <c r="U35" s="199">
        <f t="shared" si="20"/>
        <v>-8445.1612903225796</v>
      </c>
      <c r="V35" s="199">
        <f t="shared" si="20"/>
        <v>-8445.1612903225796</v>
      </c>
      <c r="W35" s="199">
        <f t="shared" si="20"/>
        <v>-8445.1612903225796</v>
      </c>
      <c r="X35" s="199">
        <f t="shared" si="20"/>
        <v>-8445.1612903225796</v>
      </c>
      <c r="Y35" s="199">
        <f t="shared" si="20"/>
        <v>-8445.1612903225796</v>
      </c>
      <c r="Z35" s="199">
        <f t="shared" si="20"/>
        <v>-8445.1612903225796</v>
      </c>
      <c r="AA35" s="199">
        <f t="shared" si="20"/>
        <v>-8445.1612903225796</v>
      </c>
      <c r="AB35" s="199">
        <f t="shared" si="20"/>
        <v>-8445.1612903225796</v>
      </c>
      <c r="AC35" s="199">
        <f t="shared" si="20"/>
        <v>-8445.1612903225796</v>
      </c>
      <c r="AD35" s="199">
        <f t="shared" si="20"/>
        <v>-8445.1612903225796</v>
      </c>
      <c r="AE35" s="199">
        <f t="shared" si="20"/>
        <v>-8445.1612903225796</v>
      </c>
      <c r="AF35" s="199">
        <f t="shared" si="20"/>
        <v>-8445.1612903225796</v>
      </c>
      <c r="AG35" s="199">
        <f t="shared" si="20"/>
        <v>-8445.1612903225796</v>
      </c>
      <c r="AI35" s="199">
        <f>SUM(C35:AG35)</f>
        <v>-261799.99999999988</v>
      </c>
    </row>
    <row r="37" spans="1:35" x14ac:dyDescent="0.25">
      <c r="A37" s="242"/>
      <c r="B37" s="242"/>
      <c r="C37" s="242"/>
      <c r="D37" s="242"/>
      <c r="E37" s="242"/>
      <c r="F37" s="242"/>
      <c r="G37" s="242"/>
      <c r="H37" s="242"/>
      <c r="I37" s="242"/>
      <c r="J37" s="242"/>
      <c r="K37" s="242"/>
      <c r="L37" s="242"/>
      <c r="M37" s="242"/>
      <c r="N37" s="242"/>
      <c r="O37" s="242"/>
      <c r="P37" s="242"/>
      <c r="Q37" s="242"/>
      <c r="R37" s="242"/>
      <c r="S37" s="242"/>
      <c r="T37" s="242"/>
      <c r="U37" s="242"/>
      <c r="V37" s="242"/>
      <c r="W37" s="242"/>
      <c r="X37" s="242"/>
      <c r="Y37" s="242"/>
      <c r="Z37" s="242"/>
      <c r="AA37" s="242"/>
      <c r="AB37" s="242"/>
      <c r="AC37" s="242"/>
      <c r="AD37" s="242"/>
      <c r="AE37" s="242"/>
      <c r="AF37" s="242"/>
      <c r="AG37" s="242"/>
    </row>
    <row r="39" spans="1:35" x14ac:dyDescent="0.25">
      <c r="A39" s="190"/>
      <c r="B39" s="200"/>
    </row>
    <row r="40" spans="1:35" x14ac:dyDescent="0.25">
      <c r="A40" s="188" t="s">
        <v>146</v>
      </c>
      <c r="B40" s="189">
        <f>B33</f>
        <v>261800</v>
      </c>
    </row>
    <row r="41" spans="1:35" x14ac:dyDescent="0.25">
      <c r="A41" s="188" t="s">
        <v>147</v>
      </c>
      <c r="B41" s="189">
        <f>AI11</f>
        <v>0</v>
      </c>
      <c r="C41" s="201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01"/>
      <c r="O41" s="201"/>
      <c r="P41" s="201"/>
      <c r="Q41" s="201"/>
      <c r="R41" s="201"/>
      <c r="S41" s="201"/>
      <c r="T41" s="201"/>
      <c r="U41" s="201"/>
      <c r="V41" s="201"/>
      <c r="W41" s="201"/>
      <c r="X41" s="201"/>
      <c r="Y41" s="201"/>
      <c r="Z41" s="201"/>
      <c r="AA41" s="201"/>
      <c r="AB41" s="201"/>
      <c r="AC41" s="201"/>
      <c r="AD41" s="201"/>
      <c r="AE41" s="201"/>
      <c r="AF41" s="201"/>
      <c r="AG41" s="201"/>
    </row>
    <row r="42" spans="1:35" x14ac:dyDescent="0.25">
      <c r="A42" s="188" t="s">
        <v>148</v>
      </c>
      <c r="B42" s="189">
        <f>AI20</f>
        <v>0</v>
      </c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201"/>
      <c r="AA42" s="201"/>
      <c r="AB42" s="201"/>
      <c r="AC42" s="201"/>
      <c r="AD42" s="201"/>
      <c r="AE42" s="201"/>
    </row>
    <row r="43" spans="1:35" x14ac:dyDescent="0.25">
      <c r="A43" s="188" t="s">
        <v>149</v>
      </c>
      <c r="B43" s="189">
        <f>SUM(B42+B40)</f>
        <v>261800</v>
      </c>
      <c r="O43" s="201"/>
    </row>
    <row r="44" spans="1:35" s="205" customFormat="1" x14ac:dyDescent="0.25">
      <c r="A44" s="202" t="s">
        <v>150</v>
      </c>
      <c r="B44" s="203">
        <f>B41-B43</f>
        <v>-261800</v>
      </c>
      <c r="C44" s="204"/>
      <c r="D44" s="204"/>
      <c r="E44" s="204"/>
      <c r="F44" s="204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04"/>
      <c r="V44" s="204"/>
      <c r="W44" s="204"/>
      <c r="X44" s="204"/>
      <c r="Y44" s="204"/>
      <c r="Z44" s="204"/>
      <c r="AA44" s="204"/>
      <c r="AB44" s="204"/>
      <c r="AC44" s="204"/>
      <c r="AD44" s="204"/>
      <c r="AE44" s="204"/>
      <c r="AF44" s="204"/>
      <c r="AG44" s="204"/>
    </row>
    <row r="45" spans="1:35" x14ac:dyDescent="0.25">
      <c r="A45" s="190"/>
      <c r="B45" s="193"/>
      <c r="C45" s="206"/>
      <c r="D45" s="206"/>
      <c r="E45" s="206"/>
      <c r="F45" s="206"/>
      <c r="G45" s="206"/>
      <c r="H45" s="206"/>
      <c r="I45" s="206"/>
      <c r="J45" s="206"/>
      <c r="K45" s="206"/>
      <c r="L45" s="206"/>
      <c r="M45" s="206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</row>
    <row r="46" spans="1:35" x14ac:dyDescent="0.25">
      <c r="A46" s="190"/>
      <c r="B46" s="193"/>
      <c r="C46" s="201"/>
      <c r="D46" s="201"/>
      <c r="E46" s="201"/>
      <c r="F46" s="201"/>
      <c r="G46" s="201"/>
      <c r="H46" s="201"/>
      <c r="I46" s="201"/>
      <c r="J46" s="201"/>
      <c r="K46" s="201"/>
      <c r="L46" s="201"/>
      <c r="M46" s="201"/>
      <c r="N46" s="201"/>
      <c r="O46" s="201"/>
      <c r="P46" s="201"/>
      <c r="Q46" s="201"/>
      <c r="R46" s="201"/>
      <c r="S46" s="201"/>
      <c r="T46" s="201"/>
      <c r="U46" s="201"/>
      <c r="V46" s="201"/>
      <c r="W46" s="201"/>
      <c r="X46" s="201"/>
      <c r="Y46" s="201"/>
      <c r="Z46" s="201"/>
      <c r="AA46" s="201"/>
      <c r="AB46" s="201"/>
      <c r="AC46" s="201"/>
      <c r="AD46" s="201"/>
      <c r="AE46" s="201"/>
      <c r="AF46" s="201"/>
      <c r="AG46" s="201"/>
    </row>
    <row r="47" spans="1:35" x14ac:dyDescent="0.25">
      <c r="A47" s="190"/>
      <c r="B47" s="193"/>
      <c r="C47" s="201"/>
      <c r="D47" s="201"/>
      <c r="E47" s="201"/>
      <c r="F47" s="201"/>
      <c r="G47" s="201"/>
      <c r="H47" s="201"/>
      <c r="I47" s="201"/>
      <c r="J47" s="201"/>
      <c r="K47" s="201"/>
      <c r="L47" s="201"/>
      <c r="M47" s="201"/>
      <c r="N47" s="201"/>
      <c r="O47" s="201"/>
      <c r="P47" s="201"/>
      <c r="Q47" s="201"/>
      <c r="R47" s="201"/>
      <c r="S47" s="201"/>
      <c r="T47" s="201"/>
      <c r="U47" s="201"/>
      <c r="V47" s="201"/>
      <c r="W47" s="201"/>
      <c r="X47" s="201"/>
      <c r="Y47" s="201"/>
      <c r="Z47" s="201"/>
      <c r="AA47" s="201"/>
      <c r="AB47" s="201"/>
      <c r="AC47" s="201"/>
      <c r="AD47" s="201"/>
      <c r="AE47" s="201"/>
      <c r="AF47" s="201"/>
      <c r="AG47" s="201"/>
    </row>
    <row r="48" spans="1:35" x14ac:dyDescent="0.25">
      <c r="A48" s="190"/>
      <c r="B48" s="193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01"/>
      <c r="P48" s="201"/>
      <c r="Q48" s="201"/>
      <c r="R48" s="201"/>
      <c r="S48" s="201"/>
      <c r="T48" s="201"/>
      <c r="U48" s="201"/>
      <c r="V48" s="201"/>
      <c r="W48" s="201"/>
      <c r="X48" s="201"/>
      <c r="Y48" s="201"/>
      <c r="Z48" s="201"/>
      <c r="AA48" s="201"/>
      <c r="AB48" s="201"/>
      <c r="AC48" s="201"/>
      <c r="AD48" s="201"/>
      <c r="AE48" s="201"/>
      <c r="AF48" s="201"/>
      <c r="AG48" s="201"/>
    </row>
    <row r="49" spans="1:33" x14ac:dyDescent="0.25">
      <c r="A49" s="190"/>
      <c r="B49" s="193"/>
      <c r="C49" s="191"/>
      <c r="D49" s="191"/>
      <c r="E49" s="191"/>
      <c r="F49" s="191"/>
      <c r="G49" s="191"/>
      <c r="H49" s="191"/>
      <c r="I49" s="191"/>
      <c r="J49" s="191"/>
      <c r="K49" s="191"/>
      <c r="L49" s="191"/>
      <c r="M49" s="191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</row>
    <row r="50" spans="1:33" x14ac:dyDescent="0.25"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X50" s="201"/>
      <c r="Y50" s="201"/>
      <c r="Z50" s="201"/>
      <c r="AA50" s="201"/>
      <c r="AB50" s="201"/>
      <c r="AC50" s="201"/>
      <c r="AD50" s="201"/>
      <c r="AE50" s="201"/>
      <c r="AF50" s="201"/>
      <c r="AG50" s="201"/>
    </row>
    <row r="52" spans="1:33" s="210" customFormat="1" x14ac:dyDescent="0.25">
      <c r="A52" s="207"/>
      <c r="B52" s="208"/>
      <c r="C52" s="208"/>
      <c r="D52" s="209"/>
      <c r="E52" s="209"/>
      <c r="F52" s="209"/>
      <c r="G52" s="209"/>
      <c r="H52" s="209"/>
      <c r="I52" s="209"/>
      <c r="J52" s="209"/>
      <c r="K52" s="209"/>
      <c r="L52" s="209"/>
      <c r="M52" s="209"/>
      <c r="N52" s="209"/>
      <c r="O52" s="209"/>
      <c r="P52" s="209"/>
      <c r="Q52" s="209"/>
      <c r="R52" s="209"/>
      <c r="S52" s="209"/>
      <c r="T52" s="209"/>
      <c r="U52" s="209"/>
      <c r="V52" s="209"/>
      <c r="W52" s="209"/>
      <c r="X52" s="209"/>
      <c r="Y52" s="209"/>
      <c r="Z52" s="209"/>
      <c r="AA52" s="209"/>
      <c r="AB52" s="209"/>
      <c r="AC52" s="209"/>
      <c r="AD52" s="209"/>
      <c r="AE52" s="209"/>
      <c r="AF52" s="209"/>
      <c r="AG52" s="209"/>
    </row>
    <row r="53" spans="1:33" s="210" customFormat="1" x14ac:dyDescent="0.25">
      <c r="B53" s="208"/>
      <c r="C53" s="209"/>
      <c r="D53" s="209"/>
      <c r="E53" s="209"/>
      <c r="F53" s="209"/>
      <c r="G53" s="209"/>
      <c r="H53" s="209"/>
      <c r="I53" s="209"/>
      <c r="J53" s="209"/>
      <c r="K53" s="209"/>
      <c r="L53" s="209"/>
      <c r="M53" s="209"/>
      <c r="N53" s="209"/>
      <c r="O53" s="209"/>
      <c r="P53" s="209"/>
      <c r="Q53" s="209"/>
      <c r="R53" s="209"/>
      <c r="S53" s="209"/>
      <c r="T53" s="209"/>
      <c r="U53" s="209"/>
      <c r="V53" s="209"/>
      <c r="W53" s="209"/>
      <c r="X53" s="209"/>
      <c r="Y53" s="209"/>
      <c r="Z53" s="209"/>
      <c r="AA53" s="209"/>
      <c r="AB53" s="209"/>
      <c r="AC53" s="209"/>
      <c r="AD53" s="209"/>
      <c r="AE53" s="209"/>
      <c r="AF53" s="209"/>
      <c r="AG53" s="209"/>
    </row>
    <row r="54" spans="1:33" s="210" customFormat="1" x14ac:dyDescent="0.25">
      <c r="A54" s="207"/>
      <c r="B54" s="211"/>
      <c r="C54" s="212"/>
      <c r="D54" s="212"/>
      <c r="E54" s="212"/>
      <c r="F54" s="212"/>
      <c r="G54" s="212"/>
      <c r="H54" s="212"/>
      <c r="I54" s="212"/>
      <c r="J54" s="212"/>
      <c r="K54" s="212"/>
      <c r="L54" s="212"/>
      <c r="M54" s="212"/>
      <c r="N54" s="212"/>
      <c r="O54" s="212"/>
      <c r="P54" s="212"/>
      <c r="Q54" s="212"/>
      <c r="R54" s="212"/>
      <c r="S54" s="212"/>
      <c r="T54" s="212"/>
      <c r="U54" s="212"/>
      <c r="V54" s="212"/>
      <c r="W54" s="212"/>
      <c r="X54" s="212"/>
      <c r="Y54" s="212"/>
      <c r="Z54" s="212"/>
      <c r="AA54" s="212"/>
      <c r="AB54" s="212"/>
      <c r="AC54" s="212"/>
      <c r="AD54" s="212"/>
      <c r="AE54" s="212"/>
      <c r="AF54" s="212"/>
      <c r="AG54" s="212"/>
    </row>
  </sheetData>
  <mergeCells count="1">
    <mergeCell ref="A37:AG37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4"/>
  <sheetViews>
    <sheetView workbookViewId="0">
      <pane ySplit="1" topLeftCell="A11" activePane="bottomLeft" state="frozen"/>
      <selection pane="bottomLeft" sqref="A1:XFD1048576"/>
    </sheetView>
  </sheetViews>
  <sheetFormatPr defaultRowHeight="15.75" x14ac:dyDescent="0.25"/>
  <cols>
    <col min="1" max="1" width="26.6640625" style="188" bestFit="1" customWidth="1"/>
    <col min="2" max="2" width="13.33203125" style="189" bestFit="1" customWidth="1"/>
    <col min="3" max="3" width="14.5" style="188" bestFit="1" customWidth="1"/>
    <col min="4" max="4" width="15" style="188" bestFit="1" customWidth="1"/>
    <col min="5" max="5" width="15.33203125" style="188" bestFit="1" customWidth="1"/>
    <col min="6" max="11" width="15" style="188" bestFit="1" customWidth="1"/>
    <col min="12" max="12" width="15.33203125" style="188" bestFit="1" customWidth="1"/>
    <col min="13" max="13" width="14" style="188" bestFit="1" customWidth="1"/>
    <col min="14" max="18" width="14.5" style="188" bestFit="1" customWidth="1"/>
    <col min="19" max="19" width="15.33203125" style="188" bestFit="1" customWidth="1"/>
    <col min="20" max="21" width="14.5" style="188" bestFit="1" customWidth="1"/>
    <col min="22" max="22" width="15" style="188" bestFit="1" customWidth="1"/>
    <col min="23" max="23" width="14.5" style="188" bestFit="1" customWidth="1"/>
    <col min="24" max="25" width="15" style="188" bestFit="1" customWidth="1"/>
    <col min="26" max="26" width="19.1640625" style="188" bestFit="1" customWidth="1"/>
    <col min="27" max="27" width="16.5" style="188" bestFit="1" customWidth="1"/>
    <col min="28" max="31" width="15" style="188" bestFit="1" customWidth="1"/>
    <col min="32" max="32" width="14.1640625" style="188" bestFit="1" customWidth="1"/>
    <col min="33" max="33" width="19.1640625" style="188" bestFit="1" customWidth="1"/>
    <col min="34" max="34" width="9.33203125" style="188"/>
    <col min="35" max="35" width="13.6640625" style="188" bestFit="1" customWidth="1"/>
    <col min="36" max="16384" width="9.33203125" style="188"/>
  </cols>
  <sheetData>
    <row r="1" spans="1:35" s="184" customFormat="1" x14ac:dyDescent="0.25">
      <c r="A1" s="161" t="s">
        <v>128</v>
      </c>
      <c r="B1" s="183">
        <f>'Expected sales'!B8</f>
        <v>31</v>
      </c>
      <c r="C1" s="184" t="s">
        <v>138</v>
      </c>
      <c r="D1" s="184" t="s">
        <v>139</v>
      </c>
      <c r="E1" s="184" t="s">
        <v>140</v>
      </c>
      <c r="F1" s="184" t="s">
        <v>141</v>
      </c>
      <c r="G1" s="184" t="s">
        <v>142</v>
      </c>
      <c r="H1" s="184" t="s">
        <v>143</v>
      </c>
      <c r="I1" s="184" t="s">
        <v>144</v>
      </c>
      <c r="J1" s="184" t="s">
        <v>138</v>
      </c>
      <c r="K1" s="184" t="s">
        <v>139</v>
      </c>
      <c r="L1" s="184" t="s">
        <v>140</v>
      </c>
      <c r="M1" s="184" t="s">
        <v>141</v>
      </c>
      <c r="N1" s="184" t="s">
        <v>142</v>
      </c>
      <c r="O1" s="184" t="s">
        <v>143</v>
      </c>
      <c r="P1" s="184" t="s">
        <v>144</v>
      </c>
      <c r="Q1" s="184" t="s">
        <v>138</v>
      </c>
      <c r="R1" s="184" t="s">
        <v>139</v>
      </c>
      <c r="S1" s="184" t="s">
        <v>140</v>
      </c>
      <c r="T1" s="184" t="s">
        <v>141</v>
      </c>
      <c r="U1" s="184" t="s">
        <v>142</v>
      </c>
      <c r="V1" s="184" t="s">
        <v>143</v>
      </c>
      <c r="W1" s="184" t="s">
        <v>144</v>
      </c>
      <c r="X1" s="184" t="s">
        <v>138</v>
      </c>
      <c r="Y1" s="184" t="s">
        <v>139</v>
      </c>
      <c r="Z1" s="184" t="s">
        <v>140</v>
      </c>
      <c r="AA1" s="184" t="s">
        <v>141</v>
      </c>
      <c r="AB1" s="184" t="s">
        <v>142</v>
      </c>
      <c r="AC1" s="184" t="s">
        <v>143</v>
      </c>
      <c r="AD1" s="184" t="s">
        <v>144</v>
      </c>
      <c r="AE1" s="184" t="s">
        <v>138</v>
      </c>
      <c r="AF1" s="184" t="s">
        <v>139</v>
      </c>
      <c r="AG1" s="184" t="s">
        <v>140</v>
      </c>
      <c r="AI1" s="184" t="s">
        <v>151</v>
      </c>
    </row>
    <row r="2" spans="1:35" s="227" customFormat="1" x14ac:dyDescent="0.25">
      <c r="C2" s="227">
        <v>43101</v>
      </c>
      <c r="D2" s="227">
        <v>43102</v>
      </c>
      <c r="E2" s="227">
        <v>43103</v>
      </c>
      <c r="F2" s="227">
        <v>43104</v>
      </c>
      <c r="G2" s="227">
        <v>43105</v>
      </c>
      <c r="H2" s="227">
        <v>43106</v>
      </c>
      <c r="I2" s="227">
        <v>43107</v>
      </c>
      <c r="J2" s="227">
        <v>43108</v>
      </c>
      <c r="K2" s="227">
        <v>43109</v>
      </c>
      <c r="L2" s="227">
        <v>43110</v>
      </c>
      <c r="M2" s="227">
        <v>43111</v>
      </c>
      <c r="N2" s="227">
        <v>43112</v>
      </c>
      <c r="O2" s="227">
        <v>43113</v>
      </c>
      <c r="P2" s="227">
        <v>43114</v>
      </c>
      <c r="Q2" s="227">
        <v>43115</v>
      </c>
      <c r="R2" s="227">
        <v>43116</v>
      </c>
      <c r="S2" s="227">
        <v>43117</v>
      </c>
      <c r="T2" s="227">
        <v>43118</v>
      </c>
      <c r="U2" s="227">
        <v>43119</v>
      </c>
      <c r="V2" s="227">
        <v>43120</v>
      </c>
      <c r="W2" s="227">
        <v>43121</v>
      </c>
      <c r="X2" s="227">
        <v>43122</v>
      </c>
      <c r="Y2" s="227">
        <v>43123</v>
      </c>
      <c r="Z2" s="227">
        <v>43124</v>
      </c>
      <c r="AA2" s="227">
        <v>43125</v>
      </c>
      <c r="AB2" s="227">
        <v>43126</v>
      </c>
      <c r="AC2" s="227">
        <v>43127</v>
      </c>
      <c r="AD2" s="227">
        <v>43128</v>
      </c>
      <c r="AE2" s="227">
        <v>43129</v>
      </c>
      <c r="AF2" s="227">
        <v>43130</v>
      </c>
      <c r="AG2" s="227">
        <v>43131</v>
      </c>
    </row>
    <row r="3" spans="1:35" s="186" customFormat="1" x14ac:dyDescent="0.25">
      <c r="A3" s="185" t="s">
        <v>100</v>
      </c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  <c r="AA3" s="187"/>
      <c r="AB3" s="187"/>
      <c r="AC3" s="187"/>
      <c r="AD3" s="187"/>
      <c r="AE3" s="187"/>
    </row>
    <row r="4" spans="1:35" x14ac:dyDescent="0.25">
      <c r="A4" s="221" t="s">
        <v>103</v>
      </c>
      <c r="B4" s="188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89"/>
      <c r="AC4" s="189"/>
      <c r="AD4" s="189"/>
      <c r="AE4" s="189"/>
      <c r="AF4" s="189"/>
      <c r="AG4" s="189"/>
      <c r="AI4" s="201">
        <f t="shared" ref="AI4:AI10" si="0">SUM(C4:AG4)</f>
        <v>0</v>
      </c>
    </row>
    <row r="5" spans="1:35" x14ac:dyDescent="0.25">
      <c r="A5" s="224" t="s">
        <v>123</v>
      </c>
      <c r="B5" s="188"/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89"/>
      <c r="AE5" s="189"/>
      <c r="AF5" s="189"/>
      <c r="AG5" s="189"/>
      <c r="AI5" s="201">
        <f t="shared" si="0"/>
        <v>0</v>
      </c>
    </row>
    <row r="6" spans="1:35" x14ac:dyDescent="0.25">
      <c r="A6" s="224" t="s">
        <v>105</v>
      </c>
      <c r="B6" s="188"/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I6" s="201">
        <f t="shared" si="0"/>
        <v>0</v>
      </c>
    </row>
    <row r="7" spans="1:35" x14ac:dyDescent="0.25">
      <c r="A7" s="224" t="s">
        <v>125</v>
      </c>
      <c r="B7" s="188"/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I7" s="201">
        <f t="shared" si="0"/>
        <v>0</v>
      </c>
    </row>
    <row r="8" spans="1:35" s="190" customFormat="1" x14ac:dyDescent="0.25">
      <c r="A8" s="224" t="s">
        <v>107</v>
      </c>
      <c r="C8" s="191"/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I8" s="201">
        <f t="shared" si="0"/>
        <v>0</v>
      </c>
    </row>
    <row r="9" spans="1:35" s="190" customFormat="1" x14ac:dyDescent="0.25">
      <c r="A9" s="224" t="s">
        <v>145</v>
      </c>
      <c r="C9" s="191"/>
      <c r="D9" s="191"/>
      <c r="E9" s="191"/>
      <c r="F9" s="191"/>
      <c r="G9" s="191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I9" s="201">
        <f t="shared" si="0"/>
        <v>0</v>
      </c>
    </row>
    <row r="10" spans="1:35" s="190" customFormat="1" x14ac:dyDescent="0.25">
      <c r="A10" s="224" t="s">
        <v>124</v>
      </c>
      <c r="C10" s="191"/>
      <c r="D10" s="191"/>
      <c r="E10" s="191"/>
      <c r="F10" s="191"/>
      <c r="G10" s="191"/>
      <c r="H10" s="191"/>
      <c r="I10" s="191"/>
      <c r="J10" s="191"/>
      <c r="K10" s="191"/>
      <c r="L10" s="191"/>
      <c r="M10" s="191"/>
      <c r="N10" s="191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I10" s="201">
        <f t="shared" si="0"/>
        <v>0</v>
      </c>
    </row>
    <row r="11" spans="1:35" x14ac:dyDescent="0.25">
      <c r="A11" s="224" t="s">
        <v>3</v>
      </c>
      <c r="B11" s="188"/>
      <c r="C11" s="201"/>
      <c r="D11" s="201"/>
      <c r="E11" s="201"/>
      <c r="F11" s="201"/>
      <c r="G11" s="201"/>
      <c r="H11" s="201"/>
      <c r="I11" s="201"/>
      <c r="J11" s="201"/>
      <c r="K11" s="201"/>
      <c r="L11" s="201"/>
      <c r="M11" s="201"/>
      <c r="N11" s="201"/>
      <c r="O11" s="201"/>
      <c r="P11" s="201"/>
      <c r="Q11" s="201"/>
      <c r="R11" s="201"/>
      <c r="S11" s="201"/>
      <c r="T11" s="201"/>
      <c r="U11" s="201"/>
      <c r="V11" s="201"/>
      <c r="W11" s="201"/>
      <c r="X11" s="201"/>
      <c r="Y11" s="201"/>
      <c r="Z11" s="201"/>
      <c r="AA11" s="201"/>
      <c r="AB11" s="201"/>
      <c r="AC11" s="201"/>
      <c r="AD11" s="201"/>
      <c r="AE11" s="201"/>
      <c r="AF11" s="201"/>
      <c r="AG11" s="201"/>
      <c r="AI11" s="201">
        <f>SUM(C11:AG11)</f>
        <v>0</v>
      </c>
    </row>
    <row r="12" spans="1:35" s="186" customFormat="1" x14ac:dyDescent="0.25">
      <c r="A12" s="185" t="s">
        <v>87</v>
      </c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  <c r="AA12" s="187"/>
      <c r="AB12" s="187"/>
      <c r="AC12" s="187"/>
      <c r="AD12" s="187"/>
      <c r="AE12" s="187"/>
    </row>
    <row r="13" spans="1:35" x14ac:dyDescent="0.25">
      <c r="A13" s="221" t="s">
        <v>103</v>
      </c>
      <c r="B13" s="192">
        <v>0.18</v>
      </c>
      <c r="C13" s="189">
        <f>C4*$B$13</f>
        <v>0</v>
      </c>
      <c r="D13" s="189">
        <f t="shared" ref="D13:AG13" si="1">D4*$B$13</f>
        <v>0</v>
      </c>
      <c r="E13" s="189">
        <f t="shared" si="1"/>
        <v>0</v>
      </c>
      <c r="F13" s="189">
        <f t="shared" si="1"/>
        <v>0</v>
      </c>
      <c r="G13" s="189">
        <f t="shared" si="1"/>
        <v>0</v>
      </c>
      <c r="H13" s="189">
        <f t="shared" si="1"/>
        <v>0</v>
      </c>
      <c r="I13" s="189">
        <f t="shared" si="1"/>
        <v>0</v>
      </c>
      <c r="J13" s="189">
        <f t="shared" si="1"/>
        <v>0</v>
      </c>
      <c r="K13" s="189">
        <f t="shared" si="1"/>
        <v>0</v>
      </c>
      <c r="L13" s="189">
        <f t="shared" si="1"/>
        <v>0</v>
      </c>
      <c r="M13" s="189">
        <f t="shared" si="1"/>
        <v>0</v>
      </c>
      <c r="N13" s="189">
        <f t="shared" si="1"/>
        <v>0</v>
      </c>
      <c r="O13" s="189">
        <f t="shared" si="1"/>
        <v>0</v>
      </c>
      <c r="P13" s="189">
        <f t="shared" si="1"/>
        <v>0</v>
      </c>
      <c r="Q13" s="189">
        <f t="shared" si="1"/>
        <v>0</v>
      </c>
      <c r="R13" s="189">
        <f t="shared" si="1"/>
        <v>0</v>
      </c>
      <c r="S13" s="189">
        <f t="shared" si="1"/>
        <v>0</v>
      </c>
      <c r="T13" s="189">
        <f t="shared" si="1"/>
        <v>0</v>
      </c>
      <c r="U13" s="189">
        <f t="shared" si="1"/>
        <v>0</v>
      </c>
      <c r="V13" s="189">
        <f t="shared" si="1"/>
        <v>0</v>
      </c>
      <c r="W13" s="189">
        <f t="shared" si="1"/>
        <v>0</v>
      </c>
      <c r="X13" s="189">
        <f t="shared" si="1"/>
        <v>0</v>
      </c>
      <c r="Y13" s="189">
        <f t="shared" si="1"/>
        <v>0</v>
      </c>
      <c r="Z13" s="189">
        <f t="shared" si="1"/>
        <v>0</v>
      </c>
      <c r="AA13" s="189">
        <f t="shared" si="1"/>
        <v>0</v>
      </c>
      <c r="AB13" s="189">
        <f t="shared" si="1"/>
        <v>0</v>
      </c>
      <c r="AC13" s="189">
        <f t="shared" si="1"/>
        <v>0</v>
      </c>
      <c r="AD13" s="189">
        <f t="shared" si="1"/>
        <v>0</v>
      </c>
      <c r="AE13" s="189">
        <f t="shared" si="1"/>
        <v>0</v>
      </c>
      <c r="AF13" s="189">
        <f t="shared" si="1"/>
        <v>0</v>
      </c>
      <c r="AG13" s="189">
        <f t="shared" si="1"/>
        <v>0</v>
      </c>
    </row>
    <row r="14" spans="1:35" x14ac:dyDescent="0.25">
      <c r="A14" s="224" t="s">
        <v>123</v>
      </c>
      <c r="B14" s="192">
        <v>0.18</v>
      </c>
      <c r="C14" s="189">
        <f>C5*$B$14</f>
        <v>0</v>
      </c>
      <c r="D14" s="189">
        <f t="shared" ref="D14:AG14" si="2">D5*$B$14</f>
        <v>0</v>
      </c>
      <c r="E14" s="189">
        <f t="shared" si="2"/>
        <v>0</v>
      </c>
      <c r="F14" s="189">
        <f t="shared" si="2"/>
        <v>0</v>
      </c>
      <c r="G14" s="189">
        <f t="shared" si="2"/>
        <v>0</v>
      </c>
      <c r="H14" s="189">
        <f t="shared" si="2"/>
        <v>0</v>
      </c>
      <c r="I14" s="189">
        <f t="shared" si="2"/>
        <v>0</v>
      </c>
      <c r="J14" s="189">
        <f t="shared" si="2"/>
        <v>0</v>
      </c>
      <c r="K14" s="189">
        <f t="shared" si="2"/>
        <v>0</v>
      </c>
      <c r="L14" s="189">
        <f t="shared" si="2"/>
        <v>0</v>
      </c>
      <c r="M14" s="189">
        <f t="shared" si="2"/>
        <v>0</v>
      </c>
      <c r="N14" s="189">
        <f t="shared" si="2"/>
        <v>0</v>
      </c>
      <c r="O14" s="189">
        <f t="shared" si="2"/>
        <v>0</v>
      </c>
      <c r="P14" s="189">
        <f t="shared" si="2"/>
        <v>0</v>
      </c>
      <c r="Q14" s="189">
        <f t="shared" si="2"/>
        <v>0</v>
      </c>
      <c r="R14" s="189">
        <f t="shared" si="2"/>
        <v>0</v>
      </c>
      <c r="S14" s="189">
        <f t="shared" si="2"/>
        <v>0</v>
      </c>
      <c r="T14" s="189">
        <f t="shared" si="2"/>
        <v>0</v>
      </c>
      <c r="U14" s="189">
        <f t="shared" si="2"/>
        <v>0</v>
      </c>
      <c r="V14" s="189">
        <f t="shared" si="2"/>
        <v>0</v>
      </c>
      <c r="W14" s="189">
        <f t="shared" si="2"/>
        <v>0</v>
      </c>
      <c r="X14" s="189">
        <f t="shared" si="2"/>
        <v>0</v>
      </c>
      <c r="Y14" s="189">
        <f t="shared" si="2"/>
        <v>0</v>
      </c>
      <c r="Z14" s="189">
        <f t="shared" si="2"/>
        <v>0</v>
      </c>
      <c r="AA14" s="189">
        <f t="shared" si="2"/>
        <v>0</v>
      </c>
      <c r="AB14" s="189">
        <f t="shared" si="2"/>
        <v>0</v>
      </c>
      <c r="AC14" s="189">
        <f t="shared" si="2"/>
        <v>0</v>
      </c>
      <c r="AD14" s="189">
        <f t="shared" si="2"/>
        <v>0</v>
      </c>
      <c r="AE14" s="189">
        <f t="shared" si="2"/>
        <v>0</v>
      </c>
      <c r="AF14" s="189">
        <f t="shared" si="2"/>
        <v>0</v>
      </c>
      <c r="AG14" s="189">
        <f t="shared" si="2"/>
        <v>0</v>
      </c>
    </row>
    <row r="15" spans="1:35" x14ac:dyDescent="0.25">
      <c r="A15" s="224" t="s">
        <v>105</v>
      </c>
      <c r="B15" s="192">
        <v>0.18</v>
      </c>
      <c r="C15" s="189">
        <f>C6*$B$15</f>
        <v>0</v>
      </c>
      <c r="D15" s="189">
        <f t="shared" ref="D15:AG15" si="3">D6*$B$15</f>
        <v>0</v>
      </c>
      <c r="E15" s="189">
        <f t="shared" si="3"/>
        <v>0</v>
      </c>
      <c r="F15" s="189">
        <f t="shared" si="3"/>
        <v>0</v>
      </c>
      <c r="G15" s="189">
        <f t="shared" si="3"/>
        <v>0</v>
      </c>
      <c r="H15" s="189">
        <f t="shared" si="3"/>
        <v>0</v>
      </c>
      <c r="I15" s="189">
        <f t="shared" si="3"/>
        <v>0</v>
      </c>
      <c r="J15" s="189">
        <f t="shared" si="3"/>
        <v>0</v>
      </c>
      <c r="K15" s="189">
        <f t="shared" si="3"/>
        <v>0</v>
      </c>
      <c r="L15" s="189">
        <f t="shared" si="3"/>
        <v>0</v>
      </c>
      <c r="M15" s="189">
        <f t="shared" si="3"/>
        <v>0</v>
      </c>
      <c r="N15" s="189">
        <f t="shared" si="3"/>
        <v>0</v>
      </c>
      <c r="O15" s="189">
        <f t="shared" si="3"/>
        <v>0</v>
      </c>
      <c r="P15" s="189">
        <f t="shared" si="3"/>
        <v>0</v>
      </c>
      <c r="Q15" s="189">
        <f t="shared" si="3"/>
        <v>0</v>
      </c>
      <c r="R15" s="189">
        <f t="shared" si="3"/>
        <v>0</v>
      </c>
      <c r="S15" s="189">
        <f t="shared" si="3"/>
        <v>0</v>
      </c>
      <c r="T15" s="189">
        <f t="shared" si="3"/>
        <v>0</v>
      </c>
      <c r="U15" s="189">
        <f t="shared" si="3"/>
        <v>0</v>
      </c>
      <c r="V15" s="189">
        <f t="shared" si="3"/>
        <v>0</v>
      </c>
      <c r="W15" s="189">
        <f t="shared" si="3"/>
        <v>0</v>
      </c>
      <c r="X15" s="189">
        <f t="shared" si="3"/>
        <v>0</v>
      </c>
      <c r="Y15" s="189">
        <f t="shared" si="3"/>
        <v>0</v>
      </c>
      <c r="Z15" s="189">
        <f t="shared" si="3"/>
        <v>0</v>
      </c>
      <c r="AA15" s="189">
        <f t="shared" si="3"/>
        <v>0</v>
      </c>
      <c r="AB15" s="189">
        <f t="shared" si="3"/>
        <v>0</v>
      </c>
      <c r="AC15" s="189">
        <f t="shared" si="3"/>
        <v>0</v>
      </c>
      <c r="AD15" s="189">
        <f t="shared" si="3"/>
        <v>0</v>
      </c>
      <c r="AE15" s="189">
        <f t="shared" si="3"/>
        <v>0</v>
      </c>
      <c r="AF15" s="189">
        <f t="shared" si="3"/>
        <v>0</v>
      </c>
      <c r="AG15" s="189">
        <f t="shared" si="3"/>
        <v>0</v>
      </c>
    </row>
    <row r="16" spans="1:35" x14ac:dyDescent="0.25">
      <c r="A16" s="224" t="s">
        <v>125</v>
      </c>
      <c r="B16" s="192">
        <v>0.18</v>
      </c>
      <c r="C16" s="189">
        <f>C7*$B$16</f>
        <v>0</v>
      </c>
      <c r="D16" s="189">
        <f t="shared" ref="D16:AG16" si="4">D7*$B$16</f>
        <v>0</v>
      </c>
      <c r="E16" s="189">
        <f t="shared" si="4"/>
        <v>0</v>
      </c>
      <c r="F16" s="189">
        <f t="shared" si="4"/>
        <v>0</v>
      </c>
      <c r="G16" s="189">
        <f t="shared" si="4"/>
        <v>0</v>
      </c>
      <c r="H16" s="189">
        <f t="shared" si="4"/>
        <v>0</v>
      </c>
      <c r="I16" s="189">
        <f t="shared" si="4"/>
        <v>0</v>
      </c>
      <c r="J16" s="189">
        <f t="shared" si="4"/>
        <v>0</v>
      </c>
      <c r="K16" s="189">
        <f t="shared" si="4"/>
        <v>0</v>
      </c>
      <c r="L16" s="189">
        <f t="shared" si="4"/>
        <v>0</v>
      </c>
      <c r="M16" s="189">
        <f t="shared" si="4"/>
        <v>0</v>
      </c>
      <c r="N16" s="189">
        <f t="shared" si="4"/>
        <v>0</v>
      </c>
      <c r="O16" s="189">
        <f t="shared" si="4"/>
        <v>0</v>
      </c>
      <c r="P16" s="189">
        <f t="shared" si="4"/>
        <v>0</v>
      </c>
      <c r="Q16" s="189">
        <f t="shared" si="4"/>
        <v>0</v>
      </c>
      <c r="R16" s="189">
        <f t="shared" si="4"/>
        <v>0</v>
      </c>
      <c r="S16" s="189">
        <f t="shared" si="4"/>
        <v>0</v>
      </c>
      <c r="T16" s="189">
        <f t="shared" si="4"/>
        <v>0</v>
      </c>
      <c r="U16" s="189">
        <f t="shared" si="4"/>
        <v>0</v>
      </c>
      <c r="V16" s="189">
        <f t="shared" si="4"/>
        <v>0</v>
      </c>
      <c r="W16" s="189">
        <f t="shared" si="4"/>
        <v>0</v>
      </c>
      <c r="X16" s="189">
        <f t="shared" si="4"/>
        <v>0</v>
      </c>
      <c r="Y16" s="189">
        <f t="shared" si="4"/>
        <v>0</v>
      </c>
      <c r="Z16" s="189">
        <f t="shared" si="4"/>
        <v>0</v>
      </c>
      <c r="AA16" s="189">
        <f t="shared" si="4"/>
        <v>0</v>
      </c>
      <c r="AB16" s="189">
        <f t="shared" si="4"/>
        <v>0</v>
      </c>
      <c r="AC16" s="189">
        <f t="shared" si="4"/>
        <v>0</v>
      </c>
      <c r="AD16" s="189">
        <f t="shared" si="4"/>
        <v>0</v>
      </c>
      <c r="AE16" s="189">
        <f t="shared" si="4"/>
        <v>0</v>
      </c>
      <c r="AF16" s="189">
        <f t="shared" si="4"/>
        <v>0</v>
      </c>
      <c r="AG16" s="189">
        <f t="shared" si="4"/>
        <v>0</v>
      </c>
    </row>
    <row r="17" spans="1:35" x14ac:dyDescent="0.25">
      <c r="A17" s="224" t="s">
        <v>107</v>
      </c>
      <c r="B17" s="192">
        <v>0.18</v>
      </c>
      <c r="C17" s="189">
        <f>C8*$B$17</f>
        <v>0</v>
      </c>
      <c r="D17" s="189">
        <f t="shared" ref="D17:AG17" si="5">D8*$B$17</f>
        <v>0</v>
      </c>
      <c r="E17" s="189">
        <f t="shared" si="5"/>
        <v>0</v>
      </c>
      <c r="F17" s="189">
        <f t="shared" si="5"/>
        <v>0</v>
      </c>
      <c r="G17" s="189">
        <f t="shared" si="5"/>
        <v>0</v>
      </c>
      <c r="H17" s="189">
        <f t="shared" si="5"/>
        <v>0</v>
      </c>
      <c r="I17" s="189">
        <f t="shared" si="5"/>
        <v>0</v>
      </c>
      <c r="J17" s="189">
        <f t="shared" si="5"/>
        <v>0</v>
      </c>
      <c r="K17" s="189">
        <f t="shared" si="5"/>
        <v>0</v>
      </c>
      <c r="L17" s="189">
        <f t="shared" si="5"/>
        <v>0</v>
      </c>
      <c r="M17" s="189">
        <f t="shared" si="5"/>
        <v>0</v>
      </c>
      <c r="N17" s="189">
        <f t="shared" si="5"/>
        <v>0</v>
      </c>
      <c r="O17" s="189">
        <f t="shared" si="5"/>
        <v>0</v>
      </c>
      <c r="P17" s="189">
        <f t="shared" si="5"/>
        <v>0</v>
      </c>
      <c r="Q17" s="189">
        <f t="shared" si="5"/>
        <v>0</v>
      </c>
      <c r="R17" s="189">
        <f t="shared" si="5"/>
        <v>0</v>
      </c>
      <c r="S17" s="189">
        <f t="shared" si="5"/>
        <v>0</v>
      </c>
      <c r="T17" s="189">
        <f t="shared" si="5"/>
        <v>0</v>
      </c>
      <c r="U17" s="189">
        <f t="shared" si="5"/>
        <v>0</v>
      </c>
      <c r="V17" s="189">
        <f t="shared" si="5"/>
        <v>0</v>
      </c>
      <c r="W17" s="189">
        <f t="shared" si="5"/>
        <v>0</v>
      </c>
      <c r="X17" s="189">
        <f t="shared" si="5"/>
        <v>0</v>
      </c>
      <c r="Y17" s="189">
        <f t="shared" si="5"/>
        <v>0</v>
      </c>
      <c r="Z17" s="189">
        <f t="shared" si="5"/>
        <v>0</v>
      </c>
      <c r="AA17" s="189">
        <f t="shared" si="5"/>
        <v>0</v>
      </c>
      <c r="AB17" s="189">
        <f t="shared" si="5"/>
        <v>0</v>
      </c>
      <c r="AC17" s="189">
        <f t="shared" si="5"/>
        <v>0</v>
      </c>
      <c r="AD17" s="189">
        <f t="shared" si="5"/>
        <v>0</v>
      </c>
      <c r="AE17" s="189">
        <f t="shared" si="5"/>
        <v>0</v>
      </c>
      <c r="AF17" s="189">
        <f t="shared" si="5"/>
        <v>0</v>
      </c>
      <c r="AG17" s="189">
        <f t="shared" si="5"/>
        <v>0</v>
      </c>
    </row>
    <row r="18" spans="1:35" x14ac:dyDescent="0.25">
      <c r="A18" s="224" t="s">
        <v>145</v>
      </c>
      <c r="B18" s="192">
        <v>0.18</v>
      </c>
      <c r="C18" s="189"/>
      <c r="D18" s="189"/>
      <c r="E18" s="189"/>
      <c r="F18" s="189"/>
      <c r="G18" s="189"/>
      <c r="H18" s="189"/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</row>
    <row r="19" spans="1:35" x14ac:dyDescent="0.25">
      <c r="A19" s="224" t="s">
        <v>124</v>
      </c>
      <c r="B19" s="192">
        <v>0.18</v>
      </c>
      <c r="C19" s="189">
        <f t="shared" ref="C19:AG19" si="6">C10*$B$19</f>
        <v>0</v>
      </c>
      <c r="D19" s="189">
        <f t="shared" si="6"/>
        <v>0</v>
      </c>
      <c r="E19" s="189">
        <f t="shared" si="6"/>
        <v>0</v>
      </c>
      <c r="F19" s="189">
        <f t="shared" si="6"/>
        <v>0</v>
      </c>
      <c r="G19" s="189">
        <f t="shared" si="6"/>
        <v>0</v>
      </c>
      <c r="H19" s="189">
        <f t="shared" si="6"/>
        <v>0</v>
      </c>
      <c r="I19" s="189">
        <f t="shared" si="6"/>
        <v>0</v>
      </c>
      <c r="J19" s="189">
        <f t="shared" si="6"/>
        <v>0</v>
      </c>
      <c r="K19" s="189">
        <f t="shared" si="6"/>
        <v>0</v>
      </c>
      <c r="L19" s="189">
        <f t="shared" si="6"/>
        <v>0</v>
      </c>
      <c r="M19" s="189">
        <f t="shared" si="6"/>
        <v>0</v>
      </c>
      <c r="N19" s="189">
        <f t="shared" si="6"/>
        <v>0</v>
      </c>
      <c r="O19" s="189">
        <f t="shared" si="6"/>
        <v>0</v>
      </c>
      <c r="P19" s="189">
        <f t="shared" si="6"/>
        <v>0</v>
      </c>
      <c r="Q19" s="189">
        <f t="shared" si="6"/>
        <v>0</v>
      </c>
      <c r="R19" s="189">
        <f t="shared" si="6"/>
        <v>0</v>
      </c>
      <c r="S19" s="189">
        <f t="shared" si="6"/>
        <v>0</v>
      </c>
      <c r="T19" s="189">
        <f t="shared" si="6"/>
        <v>0</v>
      </c>
      <c r="U19" s="189">
        <f t="shared" si="6"/>
        <v>0</v>
      </c>
      <c r="V19" s="189">
        <f t="shared" si="6"/>
        <v>0</v>
      </c>
      <c r="W19" s="189">
        <f t="shared" si="6"/>
        <v>0</v>
      </c>
      <c r="X19" s="189">
        <f t="shared" si="6"/>
        <v>0</v>
      </c>
      <c r="Y19" s="189">
        <f t="shared" si="6"/>
        <v>0</v>
      </c>
      <c r="Z19" s="189">
        <f t="shared" si="6"/>
        <v>0</v>
      </c>
      <c r="AA19" s="189">
        <f t="shared" si="6"/>
        <v>0</v>
      </c>
      <c r="AB19" s="189">
        <f t="shared" si="6"/>
        <v>0</v>
      </c>
      <c r="AC19" s="189">
        <f t="shared" si="6"/>
        <v>0</v>
      </c>
      <c r="AD19" s="189">
        <f t="shared" si="6"/>
        <v>0</v>
      </c>
      <c r="AE19" s="189">
        <f t="shared" si="6"/>
        <v>0</v>
      </c>
      <c r="AF19" s="189">
        <f t="shared" si="6"/>
        <v>0</v>
      </c>
      <c r="AG19" s="189">
        <f t="shared" si="6"/>
        <v>0</v>
      </c>
    </row>
    <row r="20" spans="1:35" s="190" customFormat="1" x14ac:dyDescent="0.25">
      <c r="A20" s="190" t="s">
        <v>91</v>
      </c>
      <c r="C20" s="193">
        <f t="shared" ref="C20:AG20" si="7">SUM(C13:C19)</f>
        <v>0</v>
      </c>
      <c r="D20" s="193">
        <f t="shared" si="7"/>
        <v>0</v>
      </c>
      <c r="E20" s="193">
        <f t="shared" si="7"/>
        <v>0</v>
      </c>
      <c r="F20" s="193">
        <f t="shared" si="7"/>
        <v>0</v>
      </c>
      <c r="G20" s="193">
        <f t="shared" si="7"/>
        <v>0</v>
      </c>
      <c r="H20" s="193">
        <f t="shared" si="7"/>
        <v>0</v>
      </c>
      <c r="I20" s="193">
        <f t="shared" si="7"/>
        <v>0</v>
      </c>
      <c r="J20" s="193">
        <f t="shared" si="7"/>
        <v>0</v>
      </c>
      <c r="K20" s="193">
        <f t="shared" si="7"/>
        <v>0</v>
      </c>
      <c r="L20" s="193">
        <f t="shared" si="7"/>
        <v>0</v>
      </c>
      <c r="M20" s="193">
        <f t="shared" si="7"/>
        <v>0</v>
      </c>
      <c r="N20" s="193">
        <f t="shared" si="7"/>
        <v>0</v>
      </c>
      <c r="O20" s="193">
        <f t="shared" si="7"/>
        <v>0</v>
      </c>
      <c r="P20" s="193">
        <f t="shared" si="7"/>
        <v>0</v>
      </c>
      <c r="Q20" s="193">
        <f t="shared" si="7"/>
        <v>0</v>
      </c>
      <c r="R20" s="193">
        <f t="shared" si="7"/>
        <v>0</v>
      </c>
      <c r="S20" s="193">
        <f t="shared" si="7"/>
        <v>0</v>
      </c>
      <c r="T20" s="193">
        <f t="shared" si="7"/>
        <v>0</v>
      </c>
      <c r="U20" s="193">
        <f t="shared" si="7"/>
        <v>0</v>
      </c>
      <c r="V20" s="193">
        <f t="shared" si="7"/>
        <v>0</v>
      </c>
      <c r="W20" s="193">
        <f t="shared" si="7"/>
        <v>0</v>
      </c>
      <c r="X20" s="193">
        <f t="shared" si="7"/>
        <v>0</v>
      </c>
      <c r="Y20" s="193">
        <f t="shared" si="7"/>
        <v>0</v>
      </c>
      <c r="Z20" s="193">
        <f t="shared" si="7"/>
        <v>0</v>
      </c>
      <c r="AA20" s="193">
        <f t="shared" si="7"/>
        <v>0</v>
      </c>
      <c r="AB20" s="193">
        <f t="shared" si="7"/>
        <v>0</v>
      </c>
      <c r="AC20" s="193">
        <f t="shared" si="7"/>
        <v>0</v>
      </c>
      <c r="AD20" s="193">
        <f t="shared" si="7"/>
        <v>0</v>
      </c>
      <c r="AE20" s="193">
        <f t="shared" si="7"/>
        <v>0</v>
      </c>
      <c r="AF20" s="193">
        <f t="shared" si="7"/>
        <v>0</v>
      </c>
      <c r="AG20" s="193">
        <f t="shared" si="7"/>
        <v>0</v>
      </c>
      <c r="AI20" s="191">
        <f>SUM(C20:AG20)</f>
        <v>0</v>
      </c>
    </row>
    <row r="21" spans="1:35" x14ac:dyDescent="0.25">
      <c r="B21" s="188"/>
    </row>
    <row r="22" spans="1:35" s="197" customFormat="1" x14ac:dyDescent="0.25">
      <c r="A22" s="195" t="s">
        <v>88</v>
      </c>
      <c r="B22" s="196" t="s">
        <v>152</v>
      </c>
    </row>
    <row r="23" spans="1:35" x14ac:dyDescent="0.25">
      <c r="A23" s="171" t="s">
        <v>37</v>
      </c>
      <c r="B23" s="189">
        <v>42000</v>
      </c>
      <c r="C23" s="226">
        <f>$B$23/31</f>
        <v>1354.8387096774193</v>
      </c>
      <c r="D23" s="226">
        <f t="shared" ref="D23:AG23" si="8">$B$23/31</f>
        <v>1354.8387096774193</v>
      </c>
      <c r="E23" s="226">
        <f t="shared" si="8"/>
        <v>1354.8387096774193</v>
      </c>
      <c r="F23" s="226">
        <f t="shared" si="8"/>
        <v>1354.8387096774193</v>
      </c>
      <c r="G23" s="226">
        <f t="shared" si="8"/>
        <v>1354.8387096774193</v>
      </c>
      <c r="H23" s="226">
        <f t="shared" si="8"/>
        <v>1354.8387096774193</v>
      </c>
      <c r="I23" s="226">
        <f t="shared" si="8"/>
        <v>1354.8387096774193</v>
      </c>
      <c r="J23" s="226">
        <f t="shared" si="8"/>
        <v>1354.8387096774193</v>
      </c>
      <c r="K23" s="226">
        <f t="shared" si="8"/>
        <v>1354.8387096774193</v>
      </c>
      <c r="L23" s="226">
        <f t="shared" si="8"/>
        <v>1354.8387096774193</v>
      </c>
      <c r="M23" s="226">
        <f t="shared" si="8"/>
        <v>1354.8387096774193</v>
      </c>
      <c r="N23" s="226">
        <f t="shared" si="8"/>
        <v>1354.8387096774193</v>
      </c>
      <c r="O23" s="226">
        <f t="shared" si="8"/>
        <v>1354.8387096774193</v>
      </c>
      <c r="P23" s="226">
        <f t="shared" si="8"/>
        <v>1354.8387096774193</v>
      </c>
      <c r="Q23" s="226">
        <f t="shared" si="8"/>
        <v>1354.8387096774193</v>
      </c>
      <c r="R23" s="226">
        <f t="shared" si="8"/>
        <v>1354.8387096774193</v>
      </c>
      <c r="S23" s="226">
        <f t="shared" si="8"/>
        <v>1354.8387096774193</v>
      </c>
      <c r="T23" s="226">
        <f t="shared" si="8"/>
        <v>1354.8387096774193</v>
      </c>
      <c r="U23" s="226">
        <f t="shared" si="8"/>
        <v>1354.8387096774193</v>
      </c>
      <c r="V23" s="226">
        <f t="shared" si="8"/>
        <v>1354.8387096774193</v>
      </c>
      <c r="W23" s="226">
        <f t="shared" si="8"/>
        <v>1354.8387096774193</v>
      </c>
      <c r="X23" s="226">
        <f t="shared" si="8"/>
        <v>1354.8387096774193</v>
      </c>
      <c r="Y23" s="226">
        <f t="shared" si="8"/>
        <v>1354.8387096774193</v>
      </c>
      <c r="Z23" s="226">
        <f t="shared" si="8"/>
        <v>1354.8387096774193</v>
      </c>
      <c r="AA23" s="226">
        <f t="shared" si="8"/>
        <v>1354.8387096774193</v>
      </c>
      <c r="AB23" s="226">
        <f t="shared" si="8"/>
        <v>1354.8387096774193</v>
      </c>
      <c r="AC23" s="226">
        <f t="shared" si="8"/>
        <v>1354.8387096774193</v>
      </c>
      <c r="AD23" s="226">
        <f t="shared" si="8"/>
        <v>1354.8387096774193</v>
      </c>
      <c r="AE23" s="226">
        <f t="shared" si="8"/>
        <v>1354.8387096774193</v>
      </c>
      <c r="AF23" s="226">
        <f t="shared" si="8"/>
        <v>1354.8387096774193</v>
      </c>
      <c r="AG23" s="226">
        <f t="shared" si="8"/>
        <v>1354.8387096774193</v>
      </c>
    </row>
    <row r="24" spans="1:35" x14ac:dyDescent="0.25">
      <c r="A24" s="171" t="s">
        <v>89</v>
      </c>
      <c r="B24" s="189">
        <v>163500</v>
      </c>
      <c r="C24" s="226">
        <f>$B$24/31</f>
        <v>5274.1935483870966</v>
      </c>
      <c r="D24" s="226">
        <f t="shared" ref="D24:AG24" si="9">$B$24/31</f>
        <v>5274.1935483870966</v>
      </c>
      <c r="E24" s="226">
        <f t="shared" si="9"/>
        <v>5274.1935483870966</v>
      </c>
      <c r="F24" s="226">
        <f t="shared" si="9"/>
        <v>5274.1935483870966</v>
      </c>
      <c r="G24" s="226">
        <f t="shared" si="9"/>
        <v>5274.1935483870966</v>
      </c>
      <c r="H24" s="226">
        <f t="shared" si="9"/>
        <v>5274.1935483870966</v>
      </c>
      <c r="I24" s="226">
        <f t="shared" si="9"/>
        <v>5274.1935483870966</v>
      </c>
      <c r="J24" s="226">
        <f t="shared" si="9"/>
        <v>5274.1935483870966</v>
      </c>
      <c r="K24" s="226">
        <f t="shared" si="9"/>
        <v>5274.1935483870966</v>
      </c>
      <c r="L24" s="226">
        <f t="shared" si="9"/>
        <v>5274.1935483870966</v>
      </c>
      <c r="M24" s="226">
        <f t="shared" si="9"/>
        <v>5274.1935483870966</v>
      </c>
      <c r="N24" s="226">
        <f t="shared" si="9"/>
        <v>5274.1935483870966</v>
      </c>
      <c r="O24" s="226">
        <f t="shared" si="9"/>
        <v>5274.1935483870966</v>
      </c>
      <c r="P24" s="226">
        <f t="shared" si="9"/>
        <v>5274.1935483870966</v>
      </c>
      <c r="Q24" s="226">
        <f t="shared" si="9"/>
        <v>5274.1935483870966</v>
      </c>
      <c r="R24" s="226">
        <f t="shared" si="9"/>
        <v>5274.1935483870966</v>
      </c>
      <c r="S24" s="226">
        <f t="shared" si="9"/>
        <v>5274.1935483870966</v>
      </c>
      <c r="T24" s="226">
        <f t="shared" si="9"/>
        <v>5274.1935483870966</v>
      </c>
      <c r="U24" s="226">
        <f t="shared" si="9"/>
        <v>5274.1935483870966</v>
      </c>
      <c r="V24" s="226">
        <f t="shared" si="9"/>
        <v>5274.1935483870966</v>
      </c>
      <c r="W24" s="226">
        <f t="shared" si="9"/>
        <v>5274.1935483870966</v>
      </c>
      <c r="X24" s="226">
        <f t="shared" si="9"/>
        <v>5274.1935483870966</v>
      </c>
      <c r="Y24" s="226">
        <f t="shared" si="9"/>
        <v>5274.1935483870966</v>
      </c>
      <c r="Z24" s="226">
        <f t="shared" si="9"/>
        <v>5274.1935483870966</v>
      </c>
      <c r="AA24" s="226">
        <f t="shared" si="9"/>
        <v>5274.1935483870966</v>
      </c>
      <c r="AB24" s="226">
        <f t="shared" si="9"/>
        <v>5274.1935483870966</v>
      </c>
      <c r="AC24" s="226">
        <f t="shared" si="9"/>
        <v>5274.1935483870966</v>
      </c>
      <c r="AD24" s="226">
        <f t="shared" si="9"/>
        <v>5274.1935483870966</v>
      </c>
      <c r="AE24" s="226">
        <f t="shared" si="9"/>
        <v>5274.1935483870966</v>
      </c>
      <c r="AF24" s="226">
        <f t="shared" si="9"/>
        <v>5274.1935483870966</v>
      </c>
      <c r="AG24" s="226">
        <f t="shared" si="9"/>
        <v>5274.1935483870966</v>
      </c>
    </row>
    <row r="25" spans="1:35" x14ac:dyDescent="0.25">
      <c r="A25" s="171" t="s">
        <v>96</v>
      </c>
      <c r="B25" s="170">
        <v>5000</v>
      </c>
      <c r="C25" s="228">
        <f>B25/$B$1</f>
        <v>161.29032258064515</v>
      </c>
      <c r="D25" s="228">
        <f t="shared" ref="D25:AG25" si="10">$B$25/31</f>
        <v>161.29032258064515</v>
      </c>
      <c r="E25" s="228">
        <f t="shared" si="10"/>
        <v>161.29032258064515</v>
      </c>
      <c r="F25" s="228">
        <f t="shared" si="10"/>
        <v>161.29032258064515</v>
      </c>
      <c r="G25" s="228">
        <f t="shared" si="10"/>
        <v>161.29032258064515</v>
      </c>
      <c r="H25" s="228">
        <f t="shared" si="10"/>
        <v>161.29032258064515</v>
      </c>
      <c r="I25" s="228">
        <f t="shared" si="10"/>
        <v>161.29032258064515</v>
      </c>
      <c r="J25" s="228">
        <f t="shared" si="10"/>
        <v>161.29032258064515</v>
      </c>
      <c r="K25" s="228">
        <f t="shared" si="10"/>
        <v>161.29032258064515</v>
      </c>
      <c r="L25" s="228">
        <f t="shared" si="10"/>
        <v>161.29032258064515</v>
      </c>
      <c r="M25" s="228">
        <f t="shared" si="10"/>
        <v>161.29032258064515</v>
      </c>
      <c r="N25" s="228">
        <f t="shared" si="10"/>
        <v>161.29032258064515</v>
      </c>
      <c r="O25" s="228">
        <f t="shared" si="10"/>
        <v>161.29032258064515</v>
      </c>
      <c r="P25" s="228">
        <f t="shared" si="10"/>
        <v>161.29032258064515</v>
      </c>
      <c r="Q25" s="228">
        <f t="shared" si="10"/>
        <v>161.29032258064515</v>
      </c>
      <c r="R25" s="228">
        <f t="shared" si="10"/>
        <v>161.29032258064515</v>
      </c>
      <c r="S25" s="228">
        <f t="shared" si="10"/>
        <v>161.29032258064515</v>
      </c>
      <c r="T25" s="228">
        <f t="shared" si="10"/>
        <v>161.29032258064515</v>
      </c>
      <c r="U25" s="228">
        <f t="shared" si="10"/>
        <v>161.29032258064515</v>
      </c>
      <c r="V25" s="228">
        <f t="shared" si="10"/>
        <v>161.29032258064515</v>
      </c>
      <c r="W25" s="228">
        <f t="shared" si="10"/>
        <v>161.29032258064515</v>
      </c>
      <c r="X25" s="228">
        <f t="shared" si="10"/>
        <v>161.29032258064515</v>
      </c>
      <c r="Y25" s="228">
        <f t="shared" si="10"/>
        <v>161.29032258064515</v>
      </c>
      <c r="Z25" s="228">
        <f t="shared" si="10"/>
        <v>161.29032258064515</v>
      </c>
      <c r="AA25" s="228">
        <f t="shared" si="10"/>
        <v>161.29032258064515</v>
      </c>
      <c r="AB25" s="228">
        <f t="shared" si="10"/>
        <v>161.29032258064515</v>
      </c>
      <c r="AC25" s="228">
        <f t="shared" si="10"/>
        <v>161.29032258064515</v>
      </c>
      <c r="AD25" s="228">
        <f t="shared" si="10"/>
        <v>161.29032258064515</v>
      </c>
      <c r="AE25" s="228">
        <f t="shared" si="10"/>
        <v>161.29032258064515</v>
      </c>
      <c r="AF25" s="228">
        <f t="shared" si="10"/>
        <v>161.29032258064515</v>
      </c>
      <c r="AG25" s="228">
        <f t="shared" si="10"/>
        <v>161.29032258064515</v>
      </c>
    </row>
    <row r="26" spans="1:35" x14ac:dyDescent="0.25">
      <c r="A26" s="171" t="s">
        <v>92</v>
      </c>
      <c r="B26" s="170">
        <v>1500</v>
      </c>
      <c r="C26" s="228">
        <f t="shared" ref="C26:C32" si="11">B26/$B$1</f>
        <v>48.387096774193552</v>
      </c>
      <c r="D26" s="226">
        <f>$B$26/31</f>
        <v>48.387096774193552</v>
      </c>
      <c r="E26" s="226">
        <f t="shared" ref="E26:AG26" si="12">$B$26/31</f>
        <v>48.387096774193552</v>
      </c>
      <c r="F26" s="226">
        <f t="shared" si="12"/>
        <v>48.387096774193552</v>
      </c>
      <c r="G26" s="226">
        <f t="shared" si="12"/>
        <v>48.387096774193552</v>
      </c>
      <c r="H26" s="226">
        <f t="shared" si="12"/>
        <v>48.387096774193552</v>
      </c>
      <c r="I26" s="226">
        <f t="shared" si="12"/>
        <v>48.387096774193552</v>
      </c>
      <c r="J26" s="226">
        <f t="shared" si="12"/>
        <v>48.387096774193552</v>
      </c>
      <c r="K26" s="226">
        <f t="shared" si="12"/>
        <v>48.387096774193552</v>
      </c>
      <c r="L26" s="226">
        <f t="shared" si="12"/>
        <v>48.387096774193552</v>
      </c>
      <c r="M26" s="226">
        <f t="shared" si="12"/>
        <v>48.387096774193552</v>
      </c>
      <c r="N26" s="226">
        <f t="shared" si="12"/>
        <v>48.387096774193552</v>
      </c>
      <c r="O26" s="226">
        <f t="shared" si="12"/>
        <v>48.387096774193552</v>
      </c>
      <c r="P26" s="226">
        <f t="shared" si="12"/>
        <v>48.387096774193552</v>
      </c>
      <c r="Q26" s="226">
        <f t="shared" si="12"/>
        <v>48.387096774193552</v>
      </c>
      <c r="R26" s="226">
        <f t="shared" si="12"/>
        <v>48.387096774193552</v>
      </c>
      <c r="S26" s="226">
        <f t="shared" si="12"/>
        <v>48.387096774193552</v>
      </c>
      <c r="T26" s="226">
        <f t="shared" si="12"/>
        <v>48.387096774193552</v>
      </c>
      <c r="U26" s="226">
        <f t="shared" si="12"/>
        <v>48.387096774193552</v>
      </c>
      <c r="V26" s="226">
        <f t="shared" si="12"/>
        <v>48.387096774193552</v>
      </c>
      <c r="W26" s="226">
        <f t="shared" si="12"/>
        <v>48.387096774193552</v>
      </c>
      <c r="X26" s="226">
        <f t="shared" si="12"/>
        <v>48.387096774193552</v>
      </c>
      <c r="Y26" s="226">
        <f t="shared" si="12"/>
        <v>48.387096774193552</v>
      </c>
      <c r="Z26" s="226">
        <f t="shared" si="12"/>
        <v>48.387096774193552</v>
      </c>
      <c r="AA26" s="226">
        <f t="shared" si="12"/>
        <v>48.387096774193552</v>
      </c>
      <c r="AB26" s="226">
        <f t="shared" si="12"/>
        <v>48.387096774193552</v>
      </c>
      <c r="AC26" s="226">
        <f t="shared" si="12"/>
        <v>48.387096774193552</v>
      </c>
      <c r="AD26" s="226">
        <f t="shared" si="12"/>
        <v>48.387096774193552</v>
      </c>
      <c r="AE26" s="226">
        <f t="shared" si="12"/>
        <v>48.387096774193552</v>
      </c>
      <c r="AF26" s="226">
        <f t="shared" si="12"/>
        <v>48.387096774193552</v>
      </c>
      <c r="AG26" s="226">
        <f t="shared" si="12"/>
        <v>48.387096774193552</v>
      </c>
    </row>
    <row r="27" spans="1:35" x14ac:dyDescent="0.25">
      <c r="A27" s="171" t="s">
        <v>90</v>
      </c>
      <c r="B27" s="170">
        <v>4000</v>
      </c>
      <c r="C27" s="228">
        <f t="shared" si="11"/>
        <v>129.03225806451613</v>
      </c>
      <c r="D27" s="226">
        <f>$B$27/31</f>
        <v>129.03225806451613</v>
      </c>
      <c r="E27" s="226">
        <f t="shared" ref="E27:AG27" si="13">$B$27/31</f>
        <v>129.03225806451613</v>
      </c>
      <c r="F27" s="226">
        <f t="shared" si="13"/>
        <v>129.03225806451613</v>
      </c>
      <c r="G27" s="226">
        <f t="shared" si="13"/>
        <v>129.03225806451613</v>
      </c>
      <c r="H27" s="226">
        <f t="shared" si="13"/>
        <v>129.03225806451613</v>
      </c>
      <c r="I27" s="226">
        <f t="shared" si="13"/>
        <v>129.03225806451613</v>
      </c>
      <c r="J27" s="226">
        <f t="shared" si="13"/>
        <v>129.03225806451613</v>
      </c>
      <c r="K27" s="226">
        <f t="shared" si="13"/>
        <v>129.03225806451613</v>
      </c>
      <c r="L27" s="226">
        <f t="shared" si="13"/>
        <v>129.03225806451613</v>
      </c>
      <c r="M27" s="226">
        <f t="shared" si="13"/>
        <v>129.03225806451613</v>
      </c>
      <c r="N27" s="226">
        <f t="shared" si="13"/>
        <v>129.03225806451613</v>
      </c>
      <c r="O27" s="226">
        <f t="shared" si="13"/>
        <v>129.03225806451613</v>
      </c>
      <c r="P27" s="226">
        <f t="shared" si="13"/>
        <v>129.03225806451613</v>
      </c>
      <c r="Q27" s="226">
        <f t="shared" si="13"/>
        <v>129.03225806451613</v>
      </c>
      <c r="R27" s="226">
        <f t="shared" si="13"/>
        <v>129.03225806451613</v>
      </c>
      <c r="S27" s="226">
        <f t="shared" si="13"/>
        <v>129.03225806451613</v>
      </c>
      <c r="T27" s="226">
        <f t="shared" si="13"/>
        <v>129.03225806451613</v>
      </c>
      <c r="U27" s="226">
        <f t="shared" si="13"/>
        <v>129.03225806451613</v>
      </c>
      <c r="V27" s="226">
        <f t="shared" si="13"/>
        <v>129.03225806451613</v>
      </c>
      <c r="W27" s="226">
        <f t="shared" si="13"/>
        <v>129.03225806451613</v>
      </c>
      <c r="X27" s="226">
        <f t="shared" si="13"/>
        <v>129.03225806451613</v>
      </c>
      <c r="Y27" s="226">
        <f t="shared" si="13"/>
        <v>129.03225806451613</v>
      </c>
      <c r="Z27" s="226">
        <f t="shared" si="13"/>
        <v>129.03225806451613</v>
      </c>
      <c r="AA27" s="226">
        <f t="shared" si="13"/>
        <v>129.03225806451613</v>
      </c>
      <c r="AB27" s="226">
        <f t="shared" si="13"/>
        <v>129.03225806451613</v>
      </c>
      <c r="AC27" s="226">
        <f t="shared" si="13"/>
        <v>129.03225806451613</v>
      </c>
      <c r="AD27" s="226">
        <f t="shared" si="13"/>
        <v>129.03225806451613</v>
      </c>
      <c r="AE27" s="226">
        <f t="shared" si="13"/>
        <v>129.03225806451613</v>
      </c>
      <c r="AF27" s="226">
        <f t="shared" si="13"/>
        <v>129.03225806451613</v>
      </c>
      <c r="AG27" s="226">
        <f t="shared" si="13"/>
        <v>129.03225806451613</v>
      </c>
    </row>
    <row r="28" spans="1:35" x14ac:dyDescent="0.25">
      <c r="A28" s="173" t="s">
        <v>97</v>
      </c>
      <c r="B28" s="170">
        <v>1000</v>
      </c>
      <c r="C28" s="228">
        <f t="shared" si="11"/>
        <v>32.258064516129032</v>
      </c>
      <c r="D28" s="226">
        <f>$B$28/31</f>
        <v>32.258064516129032</v>
      </c>
      <c r="E28" s="226">
        <f t="shared" ref="E28:AG28" si="14">$B$28/31</f>
        <v>32.258064516129032</v>
      </c>
      <c r="F28" s="226">
        <f t="shared" si="14"/>
        <v>32.258064516129032</v>
      </c>
      <c r="G28" s="226">
        <f t="shared" si="14"/>
        <v>32.258064516129032</v>
      </c>
      <c r="H28" s="226">
        <f t="shared" si="14"/>
        <v>32.258064516129032</v>
      </c>
      <c r="I28" s="226">
        <f t="shared" si="14"/>
        <v>32.258064516129032</v>
      </c>
      <c r="J28" s="226">
        <f t="shared" si="14"/>
        <v>32.258064516129032</v>
      </c>
      <c r="K28" s="226">
        <f t="shared" si="14"/>
        <v>32.258064516129032</v>
      </c>
      <c r="L28" s="226">
        <f t="shared" si="14"/>
        <v>32.258064516129032</v>
      </c>
      <c r="M28" s="226">
        <f t="shared" si="14"/>
        <v>32.258064516129032</v>
      </c>
      <c r="N28" s="226">
        <f t="shared" si="14"/>
        <v>32.258064516129032</v>
      </c>
      <c r="O28" s="226">
        <f t="shared" si="14"/>
        <v>32.258064516129032</v>
      </c>
      <c r="P28" s="226">
        <f t="shared" si="14"/>
        <v>32.258064516129032</v>
      </c>
      <c r="Q28" s="226">
        <f t="shared" si="14"/>
        <v>32.258064516129032</v>
      </c>
      <c r="R28" s="226">
        <f t="shared" si="14"/>
        <v>32.258064516129032</v>
      </c>
      <c r="S28" s="226">
        <f t="shared" si="14"/>
        <v>32.258064516129032</v>
      </c>
      <c r="T28" s="226">
        <f t="shared" si="14"/>
        <v>32.258064516129032</v>
      </c>
      <c r="U28" s="226">
        <f t="shared" si="14"/>
        <v>32.258064516129032</v>
      </c>
      <c r="V28" s="226">
        <f t="shared" si="14"/>
        <v>32.258064516129032</v>
      </c>
      <c r="W28" s="226">
        <f t="shared" si="14"/>
        <v>32.258064516129032</v>
      </c>
      <c r="X28" s="226">
        <f t="shared" si="14"/>
        <v>32.258064516129032</v>
      </c>
      <c r="Y28" s="226">
        <f t="shared" si="14"/>
        <v>32.258064516129032</v>
      </c>
      <c r="Z28" s="226">
        <f t="shared" si="14"/>
        <v>32.258064516129032</v>
      </c>
      <c r="AA28" s="226">
        <f t="shared" si="14"/>
        <v>32.258064516129032</v>
      </c>
      <c r="AB28" s="226">
        <f t="shared" si="14"/>
        <v>32.258064516129032</v>
      </c>
      <c r="AC28" s="226">
        <f t="shared" si="14"/>
        <v>32.258064516129032</v>
      </c>
      <c r="AD28" s="226">
        <f t="shared" si="14"/>
        <v>32.258064516129032</v>
      </c>
      <c r="AE28" s="226">
        <f t="shared" si="14"/>
        <v>32.258064516129032</v>
      </c>
      <c r="AF28" s="226">
        <f t="shared" si="14"/>
        <v>32.258064516129032</v>
      </c>
      <c r="AG28" s="226">
        <f t="shared" si="14"/>
        <v>32.258064516129032</v>
      </c>
    </row>
    <row r="29" spans="1:35" x14ac:dyDescent="0.25">
      <c r="A29" s="173" t="s">
        <v>98</v>
      </c>
      <c r="B29" s="170">
        <v>5000</v>
      </c>
      <c r="C29" s="228">
        <f t="shared" si="11"/>
        <v>161.29032258064515</v>
      </c>
      <c r="D29" s="226">
        <f>$B$29/31</f>
        <v>161.29032258064515</v>
      </c>
      <c r="E29" s="226">
        <f t="shared" ref="E29:AF29" si="15">$B$29/31</f>
        <v>161.29032258064515</v>
      </c>
      <c r="F29" s="226">
        <f t="shared" si="15"/>
        <v>161.29032258064515</v>
      </c>
      <c r="G29" s="226">
        <f t="shared" si="15"/>
        <v>161.29032258064515</v>
      </c>
      <c r="H29" s="226">
        <f t="shared" si="15"/>
        <v>161.29032258064515</v>
      </c>
      <c r="I29" s="226">
        <f t="shared" si="15"/>
        <v>161.29032258064515</v>
      </c>
      <c r="J29" s="226">
        <f t="shared" si="15"/>
        <v>161.29032258064515</v>
      </c>
      <c r="K29" s="226">
        <f t="shared" si="15"/>
        <v>161.29032258064515</v>
      </c>
      <c r="L29" s="226">
        <f t="shared" si="15"/>
        <v>161.29032258064515</v>
      </c>
      <c r="M29" s="226">
        <f t="shared" si="15"/>
        <v>161.29032258064515</v>
      </c>
      <c r="N29" s="226">
        <f t="shared" si="15"/>
        <v>161.29032258064515</v>
      </c>
      <c r="O29" s="226">
        <f t="shared" si="15"/>
        <v>161.29032258064515</v>
      </c>
      <c r="P29" s="226">
        <f t="shared" si="15"/>
        <v>161.29032258064515</v>
      </c>
      <c r="Q29" s="226">
        <f t="shared" si="15"/>
        <v>161.29032258064515</v>
      </c>
      <c r="R29" s="226">
        <f t="shared" si="15"/>
        <v>161.29032258064515</v>
      </c>
      <c r="S29" s="226">
        <f t="shared" si="15"/>
        <v>161.29032258064515</v>
      </c>
      <c r="T29" s="226">
        <f t="shared" si="15"/>
        <v>161.29032258064515</v>
      </c>
      <c r="U29" s="226">
        <f t="shared" si="15"/>
        <v>161.29032258064515</v>
      </c>
      <c r="V29" s="226">
        <f t="shared" si="15"/>
        <v>161.29032258064515</v>
      </c>
      <c r="W29" s="226">
        <f t="shared" si="15"/>
        <v>161.29032258064515</v>
      </c>
      <c r="X29" s="226">
        <f t="shared" si="15"/>
        <v>161.29032258064515</v>
      </c>
      <c r="Y29" s="226">
        <f t="shared" si="15"/>
        <v>161.29032258064515</v>
      </c>
      <c r="Z29" s="226">
        <f t="shared" si="15"/>
        <v>161.29032258064515</v>
      </c>
      <c r="AA29" s="226">
        <f t="shared" si="15"/>
        <v>161.29032258064515</v>
      </c>
      <c r="AB29" s="226">
        <f t="shared" si="15"/>
        <v>161.29032258064515</v>
      </c>
      <c r="AC29" s="226">
        <f t="shared" si="15"/>
        <v>161.29032258064515</v>
      </c>
      <c r="AD29" s="226">
        <f t="shared" si="15"/>
        <v>161.29032258064515</v>
      </c>
      <c r="AE29" s="226">
        <f t="shared" si="15"/>
        <v>161.29032258064515</v>
      </c>
      <c r="AF29" s="226">
        <f t="shared" si="15"/>
        <v>161.29032258064515</v>
      </c>
      <c r="AG29" s="226">
        <f>$B$29/31</f>
        <v>161.29032258064515</v>
      </c>
    </row>
    <row r="30" spans="1:35" x14ac:dyDescent="0.25">
      <c r="A30" s="213" t="s">
        <v>99</v>
      </c>
      <c r="B30" s="170">
        <v>20300</v>
      </c>
      <c r="C30" s="228">
        <f t="shared" si="11"/>
        <v>654.83870967741939</v>
      </c>
      <c r="D30" s="226">
        <f>$B$30/31</f>
        <v>654.83870967741939</v>
      </c>
      <c r="E30" s="226">
        <f t="shared" ref="E30:AG30" si="16">$B$30/31</f>
        <v>654.83870967741939</v>
      </c>
      <c r="F30" s="226">
        <f t="shared" si="16"/>
        <v>654.83870967741939</v>
      </c>
      <c r="G30" s="226">
        <f t="shared" si="16"/>
        <v>654.83870967741939</v>
      </c>
      <c r="H30" s="226">
        <f t="shared" si="16"/>
        <v>654.83870967741939</v>
      </c>
      <c r="I30" s="226">
        <f t="shared" si="16"/>
        <v>654.83870967741939</v>
      </c>
      <c r="J30" s="226">
        <f t="shared" si="16"/>
        <v>654.83870967741939</v>
      </c>
      <c r="K30" s="226">
        <f t="shared" si="16"/>
        <v>654.83870967741939</v>
      </c>
      <c r="L30" s="226">
        <f t="shared" si="16"/>
        <v>654.83870967741939</v>
      </c>
      <c r="M30" s="226">
        <f t="shared" si="16"/>
        <v>654.83870967741939</v>
      </c>
      <c r="N30" s="226">
        <f t="shared" si="16"/>
        <v>654.83870967741939</v>
      </c>
      <c r="O30" s="226">
        <f t="shared" si="16"/>
        <v>654.83870967741939</v>
      </c>
      <c r="P30" s="226">
        <f t="shared" si="16"/>
        <v>654.83870967741939</v>
      </c>
      <c r="Q30" s="226">
        <f t="shared" si="16"/>
        <v>654.83870967741939</v>
      </c>
      <c r="R30" s="226">
        <f t="shared" si="16"/>
        <v>654.83870967741939</v>
      </c>
      <c r="S30" s="226">
        <f t="shared" si="16"/>
        <v>654.83870967741939</v>
      </c>
      <c r="T30" s="226">
        <f t="shared" si="16"/>
        <v>654.83870967741939</v>
      </c>
      <c r="U30" s="226">
        <f t="shared" si="16"/>
        <v>654.83870967741939</v>
      </c>
      <c r="V30" s="226">
        <f t="shared" si="16"/>
        <v>654.83870967741939</v>
      </c>
      <c r="W30" s="226">
        <f t="shared" si="16"/>
        <v>654.83870967741939</v>
      </c>
      <c r="X30" s="226">
        <f t="shared" si="16"/>
        <v>654.83870967741939</v>
      </c>
      <c r="Y30" s="226">
        <f t="shared" si="16"/>
        <v>654.83870967741939</v>
      </c>
      <c r="Z30" s="226">
        <f t="shared" si="16"/>
        <v>654.83870967741939</v>
      </c>
      <c r="AA30" s="226">
        <f t="shared" si="16"/>
        <v>654.83870967741939</v>
      </c>
      <c r="AB30" s="226">
        <f t="shared" si="16"/>
        <v>654.83870967741939</v>
      </c>
      <c r="AC30" s="226">
        <f t="shared" si="16"/>
        <v>654.83870967741939</v>
      </c>
      <c r="AD30" s="226">
        <f t="shared" si="16"/>
        <v>654.83870967741939</v>
      </c>
      <c r="AE30" s="226">
        <f t="shared" si="16"/>
        <v>654.83870967741939</v>
      </c>
      <c r="AF30" s="226">
        <f t="shared" si="16"/>
        <v>654.83870967741939</v>
      </c>
      <c r="AG30" s="226">
        <f t="shared" si="16"/>
        <v>654.83870967741939</v>
      </c>
    </row>
    <row r="31" spans="1:35" x14ac:dyDescent="0.25">
      <c r="A31" s="213" t="s">
        <v>102</v>
      </c>
      <c r="B31" s="170">
        <v>8000</v>
      </c>
      <c r="C31" s="228">
        <f t="shared" si="11"/>
        <v>258.06451612903226</v>
      </c>
      <c r="D31" s="229">
        <f>$B$31/31</f>
        <v>258.06451612903226</v>
      </c>
      <c r="E31" s="229">
        <f t="shared" ref="E31:AG31" si="17">$B$31/31</f>
        <v>258.06451612903226</v>
      </c>
      <c r="F31" s="229">
        <f t="shared" si="17"/>
        <v>258.06451612903226</v>
      </c>
      <c r="G31" s="229">
        <f t="shared" si="17"/>
        <v>258.06451612903226</v>
      </c>
      <c r="H31" s="229">
        <f t="shared" si="17"/>
        <v>258.06451612903226</v>
      </c>
      <c r="I31" s="229">
        <f t="shared" si="17"/>
        <v>258.06451612903226</v>
      </c>
      <c r="J31" s="229">
        <f t="shared" si="17"/>
        <v>258.06451612903226</v>
      </c>
      <c r="K31" s="229">
        <f t="shared" si="17"/>
        <v>258.06451612903226</v>
      </c>
      <c r="L31" s="229">
        <f t="shared" si="17"/>
        <v>258.06451612903226</v>
      </c>
      <c r="M31" s="229">
        <f t="shared" si="17"/>
        <v>258.06451612903226</v>
      </c>
      <c r="N31" s="229">
        <f t="shared" si="17"/>
        <v>258.06451612903226</v>
      </c>
      <c r="O31" s="229">
        <f t="shared" si="17"/>
        <v>258.06451612903226</v>
      </c>
      <c r="P31" s="229">
        <f t="shared" si="17"/>
        <v>258.06451612903226</v>
      </c>
      <c r="Q31" s="229">
        <f t="shared" si="17"/>
        <v>258.06451612903226</v>
      </c>
      <c r="R31" s="229">
        <f t="shared" si="17"/>
        <v>258.06451612903226</v>
      </c>
      <c r="S31" s="229">
        <f t="shared" si="17"/>
        <v>258.06451612903226</v>
      </c>
      <c r="T31" s="229">
        <f t="shared" si="17"/>
        <v>258.06451612903226</v>
      </c>
      <c r="U31" s="229">
        <f t="shared" si="17"/>
        <v>258.06451612903226</v>
      </c>
      <c r="V31" s="229">
        <f t="shared" si="17"/>
        <v>258.06451612903226</v>
      </c>
      <c r="W31" s="229">
        <f t="shared" si="17"/>
        <v>258.06451612903226</v>
      </c>
      <c r="X31" s="229">
        <f t="shared" si="17"/>
        <v>258.06451612903226</v>
      </c>
      <c r="Y31" s="229">
        <f t="shared" si="17"/>
        <v>258.06451612903226</v>
      </c>
      <c r="Z31" s="229">
        <f t="shared" si="17"/>
        <v>258.06451612903226</v>
      </c>
      <c r="AA31" s="229">
        <f t="shared" si="17"/>
        <v>258.06451612903226</v>
      </c>
      <c r="AB31" s="229">
        <f t="shared" si="17"/>
        <v>258.06451612903226</v>
      </c>
      <c r="AC31" s="229">
        <f t="shared" si="17"/>
        <v>258.06451612903226</v>
      </c>
      <c r="AD31" s="229">
        <f t="shared" si="17"/>
        <v>258.06451612903226</v>
      </c>
      <c r="AE31" s="229">
        <f t="shared" si="17"/>
        <v>258.06451612903226</v>
      </c>
      <c r="AF31" s="229">
        <f t="shared" si="17"/>
        <v>258.06451612903226</v>
      </c>
      <c r="AG31" s="229">
        <f t="shared" si="17"/>
        <v>258.06451612903226</v>
      </c>
    </row>
    <row r="32" spans="1:35" x14ac:dyDescent="0.25">
      <c r="A32" s="213" t="s">
        <v>101</v>
      </c>
      <c r="B32" s="170">
        <v>11500</v>
      </c>
      <c r="C32" s="228">
        <f t="shared" si="11"/>
        <v>370.96774193548384</v>
      </c>
      <c r="D32" s="229">
        <f>$B$32/31</f>
        <v>370.96774193548384</v>
      </c>
      <c r="E32" s="229">
        <f t="shared" ref="E32:AG32" si="18">$B$32/31</f>
        <v>370.96774193548384</v>
      </c>
      <c r="F32" s="229">
        <f t="shared" si="18"/>
        <v>370.96774193548384</v>
      </c>
      <c r="G32" s="229">
        <f t="shared" si="18"/>
        <v>370.96774193548384</v>
      </c>
      <c r="H32" s="229">
        <f t="shared" si="18"/>
        <v>370.96774193548384</v>
      </c>
      <c r="I32" s="229">
        <f t="shared" si="18"/>
        <v>370.96774193548384</v>
      </c>
      <c r="J32" s="229">
        <f t="shared" si="18"/>
        <v>370.96774193548384</v>
      </c>
      <c r="K32" s="229">
        <f t="shared" si="18"/>
        <v>370.96774193548384</v>
      </c>
      <c r="L32" s="229">
        <f t="shared" si="18"/>
        <v>370.96774193548384</v>
      </c>
      <c r="M32" s="229">
        <f t="shared" si="18"/>
        <v>370.96774193548384</v>
      </c>
      <c r="N32" s="229">
        <f t="shared" si="18"/>
        <v>370.96774193548384</v>
      </c>
      <c r="O32" s="229">
        <f t="shared" si="18"/>
        <v>370.96774193548384</v>
      </c>
      <c r="P32" s="229">
        <f t="shared" si="18"/>
        <v>370.96774193548384</v>
      </c>
      <c r="Q32" s="229">
        <f t="shared" si="18"/>
        <v>370.96774193548384</v>
      </c>
      <c r="R32" s="229">
        <f t="shared" si="18"/>
        <v>370.96774193548384</v>
      </c>
      <c r="S32" s="229">
        <f t="shared" si="18"/>
        <v>370.96774193548384</v>
      </c>
      <c r="T32" s="229">
        <f t="shared" si="18"/>
        <v>370.96774193548384</v>
      </c>
      <c r="U32" s="229">
        <f t="shared" si="18"/>
        <v>370.96774193548384</v>
      </c>
      <c r="V32" s="229">
        <f t="shared" si="18"/>
        <v>370.96774193548384</v>
      </c>
      <c r="W32" s="229">
        <f t="shared" si="18"/>
        <v>370.96774193548384</v>
      </c>
      <c r="X32" s="229">
        <f t="shared" si="18"/>
        <v>370.96774193548384</v>
      </c>
      <c r="Y32" s="229">
        <f t="shared" si="18"/>
        <v>370.96774193548384</v>
      </c>
      <c r="Z32" s="229">
        <f t="shared" si="18"/>
        <v>370.96774193548384</v>
      </c>
      <c r="AA32" s="229">
        <f t="shared" si="18"/>
        <v>370.96774193548384</v>
      </c>
      <c r="AB32" s="229">
        <f t="shared" si="18"/>
        <v>370.96774193548384</v>
      </c>
      <c r="AC32" s="229">
        <f t="shared" si="18"/>
        <v>370.96774193548384</v>
      </c>
      <c r="AD32" s="229">
        <f t="shared" si="18"/>
        <v>370.96774193548384</v>
      </c>
      <c r="AE32" s="229">
        <f t="shared" si="18"/>
        <v>370.96774193548384</v>
      </c>
      <c r="AF32" s="229">
        <f t="shared" si="18"/>
        <v>370.96774193548384</v>
      </c>
      <c r="AG32" s="229">
        <f t="shared" si="18"/>
        <v>370.96774193548384</v>
      </c>
    </row>
    <row r="33" spans="1:35" x14ac:dyDescent="0.25">
      <c r="A33" s="190" t="s">
        <v>93</v>
      </c>
      <c r="B33" s="193">
        <f t="shared" ref="B33:AG33" si="19">SUM(B23:B32)</f>
        <v>261800</v>
      </c>
      <c r="C33" s="193">
        <f t="shared" si="19"/>
        <v>8445.1612903225796</v>
      </c>
      <c r="D33" s="193">
        <f t="shared" si="19"/>
        <v>8445.1612903225796</v>
      </c>
      <c r="E33" s="193">
        <f t="shared" si="19"/>
        <v>8445.1612903225796</v>
      </c>
      <c r="F33" s="193">
        <f t="shared" si="19"/>
        <v>8445.1612903225796</v>
      </c>
      <c r="G33" s="193">
        <f t="shared" si="19"/>
        <v>8445.1612903225796</v>
      </c>
      <c r="H33" s="193">
        <f t="shared" si="19"/>
        <v>8445.1612903225796</v>
      </c>
      <c r="I33" s="193">
        <f t="shared" si="19"/>
        <v>8445.1612903225796</v>
      </c>
      <c r="J33" s="193">
        <f t="shared" si="19"/>
        <v>8445.1612903225796</v>
      </c>
      <c r="K33" s="193">
        <f t="shared" si="19"/>
        <v>8445.1612903225796</v>
      </c>
      <c r="L33" s="193">
        <f t="shared" si="19"/>
        <v>8445.1612903225796</v>
      </c>
      <c r="M33" s="193">
        <f t="shared" si="19"/>
        <v>8445.1612903225796</v>
      </c>
      <c r="N33" s="193">
        <f t="shared" si="19"/>
        <v>8445.1612903225796</v>
      </c>
      <c r="O33" s="193">
        <f t="shared" si="19"/>
        <v>8445.1612903225796</v>
      </c>
      <c r="P33" s="193">
        <f t="shared" si="19"/>
        <v>8445.1612903225796</v>
      </c>
      <c r="Q33" s="193">
        <f t="shared" si="19"/>
        <v>8445.1612903225796</v>
      </c>
      <c r="R33" s="193">
        <f t="shared" si="19"/>
        <v>8445.1612903225796</v>
      </c>
      <c r="S33" s="193">
        <f t="shared" si="19"/>
        <v>8445.1612903225796</v>
      </c>
      <c r="T33" s="193">
        <f t="shared" si="19"/>
        <v>8445.1612903225796</v>
      </c>
      <c r="U33" s="193">
        <f t="shared" si="19"/>
        <v>8445.1612903225796</v>
      </c>
      <c r="V33" s="193">
        <f t="shared" si="19"/>
        <v>8445.1612903225796</v>
      </c>
      <c r="W33" s="193">
        <f t="shared" si="19"/>
        <v>8445.1612903225796</v>
      </c>
      <c r="X33" s="193">
        <f t="shared" si="19"/>
        <v>8445.1612903225796</v>
      </c>
      <c r="Y33" s="193">
        <f t="shared" si="19"/>
        <v>8445.1612903225796</v>
      </c>
      <c r="Z33" s="193">
        <f t="shared" si="19"/>
        <v>8445.1612903225796</v>
      </c>
      <c r="AA33" s="193">
        <f t="shared" si="19"/>
        <v>8445.1612903225796</v>
      </c>
      <c r="AB33" s="193">
        <f t="shared" si="19"/>
        <v>8445.1612903225796</v>
      </c>
      <c r="AC33" s="193">
        <f t="shared" si="19"/>
        <v>8445.1612903225796</v>
      </c>
      <c r="AD33" s="193">
        <f t="shared" si="19"/>
        <v>8445.1612903225796</v>
      </c>
      <c r="AE33" s="193">
        <f t="shared" si="19"/>
        <v>8445.1612903225796</v>
      </c>
      <c r="AF33" s="193">
        <f t="shared" si="19"/>
        <v>8445.1612903225796</v>
      </c>
      <c r="AG33" s="193">
        <f t="shared" si="19"/>
        <v>8445.1612903225796</v>
      </c>
    </row>
    <row r="35" spans="1:35" s="194" customFormat="1" x14ac:dyDescent="0.25">
      <c r="A35" s="194" t="s">
        <v>94</v>
      </c>
      <c r="B35" s="198"/>
      <c r="C35" s="199">
        <f t="shared" ref="C35:AG35" si="20">C11-C20-C33</f>
        <v>-8445.1612903225796</v>
      </c>
      <c r="D35" s="199">
        <f t="shared" si="20"/>
        <v>-8445.1612903225796</v>
      </c>
      <c r="E35" s="199">
        <f t="shared" si="20"/>
        <v>-8445.1612903225796</v>
      </c>
      <c r="F35" s="199">
        <f t="shared" si="20"/>
        <v>-8445.1612903225796</v>
      </c>
      <c r="G35" s="199">
        <f t="shared" si="20"/>
        <v>-8445.1612903225796</v>
      </c>
      <c r="H35" s="199">
        <f t="shared" si="20"/>
        <v>-8445.1612903225796</v>
      </c>
      <c r="I35" s="199">
        <f t="shared" si="20"/>
        <v>-8445.1612903225796</v>
      </c>
      <c r="J35" s="199">
        <f t="shared" si="20"/>
        <v>-8445.1612903225796</v>
      </c>
      <c r="K35" s="199">
        <f t="shared" si="20"/>
        <v>-8445.1612903225796</v>
      </c>
      <c r="L35" s="199">
        <f t="shared" si="20"/>
        <v>-8445.1612903225796</v>
      </c>
      <c r="M35" s="199">
        <f t="shared" si="20"/>
        <v>-8445.1612903225796</v>
      </c>
      <c r="N35" s="199">
        <f t="shared" si="20"/>
        <v>-8445.1612903225796</v>
      </c>
      <c r="O35" s="199">
        <f t="shared" si="20"/>
        <v>-8445.1612903225796</v>
      </c>
      <c r="P35" s="199">
        <f t="shared" si="20"/>
        <v>-8445.1612903225796</v>
      </c>
      <c r="Q35" s="199">
        <f t="shared" si="20"/>
        <v>-8445.1612903225796</v>
      </c>
      <c r="R35" s="199">
        <f t="shared" si="20"/>
        <v>-8445.1612903225796</v>
      </c>
      <c r="S35" s="199">
        <f t="shared" si="20"/>
        <v>-8445.1612903225796</v>
      </c>
      <c r="T35" s="199">
        <f t="shared" si="20"/>
        <v>-8445.1612903225796</v>
      </c>
      <c r="U35" s="199">
        <f t="shared" si="20"/>
        <v>-8445.1612903225796</v>
      </c>
      <c r="V35" s="199">
        <f t="shared" si="20"/>
        <v>-8445.1612903225796</v>
      </c>
      <c r="W35" s="199">
        <f t="shared" si="20"/>
        <v>-8445.1612903225796</v>
      </c>
      <c r="X35" s="199">
        <f t="shared" si="20"/>
        <v>-8445.1612903225796</v>
      </c>
      <c r="Y35" s="199">
        <f t="shared" si="20"/>
        <v>-8445.1612903225796</v>
      </c>
      <c r="Z35" s="199">
        <f t="shared" si="20"/>
        <v>-8445.1612903225796</v>
      </c>
      <c r="AA35" s="199">
        <f t="shared" si="20"/>
        <v>-8445.1612903225796</v>
      </c>
      <c r="AB35" s="199">
        <f t="shared" si="20"/>
        <v>-8445.1612903225796</v>
      </c>
      <c r="AC35" s="199">
        <f t="shared" si="20"/>
        <v>-8445.1612903225796</v>
      </c>
      <c r="AD35" s="199">
        <f t="shared" si="20"/>
        <v>-8445.1612903225796</v>
      </c>
      <c r="AE35" s="199">
        <f t="shared" si="20"/>
        <v>-8445.1612903225796</v>
      </c>
      <c r="AF35" s="199">
        <f t="shared" si="20"/>
        <v>-8445.1612903225796</v>
      </c>
      <c r="AG35" s="199">
        <f t="shared" si="20"/>
        <v>-8445.1612903225796</v>
      </c>
      <c r="AI35" s="199">
        <f>SUM(C35:AG35)</f>
        <v>-261799.99999999988</v>
      </c>
    </row>
    <row r="37" spans="1:35" x14ac:dyDescent="0.25">
      <c r="A37" s="242"/>
      <c r="B37" s="242"/>
      <c r="C37" s="242"/>
      <c r="D37" s="242"/>
      <c r="E37" s="242"/>
      <c r="F37" s="242"/>
      <c r="G37" s="242"/>
      <c r="H37" s="242"/>
      <c r="I37" s="242"/>
      <c r="J37" s="242"/>
      <c r="K37" s="242"/>
      <c r="L37" s="242"/>
      <c r="M37" s="242"/>
      <c r="N37" s="242"/>
      <c r="O37" s="242"/>
      <c r="P37" s="242"/>
      <c r="Q37" s="242"/>
      <c r="R37" s="242"/>
      <c r="S37" s="242"/>
      <c r="T37" s="242"/>
      <c r="U37" s="242"/>
      <c r="V37" s="242"/>
      <c r="W37" s="242"/>
      <c r="X37" s="242"/>
      <c r="Y37" s="242"/>
      <c r="Z37" s="242"/>
      <c r="AA37" s="242"/>
      <c r="AB37" s="242"/>
      <c r="AC37" s="242"/>
      <c r="AD37" s="242"/>
      <c r="AE37" s="242"/>
      <c r="AF37" s="242"/>
      <c r="AG37" s="242"/>
    </row>
    <row r="39" spans="1:35" x14ac:dyDescent="0.25">
      <c r="A39" s="190"/>
      <c r="B39" s="200"/>
    </row>
    <row r="40" spans="1:35" x14ac:dyDescent="0.25">
      <c r="A40" s="188" t="s">
        <v>146</v>
      </c>
      <c r="B40" s="189">
        <f>B33</f>
        <v>261800</v>
      </c>
    </row>
    <row r="41" spans="1:35" x14ac:dyDescent="0.25">
      <c r="A41" s="188" t="s">
        <v>147</v>
      </c>
      <c r="B41" s="189">
        <f>AI11</f>
        <v>0</v>
      </c>
      <c r="C41" s="201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01"/>
      <c r="O41" s="201"/>
      <c r="P41" s="201"/>
      <c r="Q41" s="201"/>
      <c r="R41" s="201"/>
      <c r="S41" s="201"/>
      <c r="T41" s="201"/>
      <c r="U41" s="201"/>
      <c r="V41" s="201"/>
      <c r="W41" s="201"/>
      <c r="X41" s="201"/>
      <c r="Y41" s="201"/>
      <c r="Z41" s="201"/>
      <c r="AA41" s="201"/>
      <c r="AB41" s="201"/>
      <c r="AC41" s="201"/>
      <c r="AD41" s="201"/>
      <c r="AE41" s="201"/>
      <c r="AF41" s="201"/>
      <c r="AG41" s="201"/>
    </row>
    <row r="42" spans="1:35" x14ac:dyDescent="0.25">
      <c r="A42" s="188" t="s">
        <v>148</v>
      </c>
      <c r="B42" s="189">
        <f>AI20</f>
        <v>0</v>
      </c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201"/>
      <c r="AA42" s="201"/>
      <c r="AB42" s="201"/>
      <c r="AC42" s="201"/>
      <c r="AD42" s="201"/>
      <c r="AE42" s="201"/>
    </row>
    <row r="43" spans="1:35" x14ac:dyDescent="0.25">
      <c r="A43" s="188" t="s">
        <v>149</v>
      </c>
      <c r="B43" s="189">
        <f>SUM(B42+B40)</f>
        <v>261800</v>
      </c>
      <c r="O43" s="201"/>
    </row>
    <row r="44" spans="1:35" s="205" customFormat="1" x14ac:dyDescent="0.25">
      <c r="A44" s="202" t="s">
        <v>150</v>
      </c>
      <c r="B44" s="203">
        <f>B41-B43</f>
        <v>-261800</v>
      </c>
      <c r="C44" s="204"/>
      <c r="D44" s="204"/>
      <c r="E44" s="204"/>
      <c r="F44" s="204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04"/>
      <c r="V44" s="204"/>
      <c r="W44" s="204"/>
      <c r="X44" s="204"/>
      <c r="Y44" s="204"/>
      <c r="Z44" s="204"/>
      <c r="AA44" s="204"/>
      <c r="AB44" s="204"/>
      <c r="AC44" s="204"/>
      <c r="AD44" s="204"/>
      <c r="AE44" s="204"/>
      <c r="AF44" s="204"/>
      <c r="AG44" s="204"/>
    </row>
    <row r="45" spans="1:35" x14ac:dyDescent="0.25">
      <c r="A45" s="190"/>
      <c r="B45" s="193"/>
      <c r="C45" s="206"/>
      <c r="D45" s="206"/>
      <c r="E45" s="206"/>
      <c r="F45" s="206"/>
      <c r="G45" s="206"/>
      <c r="H45" s="206"/>
      <c r="I45" s="206"/>
      <c r="J45" s="206"/>
      <c r="K45" s="206"/>
      <c r="L45" s="206"/>
      <c r="M45" s="206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</row>
    <row r="46" spans="1:35" x14ac:dyDescent="0.25">
      <c r="A46" s="190"/>
      <c r="B46" s="193"/>
      <c r="C46" s="201"/>
      <c r="D46" s="201"/>
      <c r="E46" s="201"/>
      <c r="F46" s="201"/>
      <c r="G46" s="201"/>
      <c r="H46" s="201"/>
      <c r="I46" s="201"/>
      <c r="J46" s="201"/>
      <c r="K46" s="201"/>
      <c r="L46" s="201"/>
      <c r="M46" s="201"/>
      <c r="N46" s="201"/>
      <c r="O46" s="201"/>
      <c r="P46" s="201"/>
      <c r="Q46" s="201"/>
      <c r="R46" s="201"/>
      <c r="S46" s="201"/>
      <c r="T46" s="201"/>
      <c r="U46" s="201"/>
      <c r="V46" s="201"/>
      <c r="W46" s="201"/>
      <c r="X46" s="201"/>
      <c r="Y46" s="201"/>
      <c r="Z46" s="201"/>
      <c r="AA46" s="201"/>
      <c r="AB46" s="201"/>
      <c r="AC46" s="201"/>
      <c r="AD46" s="201"/>
      <c r="AE46" s="201"/>
      <c r="AF46" s="201"/>
      <c r="AG46" s="201"/>
    </row>
    <row r="47" spans="1:35" x14ac:dyDescent="0.25">
      <c r="A47" s="190"/>
      <c r="B47" s="193"/>
      <c r="C47" s="201"/>
      <c r="D47" s="201"/>
      <c r="E47" s="201"/>
      <c r="F47" s="201"/>
      <c r="G47" s="201"/>
      <c r="H47" s="201"/>
      <c r="I47" s="201"/>
      <c r="J47" s="201"/>
      <c r="K47" s="201"/>
      <c r="L47" s="201"/>
      <c r="M47" s="201"/>
      <c r="N47" s="201"/>
      <c r="O47" s="201"/>
      <c r="P47" s="201"/>
      <c r="Q47" s="201"/>
      <c r="R47" s="201"/>
      <c r="S47" s="201"/>
      <c r="T47" s="201"/>
      <c r="U47" s="201"/>
      <c r="V47" s="201"/>
      <c r="W47" s="201"/>
      <c r="X47" s="201"/>
      <c r="Y47" s="201"/>
      <c r="Z47" s="201"/>
      <c r="AA47" s="201"/>
      <c r="AB47" s="201"/>
      <c r="AC47" s="201"/>
      <c r="AD47" s="201"/>
      <c r="AE47" s="201"/>
      <c r="AF47" s="201"/>
      <c r="AG47" s="201"/>
    </row>
    <row r="48" spans="1:35" x14ac:dyDescent="0.25">
      <c r="A48" s="190"/>
      <c r="B48" s="193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01"/>
      <c r="P48" s="201"/>
      <c r="Q48" s="201"/>
      <c r="R48" s="201"/>
      <c r="S48" s="201"/>
      <c r="T48" s="201"/>
      <c r="U48" s="201"/>
      <c r="V48" s="201"/>
      <c r="W48" s="201"/>
      <c r="X48" s="201"/>
      <c r="Y48" s="201"/>
      <c r="Z48" s="201"/>
      <c r="AA48" s="201"/>
      <c r="AB48" s="201"/>
      <c r="AC48" s="201"/>
      <c r="AD48" s="201"/>
      <c r="AE48" s="201"/>
      <c r="AF48" s="201"/>
      <c r="AG48" s="201"/>
    </row>
    <row r="49" spans="1:33" x14ac:dyDescent="0.25">
      <c r="A49" s="190"/>
      <c r="B49" s="193"/>
      <c r="C49" s="191"/>
      <c r="D49" s="191"/>
      <c r="E49" s="191"/>
      <c r="F49" s="191"/>
      <c r="G49" s="191"/>
      <c r="H49" s="191"/>
      <c r="I49" s="191"/>
      <c r="J49" s="191"/>
      <c r="K49" s="191"/>
      <c r="L49" s="191"/>
      <c r="M49" s="191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</row>
    <row r="50" spans="1:33" x14ac:dyDescent="0.25"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X50" s="201"/>
      <c r="Y50" s="201"/>
      <c r="Z50" s="201"/>
      <c r="AA50" s="201"/>
      <c r="AB50" s="201"/>
      <c r="AC50" s="201"/>
      <c r="AD50" s="201"/>
      <c r="AE50" s="201"/>
      <c r="AF50" s="201"/>
      <c r="AG50" s="201"/>
    </row>
    <row r="52" spans="1:33" s="210" customFormat="1" x14ac:dyDescent="0.25">
      <c r="A52" s="207"/>
      <c r="B52" s="208"/>
      <c r="C52" s="208"/>
      <c r="D52" s="209"/>
      <c r="E52" s="209"/>
      <c r="F52" s="209"/>
      <c r="G52" s="209"/>
      <c r="H52" s="209"/>
      <c r="I52" s="209"/>
      <c r="J52" s="209"/>
      <c r="K52" s="209"/>
      <c r="L52" s="209"/>
      <c r="M52" s="209"/>
      <c r="N52" s="209"/>
      <c r="O52" s="209"/>
      <c r="P52" s="209"/>
      <c r="Q52" s="209"/>
      <c r="R52" s="209"/>
      <c r="S52" s="209"/>
      <c r="T52" s="209"/>
      <c r="U52" s="209"/>
      <c r="V52" s="209"/>
      <c r="W52" s="209"/>
      <c r="X52" s="209"/>
      <c r="Y52" s="209"/>
      <c r="Z52" s="209"/>
      <c r="AA52" s="209"/>
      <c r="AB52" s="209"/>
      <c r="AC52" s="209"/>
      <c r="AD52" s="209"/>
      <c r="AE52" s="209"/>
      <c r="AF52" s="209"/>
      <c r="AG52" s="209"/>
    </row>
    <row r="53" spans="1:33" s="210" customFormat="1" x14ac:dyDescent="0.25">
      <c r="B53" s="208"/>
      <c r="C53" s="209"/>
      <c r="D53" s="209"/>
      <c r="E53" s="209"/>
      <c r="F53" s="209"/>
      <c r="G53" s="209"/>
      <c r="H53" s="209"/>
      <c r="I53" s="209"/>
      <c r="J53" s="209"/>
      <c r="K53" s="209"/>
      <c r="L53" s="209"/>
      <c r="M53" s="209"/>
      <c r="N53" s="209"/>
      <c r="O53" s="209"/>
      <c r="P53" s="209"/>
      <c r="Q53" s="209"/>
      <c r="R53" s="209"/>
      <c r="S53" s="209"/>
      <c r="T53" s="209"/>
      <c r="U53" s="209"/>
      <c r="V53" s="209"/>
      <c r="W53" s="209"/>
      <c r="X53" s="209"/>
      <c r="Y53" s="209"/>
      <c r="Z53" s="209"/>
      <c r="AA53" s="209"/>
      <c r="AB53" s="209"/>
      <c r="AC53" s="209"/>
      <c r="AD53" s="209"/>
      <c r="AE53" s="209"/>
      <c r="AF53" s="209"/>
      <c r="AG53" s="209"/>
    </row>
    <row r="54" spans="1:33" s="210" customFormat="1" x14ac:dyDescent="0.25">
      <c r="A54" s="207"/>
      <c r="B54" s="211"/>
      <c r="C54" s="212"/>
      <c r="D54" s="212"/>
      <c r="E54" s="212"/>
      <c r="F54" s="212"/>
      <c r="G54" s="212"/>
      <c r="H54" s="212"/>
      <c r="I54" s="212"/>
      <c r="J54" s="212"/>
      <c r="K54" s="212"/>
      <c r="L54" s="212"/>
      <c r="M54" s="212"/>
      <c r="N54" s="212"/>
      <c r="O54" s="212"/>
      <c r="P54" s="212"/>
      <c r="Q54" s="212"/>
      <c r="R54" s="212"/>
      <c r="S54" s="212"/>
      <c r="T54" s="212"/>
      <c r="U54" s="212"/>
      <c r="V54" s="212"/>
      <c r="W54" s="212"/>
      <c r="X54" s="212"/>
      <c r="Y54" s="212"/>
      <c r="Z54" s="212"/>
      <c r="AA54" s="212"/>
      <c r="AB54" s="212"/>
      <c r="AC54" s="212"/>
      <c r="AD54" s="212"/>
      <c r="AE54" s="212"/>
      <c r="AF54" s="212"/>
      <c r="AG54" s="212"/>
    </row>
  </sheetData>
  <mergeCells count="1">
    <mergeCell ref="A37:AG37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4"/>
  <sheetViews>
    <sheetView workbookViewId="0">
      <pane ySplit="1" topLeftCell="A14" activePane="bottomLeft" state="frozen"/>
      <selection pane="bottomLeft" activeCell="J15" sqref="J14:J15"/>
    </sheetView>
  </sheetViews>
  <sheetFormatPr defaultRowHeight="15.75" x14ac:dyDescent="0.25"/>
  <cols>
    <col min="1" max="1" width="26.6640625" style="188" bestFit="1" customWidth="1"/>
    <col min="2" max="2" width="13.33203125" style="189" bestFit="1" customWidth="1"/>
    <col min="3" max="3" width="14.5" style="188" bestFit="1" customWidth="1"/>
    <col min="4" max="4" width="15" style="188" bestFit="1" customWidth="1"/>
    <col min="5" max="5" width="15.33203125" style="188" bestFit="1" customWidth="1"/>
    <col min="6" max="11" width="15" style="188" bestFit="1" customWidth="1"/>
    <col min="12" max="12" width="15.33203125" style="188" bestFit="1" customWidth="1"/>
    <col min="13" max="13" width="14" style="188" bestFit="1" customWidth="1"/>
    <col min="14" max="18" width="14.5" style="188" bestFit="1" customWidth="1"/>
    <col min="19" max="19" width="15.33203125" style="188" bestFit="1" customWidth="1"/>
    <col min="20" max="21" width="14.5" style="188" bestFit="1" customWidth="1"/>
    <col min="22" max="22" width="15" style="188" bestFit="1" customWidth="1"/>
    <col min="23" max="23" width="14.5" style="188" bestFit="1" customWidth="1"/>
    <col min="24" max="25" width="15" style="188" bestFit="1" customWidth="1"/>
    <col min="26" max="26" width="19.1640625" style="188" bestFit="1" customWidth="1"/>
    <col min="27" max="27" width="16.5" style="188" bestFit="1" customWidth="1"/>
    <col min="28" max="31" width="15" style="188" bestFit="1" customWidth="1"/>
    <col min="32" max="32" width="14.1640625" style="188" bestFit="1" customWidth="1"/>
    <col min="33" max="33" width="19.1640625" style="188" bestFit="1" customWidth="1"/>
    <col min="34" max="34" width="9.33203125" style="188"/>
    <col min="35" max="35" width="13.6640625" style="188" bestFit="1" customWidth="1"/>
    <col min="36" max="16384" width="9.33203125" style="188"/>
  </cols>
  <sheetData>
    <row r="1" spans="1:35" s="184" customFormat="1" x14ac:dyDescent="0.25">
      <c r="A1" s="161" t="s">
        <v>128</v>
      </c>
      <c r="B1" s="183">
        <f>'Expected sales'!B8</f>
        <v>31</v>
      </c>
      <c r="C1" s="184" t="s">
        <v>138</v>
      </c>
      <c r="D1" s="184" t="s">
        <v>139</v>
      </c>
      <c r="E1" s="184" t="s">
        <v>140</v>
      </c>
      <c r="F1" s="184" t="s">
        <v>141</v>
      </c>
      <c r="G1" s="184" t="s">
        <v>142</v>
      </c>
      <c r="H1" s="184" t="s">
        <v>143</v>
      </c>
      <c r="I1" s="184" t="s">
        <v>144</v>
      </c>
      <c r="J1" s="184" t="s">
        <v>138</v>
      </c>
      <c r="K1" s="184" t="s">
        <v>139</v>
      </c>
      <c r="L1" s="184" t="s">
        <v>140</v>
      </c>
      <c r="M1" s="184" t="s">
        <v>141</v>
      </c>
      <c r="N1" s="184" t="s">
        <v>142</v>
      </c>
      <c r="O1" s="184" t="s">
        <v>143</v>
      </c>
      <c r="P1" s="184" t="s">
        <v>144</v>
      </c>
      <c r="Q1" s="184" t="s">
        <v>138</v>
      </c>
      <c r="R1" s="184" t="s">
        <v>139</v>
      </c>
      <c r="S1" s="184" t="s">
        <v>140</v>
      </c>
      <c r="T1" s="184" t="s">
        <v>141</v>
      </c>
      <c r="U1" s="184" t="s">
        <v>142</v>
      </c>
      <c r="V1" s="184" t="s">
        <v>143</v>
      </c>
      <c r="W1" s="184" t="s">
        <v>144</v>
      </c>
      <c r="X1" s="184" t="s">
        <v>138</v>
      </c>
      <c r="Y1" s="184" t="s">
        <v>139</v>
      </c>
      <c r="Z1" s="184" t="s">
        <v>140</v>
      </c>
      <c r="AA1" s="184" t="s">
        <v>141</v>
      </c>
      <c r="AB1" s="184" t="s">
        <v>142</v>
      </c>
      <c r="AC1" s="184" t="s">
        <v>143</v>
      </c>
      <c r="AD1" s="184" t="s">
        <v>144</v>
      </c>
      <c r="AE1" s="184" t="s">
        <v>138</v>
      </c>
      <c r="AF1" s="184" t="s">
        <v>139</v>
      </c>
      <c r="AG1" s="184" t="s">
        <v>140</v>
      </c>
      <c r="AI1" s="184" t="s">
        <v>151</v>
      </c>
    </row>
    <row r="2" spans="1:35" s="227" customFormat="1" x14ac:dyDescent="0.25">
      <c r="C2" s="227">
        <v>43101</v>
      </c>
      <c r="D2" s="227">
        <v>43102</v>
      </c>
      <c r="E2" s="227">
        <v>43103</v>
      </c>
      <c r="F2" s="227">
        <v>43104</v>
      </c>
      <c r="G2" s="227">
        <v>43105</v>
      </c>
      <c r="H2" s="227">
        <v>43106</v>
      </c>
      <c r="I2" s="227">
        <v>43107</v>
      </c>
      <c r="J2" s="227">
        <v>43108</v>
      </c>
      <c r="K2" s="227">
        <v>43109</v>
      </c>
      <c r="L2" s="227">
        <v>43110</v>
      </c>
      <c r="M2" s="227">
        <v>43111</v>
      </c>
      <c r="N2" s="227">
        <v>43112</v>
      </c>
      <c r="O2" s="227">
        <v>43113</v>
      </c>
      <c r="P2" s="227">
        <v>43114</v>
      </c>
      <c r="Q2" s="227">
        <v>43115</v>
      </c>
      <c r="R2" s="227">
        <v>43116</v>
      </c>
      <c r="S2" s="227">
        <v>43117</v>
      </c>
      <c r="T2" s="227">
        <v>43118</v>
      </c>
      <c r="U2" s="227">
        <v>43119</v>
      </c>
      <c r="V2" s="227">
        <v>43120</v>
      </c>
      <c r="W2" s="227">
        <v>43121</v>
      </c>
      <c r="X2" s="227">
        <v>43122</v>
      </c>
      <c r="Y2" s="227">
        <v>43123</v>
      </c>
      <c r="Z2" s="227">
        <v>43124</v>
      </c>
      <c r="AA2" s="227">
        <v>43125</v>
      </c>
      <c r="AB2" s="227">
        <v>43126</v>
      </c>
      <c r="AC2" s="227">
        <v>43127</v>
      </c>
      <c r="AD2" s="227">
        <v>43128</v>
      </c>
      <c r="AE2" s="227">
        <v>43129</v>
      </c>
      <c r="AF2" s="227">
        <v>43130</v>
      </c>
      <c r="AG2" s="227">
        <v>43131</v>
      </c>
    </row>
    <row r="3" spans="1:35" s="186" customFormat="1" x14ac:dyDescent="0.25">
      <c r="A3" s="185" t="s">
        <v>100</v>
      </c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  <c r="AA3" s="187"/>
      <c r="AB3" s="187"/>
      <c r="AC3" s="187"/>
      <c r="AD3" s="187"/>
      <c r="AE3" s="187"/>
    </row>
    <row r="4" spans="1:35" x14ac:dyDescent="0.25">
      <c r="A4" s="221" t="s">
        <v>103</v>
      </c>
      <c r="B4" s="188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89"/>
      <c r="AC4" s="189"/>
      <c r="AD4" s="189"/>
      <c r="AE4" s="189"/>
      <c r="AF4" s="189"/>
      <c r="AG4" s="189"/>
      <c r="AI4" s="201">
        <f t="shared" ref="AI4:AI10" si="0">SUM(C4:AG4)</f>
        <v>0</v>
      </c>
    </row>
    <row r="5" spans="1:35" x14ac:dyDescent="0.25">
      <c r="A5" s="224" t="s">
        <v>123</v>
      </c>
      <c r="B5" s="188"/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89"/>
      <c r="AE5" s="189"/>
      <c r="AF5" s="189"/>
      <c r="AG5" s="189"/>
      <c r="AI5" s="201">
        <f t="shared" si="0"/>
        <v>0</v>
      </c>
    </row>
    <row r="6" spans="1:35" x14ac:dyDescent="0.25">
      <c r="A6" s="224" t="s">
        <v>105</v>
      </c>
      <c r="B6" s="188"/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I6" s="201">
        <f t="shared" si="0"/>
        <v>0</v>
      </c>
    </row>
    <row r="7" spans="1:35" x14ac:dyDescent="0.25">
      <c r="A7" s="224" t="s">
        <v>125</v>
      </c>
      <c r="B7" s="188"/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I7" s="201">
        <f t="shared" si="0"/>
        <v>0</v>
      </c>
    </row>
    <row r="8" spans="1:35" s="190" customFormat="1" x14ac:dyDescent="0.25">
      <c r="A8" s="224" t="s">
        <v>107</v>
      </c>
      <c r="C8" s="191"/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I8" s="201">
        <f t="shared" si="0"/>
        <v>0</v>
      </c>
    </row>
    <row r="9" spans="1:35" s="190" customFormat="1" x14ac:dyDescent="0.25">
      <c r="A9" s="224" t="s">
        <v>145</v>
      </c>
      <c r="C9" s="191"/>
      <c r="D9" s="191"/>
      <c r="E9" s="191"/>
      <c r="F9" s="191"/>
      <c r="G9" s="191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I9" s="201">
        <f t="shared" si="0"/>
        <v>0</v>
      </c>
    </row>
    <row r="10" spans="1:35" s="190" customFormat="1" x14ac:dyDescent="0.25">
      <c r="A10" s="224" t="s">
        <v>124</v>
      </c>
      <c r="C10" s="191"/>
      <c r="D10" s="191"/>
      <c r="E10" s="191"/>
      <c r="F10" s="191"/>
      <c r="G10" s="191"/>
      <c r="H10" s="191"/>
      <c r="I10" s="191"/>
      <c r="J10" s="191"/>
      <c r="K10" s="191"/>
      <c r="L10" s="191"/>
      <c r="M10" s="191"/>
      <c r="N10" s="191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I10" s="201">
        <f t="shared" si="0"/>
        <v>0</v>
      </c>
    </row>
    <row r="11" spans="1:35" x14ac:dyDescent="0.25">
      <c r="A11" s="224" t="s">
        <v>3</v>
      </c>
      <c r="B11" s="188"/>
      <c r="C11" s="201"/>
      <c r="D11" s="201"/>
      <c r="E11" s="201"/>
      <c r="F11" s="201"/>
      <c r="G11" s="201"/>
      <c r="H11" s="201"/>
      <c r="I11" s="201"/>
      <c r="J11" s="201"/>
      <c r="K11" s="201"/>
      <c r="L11" s="201"/>
      <c r="M11" s="201"/>
      <c r="N11" s="201"/>
      <c r="O11" s="201"/>
      <c r="P11" s="201"/>
      <c r="Q11" s="201"/>
      <c r="R11" s="201"/>
      <c r="S11" s="201"/>
      <c r="T11" s="201"/>
      <c r="U11" s="201"/>
      <c r="V11" s="201"/>
      <c r="W11" s="201"/>
      <c r="X11" s="201"/>
      <c r="Y11" s="201"/>
      <c r="Z11" s="201"/>
      <c r="AA11" s="201"/>
      <c r="AB11" s="201"/>
      <c r="AC11" s="201"/>
      <c r="AD11" s="201"/>
      <c r="AE11" s="201"/>
      <c r="AF11" s="201"/>
      <c r="AG11" s="201"/>
      <c r="AI11" s="201">
        <f>SUM(C11:AG11)</f>
        <v>0</v>
      </c>
    </row>
    <row r="12" spans="1:35" s="186" customFormat="1" x14ac:dyDescent="0.25">
      <c r="A12" s="185" t="s">
        <v>87</v>
      </c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  <c r="AA12" s="187"/>
      <c r="AB12" s="187"/>
      <c r="AC12" s="187"/>
      <c r="AD12" s="187"/>
      <c r="AE12" s="187"/>
    </row>
    <row r="13" spans="1:35" x14ac:dyDescent="0.25">
      <c r="A13" s="221" t="s">
        <v>103</v>
      </c>
      <c r="B13" s="192">
        <v>0.18</v>
      </c>
      <c r="C13" s="189">
        <f>C4*$B$13</f>
        <v>0</v>
      </c>
      <c r="D13" s="189">
        <f t="shared" ref="D13:AG13" si="1">D4*$B$13</f>
        <v>0</v>
      </c>
      <c r="E13" s="189">
        <f t="shared" si="1"/>
        <v>0</v>
      </c>
      <c r="F13" s="189">
        <f t="shared" si="1"/>
        <v>0</v>
      </c>
      <c r="G13" s="189">
        <f t="shared" si="1"/>
        <v>0</v>
      </c>
      <c r="H13" s="189">
        <f t="shared" si="1"/>
        <v>0</v>
      </c>
      <c r="I13" s="189">
        <f t="shared" si="1"/>
        <v>0</v>
      </c>
      <c r="J13" s="189">
        <f t="shared" si="1"/>
        <v>0</v>
      </c>
      <c r="K13" s="189">
        <f t="shared" si="1"/>
        <v>0</v>
      </c>
      <c r="L13" s="189">
        <f t="shared" si="1"/>
        <v>0</v>
      </c>
      <c r="M13" s="189">
        <f t="shared" si="1"/>
        <v>0</v>
      </c>
      <c r="N13" s="189">
        <f t="shared" si="1"/>
        <v>0</v>
      </c>
      <c r="O13" s="189">
        <f t="shared" si="1"/>
        <v>0</v>
      </c>
      <c r="P13" s="189">
        <f t="shared" si="1"/>
        <v>0</v>
      </c>
      <c r="Q13" s="189">
        <f t="shared" si="1"/>
        <v>0</v>
      </c>
      <c r="R13" s="189">
        <f t="shared" si="1"/>
        <v>0</v>
      </c>
      <c r="S13" s="189">
        <f t="shared" si="1"/>
        <v>0</v>
      </c>
      <c r="T13" s="189">
        <f t="shared" si="1"/>
        <v>0</v>
      </c>
      <c r="U13" s="189">
        <f t="shared" si="1"/>
        <v>0</v>
      </c>
      <c r="V13" s="189">
        <f t="shared" si="1"/>
        <v>0</v>
      </c>
      <c r="W13" s="189">
        <f t="shared" si="1"/>
        <v>0</v>
      </c>
      <c r="X13" s="189">
        <f t="shared" si="1"/>
        <v>0</v>
      </c>
      <c r="Y13" s="189">
        <f t="shared" si="1"/>
        <v>0</v>
      </c>
      <c r="Z13" s="189">
        <f t="shared" si="1"/>
        <v>0</v>
      </c>
      <c r="AA13" s="189">
        <f t="shared" si="1"/>
        <v>0</v>
      </c>
      <c r="AB13" s="189">
        <f t="shared" si="1"/>
        <v>0</v>
      </c>
      <c r="AC13" s="189">
        <f t="shared" si="1"/>
        <v>0</v>
      </c>
      <c r="AD13" s="189">
        <f t="shared" si="1"/>
        <v>0</v>
      </c>
      <c r="AE13" s="189">
        <f t="shared" si="1"/>
        <v>0</v>
      </c>
      <c r="AF13" s="189">
        <f t="shared" si="1"/>
        <v>0</v>
      </c>
      <c r="AG13" s="189">
        <f t="shared" si="1"/>
        <v>0</v>
      </c>
    </row>
    <row r="14" spans="1:35" x14ac:dyDescent="0.25">
      <c r="A14" s="224" t="s">
        <v>123</v>
      </c>
      <c r="B14" s="192">
        <v>0.18</v>
      </c>
      <c r="C14" s="189">
        <f>C5*$B$14</f>
        <v>0</v>
      </c>
      <c r="D14" s="189">
        <f t="shared" ref="D14:AG14" si="2">D5*$B$14</f>
        <v>0</v>
      </c>
      <c r="E14" s="189">
        <f t="shared" si="2"/>
        <v>0</v>
      </c>
      <c r="F14" s="189">
        <f t="shared" si="2"/>
        <v>0</v>
      </c>
      <c r="G14" s="189">
        <f t="shared" si="2"/>
        <v>0</v>
      </c>
      <c r="H14" s="189">
        <f t="shared" si="2"/>
        <v>0</v>
      </c>
      <c r="I14" s="189">
        <f t="shared" si="2"/>
        <v>0</v>
      </c>
      <c r="J14" s="189">
        <f t="shared" si="2"/>
        <v>0</v>
      </c>
      <c r="K14" s="189">
        <f t="shared" si="2"/>
        <v>0</v>
      </c>
      <c r="L14" s="189">
        <f t="shared" si="2"/>
        <v>0</v>
      </c>
      <c r="M14" s="189">
        <f t="shared" si="2"/>
        <v>0</v>
      </c>
      <c r="N14" s="189">
        <f t="shared" si="2"/>
        <v>0</v>
      </c>
      <c r="O14" s="189">
        <f t="shared" si="2"/>
        <v>0</v>
      </c>
      <c r="P14" s="189">
        <f t="shared" si="2"/>
        <v>0</v>
      </c>
      <c r="Q14" s="189">
        <f t="shared" si="2"/>
        <v>0</v>
      </c>
      <c r="R14" s="189">
        <f t="shared" si="2"/>
        <v>0</v>
      </c>
      <c r="S14" s="189">
        <f t="shared" si="2"/>
        <v>0</v>
      </c>
      <c r="T14" s="189">
        <f t="shared" si="2"/>
        <v>0</v>
      </c>
      <c r="U14" s="189">
        <f t="shared" si="2"/>
        <v>0</v>
      </c>
      <c r="V14" s="189">
        <f t="shared" si="2"/>
        <v>0</v>
      </c>
      <c r="W14" s="189">
        <f t="shared" si="2"/>
        <v>0</v>
      </c>
      <c r="X14" s="189">
        <f t="shared" si="2"/>
        <v>0</v>
      </c>
      <c r="Y14" s="189">
        <f t="shared" si="2"/>
        <v>0</v>
      </c>
      <c r="Z14" s="189">
        <f t="shared" si="2"/>
        <v>0</v>
      </c>
      <c r="AA14" s="189">
        <f t="shared" si="2"/>
        <v>0</v>
      </c>
      <c r="AB14" s="189">
        <f t="shared" si="2"/>
        <v>0</v>
      </c>
      <c r="AC14" s="189">
        <f t="shared" si="2"/>
        <v>0</v>
      </c>
      <c r="AD14" s="189">
        <f t="shared" si="2"/>
        <v>0</v>
      </c>
      <c r="AE14" s="189">
        <f t="shared" si="2"/>
        <v>0</v>
      </c>
      <c r="AF14" s="189">
        <f t="shared" si="2"/>
        <v>0</v>
      </c>
      <c r="AG14" s="189">
        <f t="shared" si="2"/>
        <v>0</v>
      </c>
    </row>
    <row r="15" spans="1:35" x14ac:dyDescent="0.25">
      <c r="A15" s="224" t="s">
        <v>105</v>
      </c>
      <c r="B15" s="192">
        <v>0.18</v>
      </c>
      <c r="C15" s="189">
        <f>C6*$B$15</f>
        <v>0</v>
      </c>
      <c r="D15" s="189">
        <f t="shared" ref="D15:AG15" si="3">D6*$B$15</f>
        <v>0</v>
      </c>
      <c r="E15" s="189">
        <f t="shared" si="3"/>
        <v>0</v>
      </c>
      <c r="F15" s="189">
        <f t="shared" si="3"/>
        <v>0</v>
      </c>
      <c r="G15" s="189">
        <f t="shared" si="3"/>
        <v>0</v>
      </c>
      <c r="H15" s="189">
        <f t="shared" si="3"/>
        <v>0</v>
      </c>
      <c r="I15" s="189">
        <f t="shared" si="3"/>
        <v>0</v>
      </c>
      <c r="J15" s="189">
        <f t="shared" si="3"/>
        <v>0</v>
      </c>
      <c r="K15" s="189">
        <f t="shared" si="3"/>
        <v>0</v>
      </c>
      <c r="L15" s="189">
        <f t="shared" si="3"/>
        <v>0</v>
      </c>
      <c r="M15" s="189">
        <f t="shared" si="3"/>
        <v>0</v>
      </c>
      <c r="N15" s="189">
        <f t="shared" si="3"/>
        <v>0</v>
      </c>
      <c r="O15" s="189">
        <f t="shared" si="3"/>
        <v>0</v>
      </c>
      <c r="P15" s="189">
        <f t="shared" si="3"/>
        <v>0</v>
      </c>
      <c r="Q15" s="189">
        <f t="shared" si="3"/>
        <v>0</v>
      </c>
      <c r="R15" s="189">
        <f t="shared" si="3"/>
        <v>0</v>
      </c>
      <c r="S15" s="189">
        <f t="shared" si="3"/>
        <v>0</v>
      </c>
      <c r="T15" s="189">
        <f t="shared" si="3"/>
        <v>0</v>
      </c>
      <c r="U15" s="189">
        <f t="shared" si="3"/>
        <v>0</v>
      </c>
      <c r="V15" s="189">
        <f t="shared" si="3"/>
        <v>0</v>
      </c>
      <c r="W15" s="189">
        <f t="shared" si="3"/>
        <v>0</v>
      </c>
      <c r="X15" s="189">
        <f t="shared" si="3"/>
        <v>0</v>
      </c>
      <c r="Y15" s="189">
        <f t="shared" si="3"/>
        <v>0</v>
      </c>
      <c r="Z15" s="189">
        <f t="shared" si="3"/>
        <v>0</v>
      </c>
      <c r="AA15" s="189">
        <f t="shared" si="3"/>
        <v>0</v>
      </c>
      <c r="AB15" s="189">
        <f t="shared" si="3"/>
        <v>0</v>
      </c>
      <c r="AC15" s="189">
        <f t="shared" si="3"/>
        <v>0</v>
      </c>
      <c r="AD15" s="189">
        <f t="shared" si="3"/>
        <v>0</v>
      </c>
      <c r="AE15" s="189">
        <f t="shared" si="3"/>
        <v>0</v>
      </c>
      <c r="AF15" s="189">
        <f t="shared" si="3"/>
        <v>0</v>
      </c>
      <c r="AG15" s="189">
        <f t="shared" si="3"/>
        <v>0</v>
      </c>
    </row>
    <row r="16" spans="1:35" x14ac:dyDescent="0.25">
      <c r="A16" s="224" t="s">
        <v>125</v>
      </c>
      <c r="B16" s="192">
        <v>0.18</v>
      </c>
      <c r="C16" s="189">
        <f>C7*$B$16</f>
        <v>0</v>
      </c>
      <c r="D16" s="189">
        <f t="shared" ref="D16:AG16" si="4">D7*$B$16</f>
        <v>0</v>
      </c>
      <c r="E16" s="189">
        <f t="shared" si="4"/>
        <v>0</v>
      </c>
      <c r="F16" s="189">
        <f t="shared" si="4"/>
        <v>0</v>
      </c>
      <c r="G16" s="189">
        <f t="shared" si="4"/>
        <v>0</v>
      </c>
      <c r="H16" s="189">
        <f t="shared" si="4"/>
        <v>0</v>
      </c>
      <c r="I16" s="189">
        <f t="shared" si="4"/>
        <v>0</v>
      </c>
      <c r="J16" s="189">
        <f t="shared" si="4"/>
        <v>0</v>
      </c>
      <c r="K16" s="189">
        <f t="shared" si="4"/>
        <v>0</v>
      </c>
      <c r="L16" s="189">
        <f t="shared" si="4"/>
        <v>0</v>
      </c>
      <c r="M16" s="189">
        <f t="shared" si="4"/>
        <v>0</v>
      </c>
      <c r="N16" s="189">
        <f t="shared" si="4"/>
        <v>0</v>
      </c>
      <c r="O16" s="189">
        <f t="shared" si="4"/>
        <v>0</v>
      </c>
      <c r="P16" s="189">
        <f t="shared" si="4"/>
        <v>0</v>
      </c>
      <c r="Q16" s="189">
        <f t="shared" si="4"/>
        <v>0</v>
      </c>
      <c r="R16" s="189">
        <f t="shared" si="4"/>
        <v>0</v>
      </c>
      <c r="S16" s="189">
        <f t="shared" si="4"/>
        <v>0</v>
      </c>
      <c r="T16" s="189">
        <f t="shared" si="4"/>
        <v>0</v>
      </c>
      <c r="U16" s="189">
        <f t="shared" si="4"/>
        <v>0</v>
      </c>
      <c r="V16" s="189">
        <f t="shared" si="4"/>
        <v>0</v>
      </c>
      <c r="W16" s="189">
        <f t="shared" si="4"/>
        <v>0</v>
      </c>
      <c r="X16" s="189">
        <f t="shared" si="4"/>
        <v>0</v>
      </c>
      <c r="Y16" s="189">
        <f t="shared" si="4"/>
        <v>0</v>
      </c>
      <c r="Z16" s="189">
        <f t="shared" si="4"/>
        <v>0</v>
      </c>
      <c r="AA16" s="189">
        <f t="shared" si="4"/>
        <v>0</v>
      </c>
      <c r="AB16" s="189">
        <f t="shared" si="4"/>
        <v>0</v>
      </c>
      <c r="AC16" s="189">
        <f t="shared" si="4"/>
        <v>0</v>
      </c>
      <c r="AD16" s="189">
        <f t="shared" si="4"/>
        <v>0</v>
      </c>
      <c r="AE16" s="189">
        <f t="shared" si="4"/>
        <v>0</v>
      </c>
      <c r="AF16" s="189">
        <f t="shared" si="4"/>
        <v>0</v>
      </c>
      <c r="AG16" s="189">
        <f t="shared" si="4"/>
        <v>0</v>
      </c>
    </row>
    <row r="17" spans="1:35" x14ac:dyDescent="0.25">
      <c r="A17" s="224" t="s">
        <v>107</v>
      </c>
      <c r="B17" s="192">
        <v>0.18</v>
      </c>
      <c r="C17" s="189">
        <f>C8*$B$17</f>
        <v>0</v>
      </c>
      <c r="D17" s="189">
        <f t="shared" ref="D17:AG17" si="5">D8*$B$17</f>
        <v>0</v>
      </c>
      <c r="E17" s="189">
        <f t="shared" si="5"/>
        <v>0</v>
      </c>
      <c r="F17" s="189">
        <f t="shared" si="5"/>
        <v>0</v>
      </c>
      <c r="G17" s="189">
        <f t="shared" si="5"/>
        <v>0</v>
      </c>
      <c r="H17" s="189">
        <f t="shared" si="5"/>
        <v>0</v>
      </c>
      <c r="I17" s="189">
        <f t="shared" si="5"/>
        <v>0</v>
      </c>
      <c r="J17" s="189">
        <f t="shared" si="5"/>
        <v>0</v>
      </c>
      <c r="K17" s="189">
        <f t="shared" si="5"/>
        <v>0</v>
      </c>
      <c r="L17" s="189">
        <f t="shared" si="5"/>
        <v>0</v>
      </c>
      <c r="M17" s="189">
        <f t="shared" si="5"/>
        <v>0</v>
      </c>
      <c r="N17" s="189">
        <f t="shared" si="5"/>
        <v>0</v>
      </c>
      <c r="O17" s="189">
        <f t="shared" si="5"/>
        <v>0</v>
      </c>
      <c r="P17" s="189">
        <f t="shared" si="5"/>
        <v>0</v>
      </c>
      <c r="Q17" s="189">
        <f t="shared" si="5"/>
        <v>0</v>
      </c>
      <c r="R17" s="189">
        <f t="shared" si="5"/>
        <v>0</v>
      </c>
      <c r="S17" s="189">
        <f t="shared" si="5"/>
        <v>0</v>
      </c>
      <c r="T17" s="189">
        <f t="shared" si="5"/>
        <v>0</v>
      </c>
      <c r="U17" s="189">
        <f t="shared" si="5"/>
        <v>0</v>
      </c>
      <c r="V17" s="189">
        <f t="shared" si="5"/>
        <v>0</v>
      </c>
      <c r="W17" s="189">
        <f t="shared" si="5"/>
        <v>0</v>
      </c>
      <c r="X17" s="189">
        <f t="shared" si="5"/>
        <v>0</v>
      </c>
      <c r="Y17" s="189">
        <f t="shared" si="5"/>
        <v>0</v>
      </c>
      <c r="Z17" s="189">
        <f t="shared" si="5"/>
        <v>0</v>
      </c>
      <c r="AA17" s="189">
        <f t="shared" si="5"/>
        <v>0</v>
      </c>
      <c r="AB17" s="189">
        <f t="shared" si="5"/>
        <v>0</v>
      </c>
      <c r="AC17" s="189">
        <f t="shared" si="5"/>
        <v>0</v>
      </c>
      <c r="AD17" s="189">
        <f t="shared" si="5"/>
        <v>0</v>
      </c>
      <c r="AE17" s="189">
        <f t="shared" si="5"/>
        <v>0</v>
      </c>
      <c r="AF17" s="189">
        <f t="shared" si="5"/>
        <v>0</v>
      </c>
      <c r="AG17" s="189">
        <f t="shared" si="5"/>
        <v>0</v>
      </c>
    </row>
    <row r="18" spans="1:35" x14ac:dyDescent="0.25">
      <c r="A18" s="224" t="s">
        <v>145</v>
      </c>
      <c r="B18" s="192">
        <v>0.18</v>
      </c>
      <c r="C18" s="189"/>
      <c r="D18" s="189"/>
      <c r="E18" s="189"/>
      <c r="F18" s="189"/>
      <c r="G18" s="189"/>
      <c r="H18" s="189"/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</row>
    <row r="19" spans="1:35" x14ac:dyDescent="0.25">
      <c r="A19" s="224" t="s">
        <v>124</v>
      </c>
      <c r="B19" s="192">
        <v>0.18</v>
      </c>
      <c r="C19" s="189">
        <f t="shared" ref="C19:AG19" si="6">C10*$B$19</f>
        <v>0</v>
      </c>
      <c r="D19" s="189">
        <f t="shared" si="6"/>
        <v>0</v>
      </c>
      <c r="E19" s="189">
        <f t="shared" si="6"/>
        <v>0</v>
      </c>
      <c r="F19" s="189">
        <f t="shared" si="6"/>
        <v>0</v>
      </c>
      <c r="G19" s="189">
        <f t="shared" si="6"/>
        <v>0</v>
      </c>
      <c r="H19" s="189">
        <f t="shared" si="6"/>
        <v>0</v>
      </c>
      <c r="I19" s="189">
        <f t="shared" si="6"/>
        <v>0</v>
      </c>
      <c r="J19" s="189">
        <f t="shared" si="6"/>
        <v>0</v>
      </c>
      <c r="K19" s="189">
        <f t="shared" si="6"/>
        <v>0</v>
      </c>
      <c r="L19" s="189">
        <f t="shared" si="6"/>
        <v>0</v>
      </c>
      <c r="M19" s="189">
        <f t="shared" si="6"/>
        <v>0</v>
      </c>
      <c r="N19" s="189">
        <f t="shared" si="6"/>
        <v>0</v>
      </c>
      <c r="O19" s="189">
        <f t="shared" si="6"/>
        <v>0</v>
      </c>
      <c r="P19" s="189">
        <f t="shared" si="6"/>
        <v>0</v>
      </c>
      <c r="Q19" s="189">
        <f t="shared" si="6"/>
        <v>0</v>
      </c>
      <c r="R19" s="189">
        <f t="shared" si="6"/>
        <v>0</v>
      </c>
      <c r="S19" s="189">
        <f t="shared" si="6"/>
        <v>0</v>
      </c>
      <c r="T19" s="189">
        <f t="shared" si="6"/>
        <v>0</v>
      </c>
      <c r="U19" s="189">
        <f t="shared" si="6"/>
        <v>0</v>
      </c>
      <c r="V19" s="189">
        <f t="shared" si="6"/>
        <v>0</v>
      </c>
      <c r="W19" s="189">
        <f t="shared" si="6"/>
        <v>0</v>
      </c>
      <c r="X19" s="189">
        <f t="shared" si="6"/>
        <v>0</v>
      </c>
      <c r="Y19" s="189">
        <f t="shared" si="6"/>
        <v>0</v>
      </c>
      <c r="Z19" s="189">
        <f t="shared" si="6"/>
        <v>0</v>
      </c>
      <c r="AA19" s="189">
        <f t="shared" si="6"/>
        <v>0</v>
      </c>
      <c r="AB19" s="189">
        <f t="shared" si="6"/>
        <v>0</v>
      </c>
      <c r="AC19" s="189">
        <f t="shared" si="6"/>
        <v>0</v>
      </c>
      <c r="AD19" s="189">
        <f t="shared" si="6"/>
        <v>0</v>
      </c>
      <c r="AE19" s="189">
        <f t="shared" si="6"/>
        <v>0</v>
      </c>
      <c r="AF19" s="189">
        <f t="shared" si="6"/>
        <v>0</v>
      </c>
      <c r="AG19" s="189">
        <f t="shared" si="6"/>
        <v>0</v>
      </c>
    </row>
    <row r="20" spans="1:35" s="190" customFormat="1" x14ac:dyDescent="0.25">
      <c r="A20" s="190" t="s">
        <v>91</v>
      </c>
      <c r="C20" s="193">
        <f t="shared" ref="C20:AG20" si="7">SUM(C13:C19)</f>
        <v>0</v>
      </c>
      <c r="D20" s="193">
        <f t="shared" si="7"/>
        <v>0</v>
      </c>
      <c r="E20" s="193">
        <f t="shared" si="7"/>
        <v>0</v>
      </c>
      <c r="F20" s="193">
        <f t="shared" si="7"/>
        <v>0</v>
      </c>
      <c r="G20" s="193">
        <f t="shared" si="7"/>
        <v>0</v>
      </c>
      <c r="H20" s="193">
        <f t="shared" si="7"/>
        <v>0</v>
      </c>
      <c r="I20" s="193">
        <f t="shared" si="7"/>
        <v>0</v>
      </c>
      <c r="J20" s="193">
        <f t="shared" si="7"/>
        <v>0</v>
      </c>
      <c r="K20" s="193">
        <f t="shared" si="7"/>
        <v>0</v>
      </c>
      <c r="L20" s="193">
        <f t="shared" si="7"/>
        <v>0</v>
      </c>
      <c r="M20" s="193">
        <f t="shared" si="7"/>
        <v>0</v>
      </c>
      <c r="N20" s="193">
        <f t="shared" si="7"/>
        <v>0</v>
      </c>
      <c r="O20" s="193">
        <f t="shared" si="7"/>
        <v>0</v>
      </c>
      <c r="P20" s="193">
        <f t="shared" si="7"/>
        <v>0</v>
      </c>
      <c r="Q20" s="193">
        <f t="shared" si="7"/>
        <v>0</v>
      </c>
      <c r="R20" s="193">
        <f t="shared" si="7"/>
        <v>0</v>
      </c>
      <c r="S20" s="193">
        <f t="shared" si="7"/>
        <v>0</v>
      </c>
      <c r="T20" s="193">
        <f t="shared" si="7"/>
        <v>0</v>
      </c>
      <c r="U20" s="193">
        <f t="shared" si="7"/>
        <v>0</v>
      </c>
      <c r="V20" s="193">
        <f t="shared" si="7"/>
        <v>0</v>
      </c>
      <c r="W20" s="193">
        <f t="shared" si="7"/>
        <v>0</v>
      </c>
      <c r="X20" s="193">
        <f t="shared" si="7"/>
        <v>0</v>
      </c>
      <c r="Y20" s="193">
        <f t="shared" si="7"/>
        <v>0</v>
      </c>
      <c r="Z20" s="193">
        <f t="shared" si="7"/>
        <v>0</v>
      </c>
      <c r="AA20" s="193">
        <f t="shared" si="7"/>
        <v>0</v>
      </c>
      <c r="AB20" s="193">
        <f t="shared" si="7"/>
        <v>0</v>
      </c>
      <c r="AC20" s="193">
        <f t="shared" si="7"/>
        <v>0</v>
      </c>
      <c r="AD20" s="193">
        <f t="shared" si="7"/>
        <v>0</v>
      </c>
      <c r="AE20" s="193">
        <f t="shared" si="7"/>
        <v>0</v>
      </c>
      <c r="AF20" s="193">
        <f t="shared" si="7"/>
        <v>0</v>
      </c>
      <c r="AG20" s="193">
        <f t="shared" si="7"/>
        <v>0</v>
      </c>
      <c r="AI20" s="191">
        <f>SUM(C20:AG20)</f>
        <v>0</v>
      </c>
    </row>
    <row r="21" spans="1:35" x14ac:dyDescent="0.25">
      <c r="B21" s="188"/>
    </row>
    <row r="22" spans="1:35" s="197" customFormat="1" x14ac:dyDescent="0.25">
      <c r="A22" s="195" t="s">
        <v>88</v>
      </c>
      <c r="B22" s="196" t="s">
        <v>152</v>
      </c>
    </row>
    <row r="23" spans="1:35" x14ac:dyDescent="0.25">
      <c r="A23" s="171" t="s">
        <v>37</v>
      </c>
      <c r="B23" s="189">
        <v>42000</v>
      </c>
      <c r="C23" s="226">
        <f>$B$23/31</f>
        <v>1354.8387096774193</v>
      </c>
      <c r="D23" s="226">
        <f t="shared" ref="D23:AG23" si="8">$B$23/31</f>
        <v>1354.8387096774193</v>
      </c>
      <c r="E23" s="226">
        <f t="shared" si="8"/>
        <v>1354.8387096774193</v>
      </c>
      <c r="F23" s="226">
        <f t="shared" si="8"/>
        <v>1354.8387096774193</v>
      </c>
      <c r="G23" s="226">
        <f t="shared" si="8"/>
        <v>1354.8387096774193</v>
      </c>
      <c r="H23" s="226">
        <f t="shared" si="8"/>
        <v>1354.8387096774193</v>
      </c>
      <c r="I23" s="226">
        <f t="shared" si="8"/>
        <v>1354.8387096774193</v>
      </c>
      <c r="J23" s="226">
        <f t="shared" si="8"/>
        <v>1354.8387096774193</v>
      </c>
      <c r="K23" s="226">
        <f t="shared" si="8"/>
        <v>1354.8387096774193</v>
      </c>
      <c r="L23" s="226">
        <f t="shared" si="8"/>
        <v>1354.8387096774193</v>
      </c>
      <c r="M23" s="226">
        <f t="shared" si="8"/>
        <v>1354.8387096774193</v>
      </c>
      <c r="N23" s="226">
        <f t="shared" si="8"/>
        <v>1354.8387096774193</v>
      </c>
      <c r="O23" s="226">
        <f t="shared" si="8"/>
        <v>1354.8387096774193</v>
      </c>
      <c r="P23" s="226">
        <f t="shared" si="8"/>
        <v>1354.8387096774193</v>
      </c>
      <c r="Q23" s="226">
        <f t="shared" si="8"/>
        <v>1354.8387096774193</v>
      </c>
      <c r="R23" s="226">
        <f t="shared" si="8"/>
        <v>1354.8387096774193</v>
      </c>
      <c r="S23" s="226">
        <f t="shared" si="8"/>
        <v>1354.8387096774193</v>
      </c>
      <c r="T23" s="226">
        <f t="shared" si="8"/>
        <v>1354.8387096774193</v>
      </c>
      <c r="U23" s="226">
        <f t="shared" si="8"/>
        <v>1354.8387096774193</v>
      </c>
      <c r="V23" s="226">
        <f t="shared" si="8"/>
        <v>1354.8387096774193</v>
      </c>
      <c r="W23" s="226">
        <f t="shared" si="8"/>
        <v>1354.8387096774193</v>
      </c>
      <c r="X23" s="226">
        <f t="shared" si="8"/>
        <v>1354.8387096774193</v>
      </c>
      <c r="Y23" s="226">
        <f t="shared" si="8"/>
        <v>1354.8387096774193</v>
      </c>
      <c r="Z23" s="226">
        <f t="shared" si="8"/>
        <v>1354.8387096774193</v>
      </c>
      <c r="AA23" s="226">
        <f t="shared" si="8"/>
        <v>1354.8387096774193</v>
      </c>
      <c r="AB23" s="226">
        <f t="shared" si="8"/>
        <v>1354.8387096774193</v>
      </c>
      <c r="AC23" s="226">
        <f t="shared" si="8"/>
        <v>1354.8387096774193</v>
      </c>
      <c r="AD23" s="226">
        <f t="shared" si="8"/>
        <v>1354.8387096774193</v>
      </c>
      <c r="AE23" s="226">
        <f t="shared" si="8"/>
        <v>1354.8387096774193</v>
      </c>
      <c r="AF23" s="226">
        <f t="shared" si="8"/>
        <v>1354.8387096774193</v>
      </c>
      <c r="AG23" s="226">
        <f t="shared" si="8"/>
        <v>1354.8387096774193</v>
      </c>
    </row>
    <row r="24" spans="1:35" x14ac:dyDescent="0.25">
      <c r="A24" s="171" t="s">
        <v>89</v>
      </c>
      <c r="B24" s="189">
        <v>163500</v>
      </c>
      <c r="C24" s="226">
        <f>$B$24/31</f>
        <v>5274.1935483870966</v>
      </c>
      <c r="D24" s="226">
        <f t="shared" ref="D24:AG24" si="9">$B$24/31</f>
        <v>5274.1935483870966</v>
      </c>
      <c r="E24" s="226">
        <f t="shared" si="9"/>
        <v>5274.1935483870966</v>
      </c>
      <c r="F24" s="226">
        <f t="shared" si="9"/>
        <v>5274.1935483870966</v>
      </c>
      <c r="G24" s="226">
        <f t="shared" si="9"/>
        <v>5274.1935483870966</v>
      </c>
      <c r="H24" s="226">
        <f t="shared" si="9"/>
        <v>5274.1935483870966</v>
      </c>
      <c r="I24" s="226">
        <f t="shared" si="9"/>
        <v>5274.1935483870966</v>
      </c>
      <c r="J24" s="226">
        <f t="shared" si="9"/>
        <v>5274.1935483870966</v>
      </c>
      <c r="K24" s="226">
        <f t="shared" si="9"/>
        <v>5274.1935483870966</v>
      </c>
      <c r="L24" s="226">
        <f t="shared" si="9"/>
        <v>5274.1935483870966</v>
      </c>
      <c r="M24" s="226">
        <f t="shared" si="9"/>
        <v>5274.1935483870966</v>
      </c>
      <c r="N24" s="226">
        <f t="shared" si="9"/>
        <v>5274.1935483870966</v>
      </c>
      <c r="O24" s="226">
        <f t="shared" si="9"/>
        <v>5274.1935483870966</v>
      </c>
      <c r="P24" s="226">
        <f t="shared" si="9"/>
        <v>5274.1935483870966</v>
      </c>
      <c r="Q24" s="226">
        <f t="shared" si="9"/>
        <v>5274.1935483870966</v>
      </c>
      <c r="R24" s="226">
        <f t="shared" si="9"/>
        <v>5274.1935483870966</v>
      </c>
      <c r="S24" s="226">
        <f t="shared" si="9"/>
        <v>5274.1935483870966</v>
      </c>
      <c r="T24" s="226">
        <f t="shared" si="9"/>
        <v>5274.1935483870966</v>
      </c>
      <c r="U24" s="226">
        <f t="shared" si="9"/>
        <v>5274.1935483870966</v>
      </c>
      <c r="V24" s="226">
        <f t="shared" si="9"/>
        <v>5274.1935483870966</v>
      </c>
      <c r="W24" s="226">
        <f t="shared" si="9"/>
        <v>5274.1935483870966</v>
      </c>
      <c r="X24" s="226">
        <f t="shared" si="9"/>
        <v>5274.1935483870966</v>
      </c>
      <c r="Y24" s="226">
        <f t="shared" si="9"/>
        <v>5274.1935483870966</v>
      </c>
      <c r="Z24" s="226">
        <f t="shared" si="9"/>
        <v>5274.1935483870966</v>
      </c>
      <c r="AA24" s="226">
        <f t="shared" si="9"/>
        <v>5274.1935483870966</v>
      </c>
      <c r="AB24" s="226">
        <f t="shared" si="9"/>
        <v>5274.1935483870966</v>
      </c>
      <c r="AC24" s="226">
        <f t="shared" si="9"/>
        <v>5274.1935483870966</v>
      </c>
      <c r="AD24" s="226">
        <f t="shared" si="9"/>
        <v>5274.1935483870966</v>
      </c>
      <c r="AE24" s="226">
        <f t="shared" si="9"/>
        <v>5274.1935483870966</v>
      </c>
      <c r="AF24" s="226">
        <f t="shared" si="9"/>
        <v>5274.1935483870966</v>
      </c>
      <c r="AG24" s="226">
        <f t="shared" si="9"/>
        <v>5274.1935483870966</v>
      </c>
    </row>
    <row r="25" spans="1:35" x14ac:dyDescent="0.25">
      <c r="A25" s="171" t="s">
        <v>96</v>
      </c>
      <c r="B25" s="170">
        <v>5000</v>
      </c>
      <c r="C25" s="228">
        <f>B25/$B$1</f>
        <v>161.29032258064515</v>
      </c>
      <c r="D25" s="228">
        <f t="shared" ref="D25:AG25" si="10">$B$25/31</f>
        <v>161.29032258064515</v>
      </c>
      <c r="E25" s="228">
        <f t="shared" si="10"/>
        <v>161.29032258064515</v>
      </c>
      <c r="F25" s="228">
        <f t="shared" si="10"/>
        <v>161.29032258064515</v>
      </c>
      <c r="G25" s="228">
        <f t="shared" si="10"/>
        <v>161.29032258064515</v>
      </c>
      <c r="H25" s="228">
        <f t="shared" si="10"/>
        <v>161.29032258064515</v>
      </c>
      <c r="I25" s="228">
        <f t="shared" si="10"/>
        <v>161.29032258064515</v>
      </c>
      <c r="J25" s="228">
        <f t="shared" si="10"/>
        <v>161.29032258064515</v>
      </c>
      <c r="K25" s="228">
        <f t="shared" si="10"/>
        <v>161.29032258064515</v>
      </c>
      <c r="L25" s="228">
        <f t="shared" si="10"/>
        <v>161.29032258064515</v>
      </c>
      <c r="M25" s="228">
        <f t="shared" si="10"/>
        <v>161.29032258064515</v>
      </c>
      <c r="N25" s="228">
        <f t="shared" si="10"/>
        <v>161.29032258064515</v>
      </c>
      <c r="O25" s="228">
        <f t="shared" si="10"/>
        <v>161.29032258064515</v>
      </c>
      <c r="P25" s="228">
        <f t="shared" si="10"/>
        <v>161.29032258064515</v>
      </c>
      <c r="Q25" s="228">
        <f t="shared" si="10"/>
        <v>161.29032258064515</v>
      </c>
      <c r="R25" s="228">
        <f t="shared" si="10"/>
        <v>161.29032258064515</v>
      </c>
      <c r="S25" s="228">
        <f t="shared" si="10"/>
        <v>161.29032258064515</v>
      </c>
      <c r="T25" s="228">
        <f t="shared" si="10"/>
        <v>161.29032258064515</v>
      </c>
      <c r="U25" s="228">
        <f t="shared" si="10"/>
        <v>161.29032258064515</v>
      </c>
      <c r="V25" s="228">
        <f t="shared" si="10"/>
        <v>161.29032258064515</v>
      </c>
      <c r="W25" s="228">
        <f t="shared" si="10"/>
        <v>161.29032258064515</v>
      </c>
      <c r="X25" s="228">
        <f t="shared" si="10"/>
        <v>161.29032258064515</v>
      </c>
      <c r="Y25" s="228">
        <f t="shared" si="10"/>
        <v>161.29032258064515</v>
      </c>
      <c r="Z25" s="228">
        <f t="shared" si="10"/>
        <v>161.29032258064515</v>
      </c>
      <c r="AA25" s="228">
        <f t="shared" si="10"/>
        <v>161.29032258064515</v>
      </c>
      <c r="AB25" s="228">
        <f t="shared" si="10"/>
        <v>161.29032258064515</v>
      </c>
      <c r="AC25" s="228">
        <f t="shared" si="10"/>
        <v>161.29032258064515</v>
      </c>
      <c r="AD25" s="228">
        <f t="shared" si="10"/>
        <v>161.29032258064515</v>
      </c>
      <c r="AE25" s="228">
        <f t="shared" si="10"/>
        <v>161.29032258064515</v>
      </c>
      <c r="AF25" s="228">
        <f t="shared" si="10"/>
        <v>161.29032258064515</v>
      </c>
      <c r="AG25" s="228">
        <f t="shared" si="10"/>
        <v>161.29032258064515</v>
      </c>
    </row>
    <row r="26" spans="1:35" x14ac:dyDescent="0.25">
      <c r="A26" s="171" t="s">
        <v>92</v>
      </c>
      <c r="B26" s="170">
        <v>1500</v>
      </c>
      <c r="C26" s="228">
        <f t="shared" ref="C26:C32" si="11">B26/$B$1</f>
        <v>48.387096774193552</v>
      </c>
      <c r="D26" s="226">
        <f>$B$26/31</f>
        <v>48.387096774193552</v>
      </c>
      <c r="E26" s="226">
        <f t="shared" ref="E26:AG26" si="12">$B$26/31</f>
        <v>48.387096774193552</v>
      </c>
      <c r="F26" s="226">
        <f t="shared" si="12"/>
        <v>48.387096774193552</v>
      </c>
      <c r="G26" s="226">
        <f t="shared" si="12"/>
        <v>48.387096774193552</v>
      </c>
      <c r="H26" s="226">
        <f t="shared" si="12"/>
        <v>48.387096774193552</v>
      </c>
      <c r="I26" s="226">
        <f t="shared" si="12"/>
        <v>48.387096774193552</v>
      </c>
      <c r="J26" s="226">
        <f t="shared" si="12"/>
        <v>48.387096774193552</v>
      </c>
      <c r="K26" s="226">
        <f t="shared" si="12"/>
        <v>48.387096774193552</v>
      </c>
      <c r="L26" s="226">
        <f t="shared" si="12"/>
        <v>48.387096774193552</v>
      </c>
      <c r="M26" s="226">
        <f t="shared" si="12"/>
        <v>48.387096774193552</v>
      </c>
      <c r="N26" s="226">
        <f t="shared" si="12"/>
        <v>48.387096774193552</v>
      </c>
      <c r="O26" s="226">
        <f t="shared" si="12"/>
        <v>48.387096774193552</v>
      </c>
      <c r="P26" s="226">
        <f t="shared" si="12"/>
        <v>48.387096774193552</v>
      </c>
      <c r="Q26" s="226">
        <f t="shared" si="12"/>
        <v>48.387096774193552</v>
      </c>
      <c r="R26" s="226">
        <f t="shared" si="12"/>
        <v>48.387096774193552</v>
      </c>
      <c r="S26" s="226">
        <f t="shared" si="12"/>
        <v>48.387096774193552</v>
      </c>
      <c r="T26" s="226">
        <f t="shared" si="12"/>
        <v>48.387096774193552</v>
      </c>
      <c r="U26" s="226">
        <f t="shared" si="12"/>
        <v>48.387096774193552</v>
      </c>
      <c r="V26" s="226">
        <f t="shared" si="12"/>
        <v>48.387096774193552</v>
      </c>
      <c r="W26" s="226">
        <f t="shared" si="12"/>
        <v>48.387096774193552</v>
      </c>
      <c r="X26" s="226">
        <f t="shared" si="12"/>
        <v>48.387096774193552</v>
      </c>
      <c r="Y26" s="226">
        <f t="shared" si="12"/>
        <v>48.387096774193552</v>
      </c>
      <c r="Z26" s="226">
        <f t="shared" si="12"/>
        <v>48.387096774193552</v>
      </c>
      <c r="AA26" s="226">
        <f t="shared" si="12"/>
        <v>48.387096774193552</v>
      </c>
      <c r="AB26" s="226">
        <f t="shared" si="12"/>
        <v>48.387096774193552</v>
      </c>
      <c r="AC26" s="226">
        <f t="shared" si="12"/>
        <v>48.387096774193552</v>
      </c>
      <c r="AD26" s="226">
        <f t="shared" si="12"/>
        <v>48.387096774193552</v>
      </c>
      <c r="AE26" s="226">
        <f t="shared" si="12"/>
        <v>48.387096774193552</v>
      </c>
      <c r="AF26" s="226">
        <f t="shared" si="12"/>
        <v>48.387096774193552</v>
      </c>
      <c r="AG26" s="226">
        <f t="shared" si="12"/>
        <v>48.387096774193552</v>
      </c>
    </row>
    <row r="27" spans="1:35" x14ac:dyDescent="0.25">
      <c r="A27" s="171" t="s">
        <v>90</v>
      </c>
      <c r="B27" s="170">
        <v>4000</v>
      </c>
      <c r="C27" s="228">
        <f t="shared" si="11"/>
        <v>129.03225806451613</v>
      </c>
      <c r="D27" s="226">
        <f>$B$27/31</f>
        <v>129.03225806451613</v>
      </c>
      <c r="E27" s="226">
        <f t="shared" ref="E27:AG27" si="13">$B$27/31</f>
        <v>129.03225806451613</v>
      </c>
      <c r="F27" s="226">
        <f t="shared" si="13"/>
        <v>129.03225806451613</v>
      </c>
      <c r="G27" s="226">
        <f t="shared" si="13"/>
        <v>129.03225806451613</v>
      </c>
      <c r="H27" s="226">
        <f t="shared" si="13"/>
        <v>129.03225806451613</v>
      </c>
      <c r="I27" s="226">
        <f t="shared" si="13"/>
        <v>129.03225806451613</v>
      </c>
      <c r="J27" s="226">
        <f t="shared" si="13"/>
        <v>129.03225806451613</v>
      </c>
      <c r="K27" s="226">
        <f t="shared" si="13"/>
        <v>129.03225806451613</v>
      </c>
      <c r="L27" s="226">
        <f t="shared" si="13"/>
        <v>129.03225806451613</v>
      </c>
      <c r="M27" s="226">
        <f t="shared" si="13"/>
        <v>129.03225806451613</v>
      </c>
      <c r="N27" s="226">
        <f t="shared" si="13"/>
        <v>129.03225806451613</v>
      </c>
      <c r="O27" s="226">
        <f t="shared" si="13"/>
        <v>129.03225806451613</v>
      </c>
      <c r="P27" s="226">
        <f t="shared" si="13"/>
        <v>129.03225806451613</v>
      </c>
      <c r="Q27" s="226">
        <f t="shared" si="13"/>
        <v>129.03225806451613</v>
      </c>
      <c r="R27" s="226">
        <f t="shared" si="13"/>
        <v>129.03225806451613</v>
      </c>
      <c r="S27" s="226">
        <f t="shared" si="13"/>
        <v>129.03225806451613</v>
      </c>
      <c r="T27" s="226">
        <f t="shared" si="13"/>
        <v>129.03225806451613</v>
      </c>
      <c r="U27" s="226">
        <f t="shared" si="13"/>
        <v>129.03225806451613</v>
      </c>
      <c r="V27" s="226">
        <f t="shared" si="13"/>
        <v>129.03225806451613</v>
      </c>
      <c r="W27" s="226">
        <f t="shared" si="13"/>
        <v>129.03225806451613</v>
      </c>
      <c r="X27" s="226">
        <f t="shared" si="13"/>
        <v>129.03225806451613</v>
      </c>
      <c r="Y27" s="226">
        <f t="shared" si="13"/>
        <v>129.03225806451613</v>
      </c>
      <c r="Z27" s="226">
        <f t="shared" si="13"/>
        <v>129.03225806451613</v>
      </c>
      <c r="AA27" s="226">
        <f t="shared" si="13"/>
        <v>129.03225806451613</v>
      </c>
      <c r="AB27" s="226">
        <f t="shared" si="13"/>
        <v>129.03225806451613</v>
      </c>
      <c r="AC27" s="226">
        <f t="shared" si="13"/>
        <v>129.03225806451613</v>
      </c>
      <c r="AD27" s="226">
        <f t="shared" si="13"/>
        <v>129.03225806451613</v>
      </c>
      <c r="AE27" s="226">
        <f t="shared" si="13"/>
        <v>129.03225806451613</v>
      </c>
      <c r="AF27" s="226">
        <f t="shared" si="13"/>
        <v>129.03225806451613</v>
      </c>
      <c r="AG27" s="226">
        <f t="shared" si="13"/>
        <v>129.03225806451613</v>
      </c>
    </row>
    <row r="28" spans="1:35" x14ac:dyDescent="0.25">
      <c r="A28" s="173" t="s">
        <v>97</v>
      </c>
      <c r="B28" s="170">
        <v>1000</v>
      </c>
      <c r="C28" s="228">
        <f t="shared" si="11"/>
        <v>32.258064516129032</v>
      </c>
      <c r="D28" s="226">
        <f>$B$28/31</f>
        <v>32.258064516129032</v>
      </c>
      <c r="E28" s="226">
        <f t="shared" ref="E28:AG28" si="14">$B$28/31</f>
        <v>32.258064516129032</v>
      </c>
      <c r="F28" s="226">
        <f t="shared" si="14"/>
        <v>32.258064516129032</v>
      </c>
      <c r="G28" s="226">
        <f t="shared" si="14"/>
        <v>32.258064516129032</v>
      </c>
      <c r="H28" s="226">
        <f t="shared" si="14"/>
        <v>32.258064516129032</v>
      </c>
      <c r="I28" s="226">
        <f t="shared" si="14"/>
        <v>32.258064516129032</v>
      </c>
      <c r="J28" s="226">
        <f t="shared" si="14"/>
        <v>32.258064516129032</v>
      </c>
      <c r="K28" s="226">
        <f t="shared" si="14"/>
        <v>32.258064516129032</v>
      </c>
      <c r="L28" s="226">
        <f t="shared" si="14"/>
        <v>32.258064516129032</v>
      </c>
      <c r="M28" s="226">
        <f t="shared" si="14"/>
        <v>32.258064516129032</v>
      </c>
      <c r="N28" s="226">
        <f t="shared" si="14"/>
        <v>32.258064516129032</v>
      </c>
      <c r="O28" s="226">
        <f t="shared" si="14"/>
        <v>32.258064516129032</v>
      </c>
      <c r="P28" s="226">
        <f t="shared" si="14"/>
        <v>32.258064516129032</v>
      </c>
      <c r="Q28" s="226">
        <f t="shared" si="14"/>
        <v>32.258064516129032</v>
      </c>
      <c r="R28" s="226">
        <f t="shared" si="14"/>
        <v>32.258064516129032</v>
      </c>
      <c r="S28" s="226">
        <f t="shared" si="14"/>
        <v>32.258064516129032</v>
      </c>
      <c r="T28" s="226">
        <f t="shared" si="14"/>
        <v>32.258064516129032</v>
      </c>
      <c r="U28" s="226">
        <f t="shared" si="14"/>
        <v>32.258064516129032</v>
      </c>
      <c r="V28" s="226">
        <f t="shared" si="14"/>
        <v>32.258064516129032</v>
      </c>
      <c r="W28" s="226">
        <f t="shared" si="14"/>
        <v>32.258064516129032</v>
      </c>
      <c r="X28" s="226">
        <f t="shared" si="14"/>
        <v>32.258064516129032</v>
      </c>
      <c r="Y28" s="226">
        <f t="shared" si="14"/>
        <v>32.258064516129032</v>
      </c>
      <c r="Z28" s="226">
        <f t="shared" si="14"/>
        <v>32.258064516129032</v>
      </c>
      <c r="AA28" s="226">
        <f t="shared" si="14"/>
        <v>32.258064516129032</v>
      </c>
      <c r="AB28" s="226">
        <f t="shared" si="14"/>
        <v>32.258064516129032</v>
      </c>
      <c r="AC28" s="226">
        <f t="shared" si="14"/>
        <v>32.258064516129032</v>
      </c>
      <c r="AD28" s="226">
        <f t="shared" si="14"/>
        <v>32.258064516129032</v>
      </c>
      <c r="AE28" s="226">
        <f t="shared" si="14"/>
        <v>32.258064516129032</v>
      </c>
      <c r="AF28" s="226">
        <f t="shared" si="14"/>
        <v>32.258064516129032</v>
      </c>
      <c r="AG28" s="226">
        <f t="shared" si="14"/>
        <v>32.258064516129032</v>
      </c>
    </row>
    <row r="29" spans="1:35" x14ac:dyDescent="0.25">
      <c r="A29" s="173" t="s">
        <v>98</v>
      </c>
      <c r="B29" s="170">
        <v>5000</v>
      </c>
      <c r="C29" s="228">
        <f t="shared" si="11"/>
        <v>161.29032258064515</v>
      </c>
      <c r="D29" s="226">
        <f>$B$29/31</f>
        <v>161.29032258064515</v>
      </c>
      <c r="E29" s="226">
        <f t="shared" ref="E29:AF29" si="15">$B$29/31</f>
        <v>161.29032258064515</v>
      </c>
      <c r="F29" s="226">
        <f t="shared" si="15"/>
        <v>161.29032258064515</v>
      </c>
      <c r="G29" s="226">
        <f t="shared" si="15"/>
        <v>161.29032258064515</v>
      </c>
      <c r="H29" s="226">
        <f t="shared" si="15"/>
        <v>161.29032258064515</v>
      </c>
      <c r="I29" s="226">
        <f t="shared" si="15"/>
        <v>161.29032258064515</v>
      </c>
      <c r="J29" s="226">
        <f t="shared" si="15"/>
        <v>161.29032258064515</v>
      </c>
      <c r="K29" s="226">
        <f t="shared" si="15"/>
        <v>161.29032258064515</v>
      </c>
      <c r="L29" s="226">
        <f t="shared" si="15"/>
        <v>161.29032258064515</v>
      </c>
      <c r="M29" s="226">
        <f t="shared" si="15"/>
        <v>161.29032258064515</v>
      </c>
      <c r="N29" s="226">
        <f t="shared" si="15"/>
        <v>161.29032258064515</v>
      </c>
      <c r="O29" s="226">
        <f t="shared" si="15"/>
        <v>161.29032258064515</v>
      </c>
      <c r="P29" s="226">
        <f t="shared" si="15"/>
        <v>161.29032258064515</v>
      </c>
      <c r="Q29" s="226">
        <f t="shared" si="15"/>
        <v>161.29032258064515</v>
      </c>
      <c r="R29" s="226">
        <f t="shared" si="15"/>
        <v>161.29032258064515</v>
      </c>
      <c r="S29" s="226">
        <f t="shared" si="15"/>
        <v>161.29032258064515</v>
      </c>
      <c r="T29" s="226">
        <f t="shared" si="15"/>
        <v>161.29032258064515</v>
      </c>
      <c r="U29" s="226">
        <f t="shared" si="15"/>
        <v>161.29032258064515</v>
      </c>
      <c r="V29" s="226">
        <f t="shared" si="15"/>
        <v>161.29032258064515</v>
      </c>
      <c r="W29" s="226">
        <f t="shared" si="15"/>
        <v>161.29032258064515</v>
      </c>
      <c r="X29" s="226">
        <f t="shared" si="15"/>
        <v>161.29032258064515</v>
      </c>
      <c r="Y29" s="226">
        <f t="shared" si="15"/>
        <v>161.29032258064515</v>
      </c>
      <c r="Z29" s="226">
        <f t="shared" si="15"/>
        <v>161.29032258064515</v>
      </c>
      <c r="AA29" s="226">
        <f t="shared" si="15"/>
        <v>161.29032258064515</v>
      </c>
      <c r="AB29" s="226">
        <f t="shared" si="15"/>
        <v>161.29032258064515</v>
      </c>
      <c r="AC29" s="226">
        <f t="shared" si="15"/>
        <v>161.29032258064515</v>
      </c>
      <c r="AD29" s="226">
        <f t="shared" si="15"/>
        <v>161.29032258064515</v>
      </c>
      <c r="AE29" s="226">
        <f t="shared" si="15"/>
        <v>161.29032258064515</v>
      </c>
      <c r="AF29" s="226">
        <f t="shared" si="15"/>
        <v>161.29032258064515</v>
      </c>
      <c r="AG29" s="226">
        <f>$B$29/31</f>
        <v>161.29032258064515</v>
      </c>
    </row>
    <row r="30" spans="1:35" x14ac:dyDescent="0.25">
      <c r="A30" s="213" t="s">
        <v>99</v>
      </c>
      <c r="B30" s="170">
        <v>20300</v>
      </c>
      <c r="C30" s="228">
        <f t="shared" si="11"/>
        <v>654.83870967741939</v>
      </c>
      <c r="D30" s="226">
        <f>$B$30/31</f>
        <v>654.83870967741939</v>
      </c>
      <c r="E30" s="226">
        <f t="shared" ref="E30:AG30" si="16">$B$30/31</f>
        <v>654.83870967741939</v>
      </c>
      <c r="F30" s="226">
        <f t="shared" si="16"/>
        <v>654.83870967741939</v>
      </c>
      <c r="G30" s="226">
        <f t="shared" si="16"/>
        <v>654.83870967741939</v>
      </c>
      <c r="H30" s="226">
        <f t="shared" si="16"/>
        <v>654.83870967741939</v>
      </c>
      <c r="I30" s="226">
        <f t="shared" si="16"/>
        <v>654.83870967741939</v>
      </c>
      <c r="J30" s="226">
        <f t="shared" si="16"/>
        <v>654.83870967741939</v>
      </c>
      <c r="K30" s="226">
        <f t="shared" si="16"/>
        <v>654.83870967741939</v>
      </c>
      <c r="L30" s="226">
        <f t="shared" si="16"/>
        <v>654.83870967741939</v>
      </c>
      <c r="M30" s="226">
        <f t="shared" si="16"/>
        <v>654.83870967741939</v>
      </c>
      <c r="N30" s="226">
        <f t="shared" si="16"/>
        <v>654.83870967741939</v>
      </c>
      <c r="O30" s="226">
        <f t="shared" si="16"/>
        <v>654.83870967741939</v>
      </c>
      <c r="P30" s="226">
        <f t="shared" si="16"/>
        <v>654.83870967741939</v>
      </c>
      <c r="Q30" s="226">
        <f t="shared" si="16"/>
        <v>654.83870967741939</v>
      </c>
      <c r="R30" s="226">
        <f t="shared" si="16"/>
        <v>654.83870967741939</v>
      </c>
      <c r="S30" s="226">
        <f t="shared" si="16"/>
        <v>654.83870967741939</v>
      </c>
      <c r="T30" s="226">
        <f t="shared" si="16"/>
        <v>654.83870967741939</v>
      </c>
      <c r="U30" s="226">
        <f t="shared" si="16"/>
        <v>654.83870967741939</v>
      </c>
      <c r="V30" s="226">
        <f t="shared" si="16"/>
        <v>654.83870967741939</v>
      </c>
      <c r="W30" s="226">
        <f t="shared" si="16"/>
        <v>654.83870967741939</v>
      </c>
      <c r="X30" s="226">
        <f t="shared" si="16"/>
        <v>654.83870967741939</v>
      </c>
      <c r="Y30" s="226">
        <f t="shared" si="16"/>
        <v>654.83870967741939</v>
      </c>
      <c r="Z30" s="226">
        <f t="shared" si="16"/>
        <v>654.83870967741939</v>
      </c>
      <c r="AA30" s="226">
        <f t="shared" si="16"/>
        <v>654.83870967741939</v>
      </c>
      <c r="AB30" s="226">
        <f t="shared" si="16"/>
        <v>654.83870967741939</v>
      </c>
      <c r="AC30" s="226">
        <f t="shared" si="16"/>
        <v>654.83870967741939</v>
      </c>
      <c r="AD30" s="226">
        <f t="shared" si="16"/>
        <v>654.83870967741939</v>
      </c>
      <c r="AE30" s="226">
        <f t="shared" si="16"/>
        <v>654.83870967741939</v>
      </c>
      <c r="AF30" s="226">
        <f t="shared" si="16"/>
        <v>654.83870967741939</v>
      </c>
      <c r="AG30" s="226">
        <f t="shared" si="16"/>
        <v>654.83870967741939</v>
      </c>
    </row>
    <row r="31" spans="1:35" x14ac:dyDescent="0.25">
      <c r="A31" s="213" t="s">
        <v>102</v>
      </c>
      <c r="B31" s="170">
        <v>8000</v>
      </c>
      <c r="C31" s="228">
        <f t="shared" si="11"/>
        <v>258.06451612903226</v>
      </c>
      <c r="D31" s="229">
        <f>$B$31/31</f>
        <v>258.06451612903226</v>
      </c>
      <c r="E31" s="229">
        <f t="shared" ref="E31:AG31" si="17">$B$31/31</f>
        <v>258.06451612903226</v>
      </c>
      <c r="F31" s="229">
        <f t="shared" si="17"/>
        <v>258.06451612903226</v>
      </c>
      <c r="G31" s="229">
        <f t="shared" si="17"/>
        <v>258.06451612903226</v>
      </c>
      <c r="H31" s="229">
        <f t="shared" si="17"/>
        <v>258.06451612903226</v>
      </c>
      <c r="I31" s="229">
        <f t="shared" si="17"/>
        <v>258.06451612903226</v>
      </c>
      <c r="J31" s="229">
        <f t="shared" si="17"/>
        <v>258.06451612903226</v>
      </c>
      <c r="K31" s="229">
        <f t="shared" si="17"/>
        <v>258.06451612903226</v>
      </c>
      <c r="L31" s="229">
        <f t="shared" si="17"/>
        <v>258.06451612903226</v>
      </c>
      <c r="M31" s="229">
        <f t="shared" si="17"/>
        <v>258.06451612903226</v>
      </c>
      <c r="N31" s="229">
        <f t="shared" si="17"/>
        <v>258.06451612903226</v>
      </c>
      <c r="O31" s="229">
        <f t="shared" si="17"/>
        <v>258.06451612903226</v>
      </c>
      <c r="P31" s="229">
        <f t="shared" si="17"/>
        <v>258.06451612903226</v>
      </c>
      <c r="Q31" s="229">
        <f t="shared" si="17"/>
        <v>258.06451612903226</v>
      </c>
      <c r="R31" s="229">
        <f t="shared" si="17"/>
        <v>258.06451612903226</v>
      </c>
      <c r="S31" s="229">
        <f t="shared" si="17"/>
        <v>258.06451612903226</v>
      </c>
      <c r="T31" s="229">
        <f t="shared" si="17"/>
        <v>258.06451612903226</v>
      </c>
      <c r="U31" s="229">
        <f t="shared" si="17"/>
        <v>258.06451612903226</v>
      </c>
      <c r="V31" s="229">
        <f t="shared" si="17"/>
        <v>258.06451612903226</v>
      </c>
      <c r="W31" s="229">
        <f t="shared" si="17"/>
        <v>258.06451612903226</v>
      </c>
      <c r="X31" s="229">
        <f t="shared" si="17"/>
        <v>258.06451612903226</v>
      </c>
      <c r="Y31" s="229">
        <f t="shared" si="17"/>
        <v>258.06451612903226</v>
      </c>
      <c r="Z31" s="229">
        <f t="shared" si="17"/>
        <v>258.06451612903226</v>
      </c>
      <c r="AA31" s="229">
        <f t="shared" si="17"/>
        <v>258.06451612903226</v>
      </c>
      <c r="AB31" s="229">
        <f t="shared" si="17"/>
        <v>258.06451612903226</v>
      </c>
      <c r="AC31" s="229">
        <f t="shared" si="17"/>
        <v>258.06451612903226</v>
      </c>
      <c r="AD31" s="229">
        <f t="shared" si="17"/>
        <v>258.06451612903226</v>
      </c>
      <c r="AE31" s="229">
        <f t="shared" si="17"/>
        <v>258.06451612903226</v>
      </c>
      <c r="AF31" s="229">
        <f t="shared" si="17"/>
        <v>258.06451612903226</v>
      </c>
      <c r="AG31" s="229">
        <f t="shared" si="17"/>
        <v>258.06451612903226</v>
      </c>
    </row>
    <row r="32" spans="1:35" x14ac:dyDescent="0.25">
      <c r="A32" s="213" t="s">
        <v>101</v>
      </c>
      <c r="B32" s="170">
        <v>11500</v>
      </c>
      <c r="C32" s="228">
        <f t="shared" si="11"/>
        <v>370.96774193548384</v>
      </c>
      <c r="D32" s="229">
        <f>$B$32/31</f>
        <v>370.96774193548384</v>
      </c>
      <c r="E32" s="229">
        <f t="shared" ref="E32:AG32" si="18">$B$32/31</f>
        <v>370.96774193548384</v>
      </c>
      <c r="F32" s="229">
        <f t="shared" si="18"/>
        <v>370.96774193548384</v>
      </c>
      <c r="G32" s="229">
        <f t="shared" si="18"/>
        <v>370.96774193548384</v>
      </c>
      <c r="H32" s="229">
        <f t="shared" si="18"/>
        <v>370.96774193548384</v>
      </c>
      <c r="I32" s="229">
        <f t="shared" si="18"/>
        <v>370.96774193548384</v>
      </c>
      <c r="J32" s="229">
        <f t="shared" si="18"/>
        <v>370.96774193548384</v>
      </c>
      <c r="K32" s="229">
        <f t="shared" si="18"/>
        <v>370.96774193548384</v>
      </c>
      <c r="L32" s="229">
        <f t="shared" si="18"/>
        <v>370.96774193548384</v>
      </c>
      <c r="M32" s="229">
        <f t="shared" si="18"/>
        <v>370.96774193548384</v>
      </c>
      <c r="N32" s="229">
        <f t="shared" si="18"/>
        <v>370.96774193548384</v>
      </c>
      <c r="O32" s="229">
        <f t="shared" si="18"/>
        <v>370.96774193548384</v>
      </c>
      <c r="P32" s="229">
        <f t="shared" si="18"/>
        <v>370.96774193548384</v>
      </c>
      <c r="Q32" s="229">
        <f t="shared" si="18"/>
        <v>370.96774193548384</v>
      </c>
      <c r="R32" s="229">
        <f t="shared" si="18"/>
        <v>370.96774193548384</v>
      </c>
      <c r="S32" s="229">
        <f t="shared" si="18"/>
        <v>370.96774193548384</v>
      </c>
      <c r="T32" s="229">
        <f t="shared" si="18"/>
        <v>370.96774193548384</v>
      </c>
      <c r="U32" s="229">
        <f t="shared" si="18"/>
        <v>370.96774193548384</v>
      </c>
      <c r="V32" s="229">
        <f t="shared" si="18"/>
        <v>370.96774193548384</v>
      </c>
      <c r="W32" s="229">
        <f t="shared" si="18"/>
        <v>370.96774193548384</v>
      </c>
      <c r="X32" s="229">
        <f t="shared" si="18"/>
        <v>370.96774193548384</v>
      </c>
      <c r="Y32" s="229">
        <f t="shared" si="18"/>
        <v>370.96774193548384</v>
      </c>
      <c r="Z32" s="229">
        <f t="shared" si="18"/>
        <v>370.96774193548384</v>
      </c>
      <c r="AA32" s="229">
        <f t="shared" si="18"/>
        <v>370.96774193548384</v>
      </c>
      <c r="AB32" s="229">
        <f t="shared" si="18"/>
        <v>370.96774193548384</v>
      </c>
      <c r="AC32" s="229">
        <f t="shared" si="18"/>
        <v>370.96774193548384</v>
      </c>
      <c r="AD32" s="229">
        <f t="shared" si="18"/>
        <v>370.96774193548384</v>
      </c>
      <c r="AE32" s="229">
        <f t="shared" si="18"/>
        <v>370.96774193548384</v>
      </c>
      <c r="AF32" s="229">
        <f t="shared" si="18"/>
        <v>370.96774193548384</v>
      </c>
      <c r="AG32" s="229">
        <f t="shared" si="18"/>
        <v>370.96774193548384</v>
      </c>
    </row>
    <row r="33" spans="1:35" x14ac:dyDescent="0.25">
      <c r="A33" s="190" t="s">
        <v>93</v>
      </c>
      <c r="B33" s="193">
        <f t="shared" ref="B33:AG33" si="19">SUM(B23:B32)</f>
        <v>261800</v>
      </c>
      <c r="C33" s="193">
        <f t="shared" si="19"/>
        <v>8445.1612903225796</v>
      </c>
      <c r="D33" s="193">
        <f t="shared" si="19"/>
        <v>8445.1612903225796</v>
      </c>
      <c r="E33" s="193">
        <f t="shared" si="19"/>
        <v>8445.1612903225796</v>
      </c>
      <c r="F33" s="193">
        <f t="shared" si="19"/>
        <v>8445.1612903225796</v>
      </c>
      <c r="G33" s="193">
        <f t="shared" si="19"/>
        <v>8445.1612903225796</v>
      </c>
      <c r="H33" s="193">
        <f t="shared" si="19"/>
        <v>8445.1612903225796</v>
      </c>
      <c r="I33" s="193">
        <f t="shared" si="19"/>
        <v>8445.1612903225796</v>
      </c>
      <c r="J33" s="193">
        <f t="shared" si="19"/>
        <v>8445.1612903225796</v>
      </c>
      <c r="K33" s="193">
        <f t="shared" si="19"/>
        <v>8445.1612903225796</v>
      </c>
      <c r="L33" s="193">
        <f t="shared" si="19"/>
        <v>8445.1612903225796</v>
      </c>
      <c r="M33" s="193">
        <f t="shared" si="19"/>
        <v>8445.1612903225796</v>
      </c>
      <c r="N33" s="193">
        <f t="shared" si="19"/>
        <v>8445.1612903225796</v>
      </c>
      <c r="O33" s="193">
        <f t="shared" si="19"/>
        <v>8445.1612903225796</v>
      </c>
      <c r="P33" s="193">
        <f t="shared" si="19"/>
        <v>8445.1612903225796</v>
      </c>
      <c r="Q33" s="193">
        <f t="shared" si="19"/>
        <v>8445.1612903225796</v>
      </c>
      <c r="R33" s="193">
        <f t="shared" si="19"/>
        <v>8445.1612903225796</v>
      </c>
      <c r="S33" s="193">
        <f t="shared" si="19"/>
        <v>8445.1612903225796</v>
      </c>
      <c r="T33" s="193">
        <f t="shared" si="19"/>
        <v>8445.1612903225796</v>
      </c>
      <c r="U33" s="193">
        <f t="shared" si="19"/>
        <v>8445.1612903225796</v>
      </c>
      <c r="V33" s="193">
        <f t="shared" si="19"/>
        <v>8445.1612903225796</v>
      </c>
      <c r="W33" s="193">
        <f t="shared" si="19"/>
        <v>8445.1612903225796</v>
      </c>
      <c r="X33" s="193">
        <f t="shared" si="19"/>
        <v>8445.1612903225796</v>
      </c>
      <c r="Y33" s="193">
        <f t="shared" si="19"/>
        <v>8445.1612903225796</v>
      </c>
      <c r="Z33" s="193">
        <f t="shared" si="19"/>
        <v>8445.1612903225796</v>
      </c>
      <c r="AA33" s="193">
        <f t="shared" si="19"/>
        <v>8445.1612903225796</v>
      </c>
      <c r="AB33" s="193">
        <f t="shared" si="19"/>
        <v>8445.1612903225796</v>
      </c>
      <c r="AC33" s="193">
        <f t="shared" si="19"/>
        <v>8445.1612903225796</v>
      </c>
      <c r="AD33" s="193">
        <f t="shared" si="19"/>
        <v>8445.1612903225796</v>
      </c>
      <c r="AE33" s="193">
        <f t="shared" si="19"/>
        <v>8445.1612903225796</v>
      </c>
      <c r="AF33" s="193">
        <f t="shared" si="19"/>
        <v>8445.1612903225796</v>
      </c>
      <c r="AG33" s="193">
        <f t="shared" si="19"/>
        <v>8445.1612903225796</v>
      </c>
    </row>
    <row r="35" spans="1:35" s="194" customFormat="1" x14ac:dyDescent="0.25">
      <c r="A35" s="194" t="s">
        <v>94</v>
      </c>
      <c r="B35" s="198"/>
      <c r="C35" s="199">
        <f t="shared" ref="C35:AG35" si="20">C11-C20-C33</f>
        <v>-8445.1612903225796</v>
      </c>
      <c r="D35" s="199">
        <f t="shared" si="20"/>
        <v>-8445.1612903225796</v>
      </c>
      <c r="E35" s="199">
        <f t="shared" si="20"/>
        <v>-8445.1612903225796</v>
      </c>
      <c r="F35" s="199">
        <f t="shared" si="20"/>
        <v>-8445.1612903225796</v>
      </c>
      <c r="G35" s="199">
        <f t="shared" si="20"/>
        <v>-8445.1612903225796</v>
      </c>
      <c r="H35" s="199">
        <f t="shared" si="20"/>
        <v>-8445.1612903225796</v>
      </c>
      <c r="I35" s="199">
        <f t="shared" si="20"/>
        <v>-8445.1612903225796</v>
      </c>
      <c r="J35" s="199">
        <f t="shared" si="20"/>
        <v>-8445.1612903225796</v>
      </c>
      <c r="K35" s="199">
        <f t="shared" si="20"/>
        <v>-8445.1612903225796</v>
      </c>
      <c r="L35" s="199">
        <f t="shared" si="20"/>
        <v>-8445.1612903225796</v>
      </c>
      <c r="M35" s="199">
        <f t="shared" si="20"/>
        <v>-8445.1612903225796</v>
      </c>
      <c r="N35" s="199">
        <f t="shared" si="20"/>
        <v>-8445.1612903225796</v>
      </c>
      <c r="O35" s="199">
        <f t="shared" si="20"/>
        <v>-8445.1612903225796</v>
      </c>
      <c r="P35" s="199">
        <f t="shared" si="20"/>
        <v>-8445.1612903225796</v>
      </c>
      <c r="Q35" s="199">
        <f t="shared" si="20"/>
        <v>-8445.1612903225796</v>
      </c>
      <c r="R35" s="199">
        <f t="shared" si="20"/>
        <v>-8445.1612903225796</v>
      </c>
      <c r="S35" s="199">
        <f t="shared" si="20"/>
        <v>-8445.1612903225796</v>
      </c>
      <c r="T35" s="199">
        <f t="shared" si="20"/>
        <v>-8445.1612903225796</v>
      </c>
      <c r="U35" s="199">
        <f t="shared" si="20"/>
        <v>-8445.1612903225796</v>
      </c>
      <c r="V35" s="199">
        <f t="shared" si="20"/>
        <v>-8445.1612903225796</v>
      </c>
      <c r="W35" s="199">
        <f t="shared" si="20"/>
        <v>-8445.1612903225796</v>
      </c>
      <c r="X35" s="199">
        <f t="shared" si="20"/>
        <v>-8445.1612903225796</v>
      </c>
      <c r="Y35" s="199">
        <f t="shared" si="20"/>
        <v>-8445.1612903225796</v>
      </c>
      <c r="Z35" s="199">
        <f t="shared" si="20"/>
        <v>-8445.1612903225796</v>
      </c>
      <c r="AA35" s="199">
        <f t="shared" si="20"/>
        <v>-8445.1612903225796</v>
      </c>
      <c r="AB35" s="199">
        <f t="shared" si="20"/>
        <v>-8445.1612903225796</v>
      </c>
      <c r="AC35" s="199">
        <f t="shared" si="20"/>
        <v>-8445.1612903225796</v>
      </c>
      <c r="AD35" s="199">
        <f t="shared" si="20"/>
        <v>-8445.1612903225796</v>
      </c>
      <c r="AE35" s="199">
        <f t="shared" si="20"/>
        <v>-8445.1612903225796</v>
      </c>
      <c r="AF35" s="199">
        <f t="shared" si="20"/>
        <v>-8445.1612903225796</v>
      </c>
      <c r="AG35" s="199">
        <f t="shared" si="20"/>
        <v>-8445.1612903225796</v>
      </c>
      <c r="AI35" s="199">
        <f>SUM(C35:AG35)</f>
        <v>-261799.99999999988</v>
      </c>
    </row>
    <row r="37" spans="1:35" x14ac:dyDescent="0.25">
      <c r="A37" s="242"/>
      <c r="B37" s="242"/>
      <c r="C37" s="242"/>
      <c r="D37" s="242"/>
      <c r="E37" s="242"/>
      <c r="F37" s="242"/>
      <c r="G37" s="242"/>
      <c r="H37" s="242"/>
      <c r="I37" s="242"/>
      <c r="J37" s="242"/>
      <c r="K37" s="242"/>
      <c r="L37" s="242"/>
      <c r="M37" s="242"/>
      <c r="N37" s="242"/>
      <c r="O37" s="242"/>
      <c r="P37" s="242"/>
      <c r="Q37" s="242"/>
      <c r="R37" s="242"/>
      <c r="S37" s="242"/>
      <c r="T37" s="242"/>
      <c r="U37" s="242"/>
      <c r="V37" s="242"/>
      <c r="W37" s="242"/>
      <c r="X37" s="242"/>
      <c r="Y37" s="242"/>
      <c r="Z37" s="242"/>
      <c r="AA37" s="242"/>
      <c r="AB37" s="242"/>
      <c r="AC37" s="242"/>
      <c r="AD37" s="242"/>
      <c r="AE37" s="242"/>
      <c r="AF37" s="242"/>
      <c r="AG37" s="242"/>
    </row>
    <row r="39" spans="1:35" x14ac:dyDescent="0.25">
      <c r="A39" s="190"/>
      <c r="B39" s="200"/>
    </row>
    <row r="40" spans="1:35" x14ac:dyDescent="0.25">
      <c r="A40" s="188" t="s">
        <v>146</v>
      </c>
      <c r="B40" s="189">
        <f>B33</f>
        <v>261800</v>
      </c>
    </row>
    <row r="41" spans="1:35" x14ac:dyDescent="0.25">
      <c r="A41" s="188" t="s">
        <v>147</v>
      </c>
      <c r="B41" s="189">
        <f>AI11</f>
        <v>0</v>
      </c>
      <c r="C41" s="201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01"/>
      <c r="O41" s="201"/>
      <c r="P41" s="201"/>
      <c r="Q41" s="201"/>
      <c r="R41" s="201"/>
      <c r="S41" s="201"/>
      <c r="T41" s="201"/>
      <c r="U41" s="201"/>
      <c r="V41" s="201"/>
      <c r="W41" s="201"/>
      <c r="X41" s="201"/>
      <c r="Y41" s="201"/>
      <c r="Z41" s="201"/>
      <c r="AA41" s="201"/>
      <c r="AB41" s="201"/>
      <c r="AC41" s="201"/>
      <c r="AD41" s="201"/>
      <c r="AE41" s="201"/>
      <c r="AF41" s="201"/>
      <c r="AG41" s="201"/>
    </row>
    <row r="42" spans="1:35" x14ac:dyDescent="0.25">
      <c r="A42" s="188" t="s">
        <v>148</v>
      </c>
      <c r="B42" s="189">
        <f>AI20</f>
        <v>0</v>
      </c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201"/>
      <c r="AA42" s="201"/>
      <c r="AB42" s="201"/>
      <c r="AC42" s="201"/>
      <c r="AD42" s="201"/>
      <c r="AE42" s="201"/>
    </row>
    <row r="43" spans="1:35" x14ac:dyDescent="0.25">
      <c r="A43" s="188" t="s">
        <v>149</v>
      </c>
      <c r="B43" s="189">
        <f>SUM(B42+B40)</f>
        <v>261800</v>
      </c>
      <c r="O43" s="201"/>
    </row>
    <row r="44" spans="1:35" s="205" customFormat="1" x14ac:dyDescent="0.25">
      <c r="A44" s="202" t="s">
        <v>150</v>
      </c>
      <c r="B44" s="203">
        <f>B41-B43</f>
        <v>-261800</v>
      </c>
      <c r="C44" s="204"/>
      <c r="D44" s="204"/>
      <c r="E44" s="204"/>
      <c r="F44" s="204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04"/>
      <c r="V44" s="204"/>
      <c r="W44" s="204"/>
      <c r="X44" s="204"/>
      <c r="Y44" s="204"/>
      <c r="Z44" s="204"/>
      <c r="AA44" s="204"/>
      <c r="AB44" s="204"/>
      <c r="AC44" s="204"/>
      <c r="AD44" s="204"/>
      <c r="AE44" s="204"/>
      <c r="AF44" s="204"/>
      <c r="AG44" s="204"/>
    </row>
    <row r="45" spans="1:35" x14ac:dyDescent="0.25">
      <c r="A45" s="190"/>
      <c r="B45" s="193"/>
      <c r="C45" s="206"/>
      <c r="D45" s="206"/>
      <c r="E45" s="206"/>
      <c r="F45" s="206"/>
      <c r="G45" s="206"/>
      <c r="H45" s="206"/>
      <c r="I45" s="206"/>
      <c r="J45" s="206"/>
      <c r="K45" s="206"/>
      <c r="L45" s="206"/>
      <c r="M45" s="206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</row>
    <row r="46" spans="1:35" x14ac:dyDescent="0.25">
      <c r="A46" s="190"/>
      <c r="B46" s="193"/>
      <c r="C46" s="201"/>
      <c r="D46" s="201"/>
      <c r="E46" s="201"/>
      <c r="F46" s="201"/>
      <c r="G46" s="201"/>
      <c r="H46" s="201"/>
      <c r="I46" s="201"/>
      <c r="J46" s="201"/>
      <c r="K46" s="201"/>
      <c r="L46" s="201"/>
      <c r="M46" s="201"/>
      <c r="N46" s="201"/>
      <c r="O46" s="201"/>
      <c r="P46" s="201"/>
      <c r="Q46" s="201"/>
      <c r="R46" s="201"/>
      <c r="S46" s="201"/>
      <c r="T46" s="201"/>
      <c r="U46" s="201"/>
      <c r="V46" s="201"/>
      <c r="W46" s="201"/>
      <c r="X46" s="201"/>
      <c r="Y46" s="201"/>
      <c r="Z46" s="201"/>
      <c r="AA46" s="201"/>
      <c r="AB46" s="201"/>
      <c r="AC46" s="201"/>
      <c r="AD46" s="201"/>
      <c r="AE46" s="201"/>
      <c r="AF46" s="201"/>
      <c r="AG46" s="201"/>
    </row>
    <row r="47" spans="1:35" x14ac:dyDescent="0.25">
      <c r="A47" s="190"/>
      <c r="B47" s="193"/>
      <c r="C47" s="201"/>
      <c r="D47" s="201"/>
      <c r="E47" s="201"/>
      <c r="F47" s="201"/>
      <c r="G47" s="201"/>
      <c r="H47" s="201"/>
      <c r="I47" s="201"/>
      <c r="J47" s="201"/>
      <c r="K47" s="201"/>
      <c r="L47" s="201"/>
      <c r="M47" s="201"/>
      <c r="N47" s="201"/>
      <c r="O47" s="201"/>
      <c r="P47" s="201"/>
      <c r="Q47" s="201"/>
      <c r="R47" s="201"/>
      <c r="S47" s="201"/>
      <c r="T47" s="201"/>
      <c r="U47" s="201"/>
      <c r="V47" s="201"/>
      <c r="W47" s="201"/>
      <c r="X47" s="201"/>
      <c r="Y47" s="201"/>
      <c r="Z47" s="201"/>
      <c r="AA47" s="201"/>
      <c r="AB47" s="201"/>
      <c r="AC47" s="201"/>
      <c r="AD47" s="201"/>
      <c r="AE47" s="201"/>
      <c r="AF47" s="201"/>
      <c r="AG47" s="201"/>
    </row>
    <row r="48" spans="1:35" x14ac:dyDescent="0.25">
      <c r="A48" s="190"/>
      <c r="B48" s="193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01"/>
      <c r="P48" s="201"/>
      <c r="Q48" s="201"/>
      <c r="R48" s="201"/>
      <c r="S48" s="201"/>
      <c r="T48" s="201"/>
      <c r="U48" s="201"/>
      <c r="V48" s="201"/>
      <c r="W48" s="201"/>
      <c r="X48" s="201"/>
      <c r="Y48" s="201"/>
      <c r="Z48" s="201"/>
      <c r="AA48" s="201"/>
      <c r="AB48" s="201"/>
      <c r="AC48" s="201"/>
      <c r="AD48" s="201"/>
      <c r="AE48" s="201"/>
      <c r="AF48" s="201"/>
      <c r="AG48" s="201"/>
    </row>
    <row r="49" spans="1:33" x14ac:dyDescent="0.25">
      <c r="A49" s="190"/>
      <c r="B49" s="193"/>
      <c r="C49" s="191"/>
      <c r="D49" s="191"/>
      <c r="E49" s="191"/>
      <c r="F49" s="191"/>
      <c r="G49" s="191"/>
      <c r="H49" s="191"/>
      <c r="I49" s="191"/>
      <c r="J49" s="191"/>
      <c r="K49" s="191"/>
      <c r="L49" s="191"/>
      <c r="M49" s="191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</row>
    <row r="50" spans="1:33" x14ac:dyDescent="0.25"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X50" s="201"/>
      <c r="Y50" s="201"/>
      <c r="Z50" s="201"/>
      <c r="AA50" s="201"/>
      <c r="AB50" s="201"/>
      <c r="AC50" s="201"/>
      <c r="AD50" s="201"/>
      <c r="AE50" s="201"/>
      <c r="AF50" s="201"/>
      <c r="AG50" s="201"/>
    </row>
    <row r="52" spans="1:33" s="210" customFormat="1" x14ac:dyDescent="0.25">
      <c r="A52" s="207"/>
      <c r="B52" s="208"/>
      <c r="C52" s="208"/>
      <c r="D52" s="209"/>
      <c r="E52" s="209"/>
      <c r="F52" s="209"/>
      <c r="G52" s="209"/>
      <c r="H52" s="209"/>
      <c r="I52" s="209"/>
      <c r="J52" s="209"/>
      <c r="K52" s="209"/>
      <c r="L52" s="209"/>
      <c r="M52" s="209"/>
      <c r="N52" s="209"/>
      <c r="O52" s="209"/>
      <c r="P52" s="209"/>
      <c r="Q52" s="209"/>
      <c r="R52" s="209"/>
      <c r="S52" s="209"/>
      <c r="T52" s="209"/>
      <c r="U52" s="209"/>
      <c r="V52" s="209"/>
      <c r="W52" s="209"/>
      <c r="X52" s="209"/>
      <c r="Y52" s="209"/>
      <c r="Z52" s="209"/>
      <c r="AA52" s="209"/>
      <c r="AB52" s="209"/>
      <c r="AC52" s="209"/>
      <c r="AD52" s="209"/>
      <c r="AE52" s="209"/>
      <c r="AF52" s="209"/>
      <c r="AG52" s="209"/>
    </row>
    <row r="53" spans="1:33" s="210" customFormat="1" x14ac:dyDescent="0.25">
      <c r="B53" s="208"/>
      <c r="C53" s="209"/>
      <c r="D53" s="209"/>
      <c r="E53" s="209"/>
      <c r="F53" s="209"/>
      <c r="G53" s="209"/>
      <c r="H53" s="209"/>
      <c r="I53" s="209"/>
      <c r="J53" s="209"/>
      <c r="K53" s="209"/>
      <c r="L53" s="209"/>
      <c r="M53" s="209"/>
      <c r="N53" s="209"/>
      <c r="O53" s="209"/>
      <c r="P53" s="209"/>
      <c r="Q53" s="209"/>
      <c r="R53" s="209"/>
      <c r="S53" s="209"/>
      <c r="T53" s="209"/>
      <c r="U53" s="209"/>
      <c r="V53" s="209"/>
      <c r="W53" s="209"/>
      <c r="X53" s="209"/>
      <c r="Y53" s="209"/>
      <c r="Z53" s="209"/>
      <c r="AA53" s="209"/>
      <c r="AB53" s="209"/>
      <c r="AC53" s="209"/>
      <c r="AD53" s="209"/>
      <c r="AE53" s="209"/>
      <c r="AF53" s="209"/>
      <c r="AG53" s="209"/>
    </row>
    <row r="54" spans="1:33" s="210" customFormat="1" x14ac:dyDescent="0.25">
      <c r="A54" s="207"/>
      <c r="B54" s="211"/>
      <c r="C54" s="212"/>
      <c r="D54" s="212"/>
      <c r="E54" s="212"/>
      <c r="F54" s="212"/>
      <c r="G54" s="212"/>
      <c r="H54" s="212"/>
      <c r="I54" s="212"/>
      <c r="J54" s="212"/>
      <c r="K54" s="212"/>
      <c r="L54" s="212"/>
      <c r="M54" s="212"/>
      <c r="N54" s="212"/>
      <c r="O54" s="212"/>
      <c r="P54" s="212"/>
      <c r="Q54" s="212"/>
      <c r="R54" s="212"/>
      <c r="S54" s="212"/>
      <c r="T54" s="212"/>
      <c r="U54" s="212"/>
      <c r="V54" s="212"/>
      <c r="W54" s="212"/>
      <c r="X54" s="212"/>
      <c r="Y54" s="212"/>
      <c r="Z54" s="212"/>
      <c r="AA54" s="212"/>
      <c r="AB54" s="212"/>
      <c r="AC54" s="212"/>
      <c r="AD54" s="212"/>
      <c r="AE54" s="212"/>
      <c r="AF54" s="212"/>
      <c r="AG54" s="212"/>
    </row>
  </sheetData>
  <mergeCells count="1">
    <mergeCell ref="A37:AG37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B2:P67"/>
  <sheetViews>
    <sheetView showGridLines="0" topLeftCell="A32" workbookViewId="0">
      <selection activeCell="C57" sqref="C57"/>
    </sheetView>
  </sheetViews>
  <sheetFormatPr defaultRowHeight="12.75" x14ac:dyDescent="0.2"/>
  <cols>
    <col min="1" max="1" width="1.83203125" style="2" customWidth="1"/>
    <col min="2" max="2" width="35" style="2" customWidth="1"/>
    <col min="3" max="3" width="14.83203125" style="2" customWidth="1"/>
    <col min="4" max="4" width="14.1640625" style="2" bestFit="1" customWidth="1"/>
    <col min="5" max="16" width="13.5" style="2" customWidth="1"/>
    <col min="17" max="16384" width="9.33203125" style="2"/>
  </cols>
  <sheetData>
    <row r="2" spans="2:16" ht="33" x14ac:dyDescent="0.45">
      <c r="B2" s="1" t="s">
        <v>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ht="18" x14ac:dyDescent="0.25">
      <c r="B3" s="3" t="s">
        <v>62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5" spans="2:16" ht="15" x14ac:dyDescent="0.2">
      <c r="B5" s="125" t="s">
        <v>0</v>
      </c>
      <c r="C5" s="68">
        <v>42401</v>
      </c>
      <c r="D5" s="65"/>
    </row>
    <row r="6" spans="2:16" ht="15" x14ac:dyDescent="0.2">
      <c r="B6" s="4" t="s">
        <v>1</v>
      </c>
      <c r="C6" s="67">
        <v>5000</v>
      </c>
      <c r="D6" s="5">
        <f t="shared" ref="D6:O6" si="0">$C$6</f>
        <v>5000</v>
      </c>
      <c r="E6" s="5">
        <f t="shared" si="0"/>
        <v>5000</v>
      </c>
      <c r="F6" s="5">
        <f t="shared" si="0"/>
        <v>5000</v>
      </c>
      <c r="G6" s="5">
        <f t="shared" si="0"/>
        <v>5000</v>
      </c>
      <c r="H6" s="5">
        <f t="shared" si="0"/>
        <v>5000</v>
      </c>
      <c r="I6" s="5">
        <f t="shared" si="0"/>
        <v>5000</v>
      </c>
      <c r="J6" s="5">
        <f t="shared" si="0"/>
        <v>5000</v>
      </c>
      <c r="K6" s="5">
        <f t="shared" si="0"/>
        <v>5000</v>
      </c>
      <c r="L6" s="5">
        <f t="shared" si="0"/>
        <v>5000</v>
      </c>
      <c r="M6" s="5">
        <f t="shared" si="0"/>
        <v>5000</v>
      </c>
      <c r="N6" s="5">
        <f t="shared" si="0"/>
        <v>5000</v>
      </c>
      <c r="O6" s="5">
        <f t="shared" si="0"/>
        <v>5000</v>
      </c>
    </row>
    <row r="8" spans="2:16" ht="14.25" x14ac:dyDescent="0.2">
      <c r="C8" s="6" t="s">
        <v>2</v>
      </c>
      <c r="D8" s="44">
        <f>IFERROR(EOMONTH(StartDate,COLUMN(A1)-2)+1,"")</f>
        <v>42401</v>
      </c>
      <c r="E8" s="45">
        <f t="shared" ref="E8:O8" si="1">IFERROR(EOMONTH(StartDate,COLUMN(B1)-2)+1,"")</f>
        <v>42430</v>
      </c>
      <c r="F8" s="45">
        <f t="shared" si="1"/>
        <v>42461</v>
      </c>
      <c r="G8" s="45">
        <f t="shared" si="1"/>
        <v>42491</v>
      </c>
      <c r="H8" s="45">
        <f t="shared" si="1"/>
        <v>42522</v>
      </c>
      <c r="I8" s="45">
        <f t="shared" si="1"/>
        <v>42552</v>
      </c>
      <c r="J8" s="45">
        <f t="shared" si="1"/>
        <v>42583</v>
      </c>
      <c r="K8" s="45">
        <f t="shared" si="1"/>
        <v>42614</v>
      </c>
      <c r="L8" s="45">
        <f t="shared" si="1"/>
        <v>42644</v>
      </c>
      <c r="M8" s="45">
        <f t="shared" si="1"/>
        <v>42675</v>
      </c>
      <c r="N8" s="45">
        <f t="shared" si="1"/>
        <v>42705</v>
      </c>
      <c r="O8" s="45">
        <f t="shared" si="1"/>
        <v>42736</v>
      </c>
      <c r="P8" s="43" t="s">
        <v>3</v>
      </c>
    </row>
    <row r="9" spans="2:16" ht="15" x14ac:dyDescent="0.2">
      <c r="B9" s="69" t="s">
        <v>4</v>
      </c>
      <c r="C9" s="23">
        <v>5000</v>
      </c>
      <c r="D9" s="24">
        <f>C55</f>
        <v>5000</v>
      </c>
      <c r="E9" s="24">
        <v>0</v>
      </c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4">
        <v>0</v>
      </c>
      <c r="P9" s="7"/>
    </row>
    <row r="10" spans="2:16" ht="15" x14ac:dyDescent="0.2">
      <c r="B10" s="69" t="s">
        <v>16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8"/>
    </row>
    <row r="11" spans="2:16" x14ac:dyDescent="0.2">
      <c r="C11" s="9"/>
      <c r="D11" s="10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</row>
    <row r="12" spans="2:16" x14ac:dyDescent="0.2">
      <c r="B12" s="12" t="s">
        <v>5</v>
      </c>
      <c r="C12" s="13" t="s">
        <v>2</v>
      </c>
      <c r="D12" s="41" t="s">
        <v>69</v>
      </c>
      <c r="E12" s="41" t="s">
        <v>70</v>
      </c>
      <c r="F12" s="41" t="s">
        <v>71</v>
      </c>
      <c r="G12" s="41" t="s">
        <v>72</v>
      </c>
      <c r="H12" s="41" t="s">
        <v>73</v>
      </c>
      <c r="I12" s="41" t="s">
        <v>74</v>
      </c>
      <c r="J12" s="41" t="s">
        <v>75</v>
      </c>
      <c r="K12" s="41" t="s">
        <v>76</v>
      </c>
      <c r="L12" s="41" t="s">
        <v>77</v>
      </c>
      <c r="M12" s="41" t="s">
        <v>78</v>
      </c>
      <c r="N12" s="41" t="s">
        <v>79</v>
      </c>
      <c r="O12" s="41" t="s">
        <v>68</v>
      </c>
      <c r="P12" s="14" t="s">
        <v>3</v>
      </c>
    </row>
    <row r="13" spans="2:16" x14ac:dyDescent="0.2">
      <c r="B13" s="15" t="s">
        <v>63</v>
      </c>
      <c r="C13" s="25"/>
      <c r="D13" s="47">
        <v>15000</v>
      </c>
      <c r="E13" s="51">
        <v>15000</v>
      </c>
      <c r="F13" s="54">
        <v>20000</v>
      </c>
      <c r="G13" s="49">
        <v>20000</v>
      </c>
      <c r="H13" s="55">
        <v>20000</v>
      </c>
      <c r="I13" s="58">
        <v>25000</v>
      </c>
      <c r="J13" s="50">
        <v>25000</v>
      </c>
      <c r="K13" s="59">
        <v>25000</v>
      </c>
      <c r="L13" s="46">
        <v>28000</v>
      </c>
      <c r="M13" s="46">
        <v>28000</v>
      </c>
      <c r="N13" s="60">
        <v>28000</v>
      </c>
      <c r="O13" s="48">
        <v>15000</v>
      </c>
      <c r="P13" s="27">
        <f>SUM(C13:O13)</f>
        <v>264000</v>
      </c>
    </row>
    <row r="14" spans="2:16" x14ac:dyDescent="0.2">
      <c r="B14" s="15" t="s">
        <v>64</v>
      </c>
      <c r="C14" s="28"/>
      <c r="D14" s="47">
        <v>9000</v>
      </c>
      <c r="E14" s="51">
        <v>9000</v>
      </c>
      <c r="F14" s="54">
        <v>12000</v>
      </c>
      <c r="G14" s="49">
        <v>12000</v>
      </c>
      <c r="H14" s="55">
        <v>12000</v>
      </c>
      <c r="I14" s="58">
        <v>15000</v>
      </c>
      <c r="J14" s="50">
        <v>15000</v>
      </c>
      <c r="K14" s="59">
        <v>15000</v>
      </c>
      <c r="L14" s="46">
        <v>16000</v>
      </c>
      <c r="M14" s="46">
        <v>16000</v>
      </c>
      <c r="N14" s="60">
        <v>16000</v>
      </c>
      <c r="O14" s="48">
        <v>9000</v>
      </c>
      <c r="P14" s="27">
        <f t="shared" ref="P14:P18" si="2">SUM(C14:O14)</f>
        <v>156000</v>
      </c>
    </row>
    <row r="15" spans="2:16" x14ac:dyDescent="0.2">
      <c r="B15" s="15" t="s">
        <v>65</v>
      </c>
      <c r="C15" s="28"/>
      <c r="D15" s="47">
        <v>40000</v>
      </c>
      <c r="E15" s="51">
        <v>40000</v>
      </c>
      <c r="F15" s="54">
        <v>50000</v>
      </c>
      <c r="G15" s="49">
        <v>50000</v>
      </c>
      <c r="H15" s="55">
        <v>50000</v>
      </c>
      <c r="I15" s="58">
        <v>50000</v>
      </c>
      <c r="J15" s="50">
        <v>50000</v>
      </c>
      <c r="K15" s="59">
        <v>50000</v>
      </c>
      <c r="L15" s="46">
        <v>55000</v>
      </c>
      <c r="M15" s="46">
        <v>55000</v>
      </c>
      <c r="N15" s="60">
        <v>55000</v>
      </c>
      <c r="O15" s="48">
        <v>40000</v>
      </c>
      <c r="P15" s="27">
        <f t="shared" si="2"/>
        <v>585000</v>
      </c>
    </row>
    <row r="16" spans="2:16" x14ac:dyDescent="0.2">
      <c r="B16" s="15" t="s">
        <v>66</v>
      </c>
      <c r="C16" s="28"/>
      <c r="D16" s="47">
        <v>15000</v>
      </c>
      <c r="E16" s="51">
        <v>15000</v>
      </c>
      <c r="F16" s="54">
        <v>20000</v>
      </c>
      <c r="G16" s="49">
        <v>20000</v>
      </c>
      <c r="H16" s="55">
        <v>20000</v>
      </c>
      <c r="I16" s="58">
        <v>25000</v>
      </c>
      <c r="J16" s="50">
        <v>25000</v>
      </c>
      <c r="K16" s="59">
        <v>25000</v>
      </c>
      <c r="L16" s="46">
        <v>20000</v>
      </c>
      <c r="M16" s="46">
        <v>20000</v>
      </c>
      <c r="N16" s="60">
        <v>20000</v>
      </c>
      <c r="O16" s="48">
        <v>15000</v>
      </c>
      <c r="P16" s="27">
        <f t="shared" si="2"/>
        <v>240000</v>
      </c>
    </row>
    <row r="17" spans="2:16" x14ac:dyDescent="0.2">
      <c r="B17" s="15" t="s">
        <v>67</v>
      </c>
      <c r="C17" s="28"/>
      <c r="D17" s="47">
        <v>15000</v>
      </c>
      <c r="E17" s="51">
        <v>15000</v>
      </c>
      <c r="F17" s="54">
        <v>20000</v>
      </c>
      <c r="G17" s="49">
        <v>20000</v>
      </c>
      <c r="H17" s="55">
        <v>20000</v>
      </c>
      <c r="I17" s="58">
        <v>20000</v>
      </c>
      <c r="J17" s="50">
        <v>20000</v>
      </c>
      <c r="K17" s="59">
        <v>20000</v>
      </c>
      <c r="L17" s="46">
        <v>15000</v>
      </c>
      <c r="M17" s="46">
        <v>15000</v>
      </c>
      <c r="N17" s="60">
        <v>15000</v>
      </c>
      <c r="O17" s="48">
        <v>15000</v>
      </c>
      <c r="P17" s="27">
        <f t="shared" si="2"/>
        <v>210000</v>
      </c>
    </row>
    <row r="18" spans="2:16" x14ac:dyDescent="0.2">
      <c r="B18" s="15"/>
      <c r="C18" s="28"/>
      <c r="D18" s="47">
        <v>0</v>
      </c>
      <c r="E18" s="51">
        <v>0</v>
      </c>
      <c r="F18" s="54">
        <v>0</v>
      </c>
      <c r="G18" s="49">
        <v>0</v>
      </c>
      <c r="H18" s="55">
        <v>0</v>
      </c>
      <c r="I18" s="58">
        <v>0</v>
      </c>
      <c r="J18" s="50">
        <v>0</v>
      </c>
      <c r="K18" s="59">
        <v>0</v>
      </c>
      <c r="L18" s="46">
        <v>0</v>
      </c>
      <c r="M18" s="46">
        <v>0</v>
      </c>
      <c r="N18" s="60">
        <v>0</v>
      </c>
      <c r="O18" s="48">
        <v>0</v>
      </c>
      <c r="P18" s="27">
        <f t="shared" si="2"/>
        <v>0</v>
      </c>
    </row>
    <row r="19" spans="2:16" ht="13.5" thickBot="1" x14ac:dyDescent="0.25">
      <c r="B19" s="16" t="s">
        <v>6</v>
      </c>
      <c r="C19" s="157"/>
      <c r="D19" s="29">
        <f t="shared" ref="D19:O19" si="3">SUM(D13,D15:D18,(D14*-1))</f>
        <v>76000</v>
      </c>
      <c r="E19" s="52">
        <f t="shared" si="3"/>
        <v>76000</v>
      </c>
      <c r="F19" s="56">
        <f t="shared" si="3"/>
        <v>98000</v>
      </c>
      <c r="G19" s="29">
        <f t="shared" si="3"/>
        <v>98000</v>
      </c>
      <c r="H19" s="52">
        <f t="shared" si="3"/>
        <v>98000</v>
      </c>
      <c r="I19" s="56">
        <f t="shared" si="3"/>
        <v>105000</v>
      </c>
      <c r="J19" s="29">
        <f t="shared" si="3"/>
        <v>105000</v>
      </c>
      <c r="K19" s="52">
        <f t="shared" si="3"/>
        <v>105000</v>
      </c>
      <c r="L19" s="29">
        <f t="shared" si="3"/>
        <v>102000</v>
      </c>
      <c r="M19" s="29">
        <f t="shared" si="3"/>
        <v>102000</v>
      </c>
      <c r="N19" s="52">
        <f t="shared" si="3"/>
        <v>102000</v>
      </c>
      <c r="O19" s="29">
        <f t="shared" si="3"/>
        <v>76000</v>
      </c>
      <c r="P19" s="30">
        <f>SUM(P13:P18)</f>
        <v>1455000</v>
      </c>
    </row>
    <row r="20" spans="2:16" ht="14.25" x14ac:dyDescent="0.2">
      <c r="B20" s="17" t="s">
        <v>7</v>
      </c>
      <c r="C20" s="31">
        <f>(C9+C19)</f>
        <v>5000</v>
      </c>
      <c r="D20" s="31">
        <f t="shared" ref="D20:O20" si="4">(D9+D19)</f>
        <v>81000</v>
      </c>
      <c r="E20" s="53">
        <f t="shared" si="4"/>
        <v>76000</v>
      </c>
      <c r="F20" s="57">
        <f t="shared" si="4"/>
        <v>98000</v>
      </c>
      <c r="G20" s="31">
        <f t="shared" si="4"/>
        <v>98000</v>
      </c>
      <c r="H20" s="53">
        <f t="shared" si="4"/>
        <v>98000</v>
      </c>
      <c r="I20" s="57">
        <f t="shared" si="4"/>
        <v>105000</v>
      </c>
      <c r="J20" s="31">
        <f t="shared" si="4"/>
        <v>105000</v>
      </c>
      <c r="K20" s="53">
        <f t="shared" si="4"/>
        <v>105000</v>
      </c>
      <c r="L20" s="31">
        <f t="shared" si="4"/>
        <v>102000</v>
      </c>
      <c r="M20" s="31">
        <f t="shared" si="4"/>
        <v>102000</v>
      </c>
      <c r="N20" s="53">
        <f t="shared" si="4"/>
        <v>102000</v>
      </c>
      <c r="O20" s="31">
        <f t="shared" si="4"/>
        <v>76000</v>
      </c>
      <c r="P20" s="32"/>
    </row>
    <row r="21" spans="2:16" x14ac:dyDescent="0.2"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2:16" x14ac:dyDescent="0.2">
      <c r="B22" s="12" t="s">
        <v>8</v>
      </c>
      <c r="C22" s="40" t="s">
        <v>2</v>
      </c>
      <c r="D22" s="41" t="s">
        <v>69</v>
      </c>
      <c r="E22" s="61" t="s">
        <v>70</v>
      </c>
      <c r="F22" s="41" t="s">
        <v>71</v>
      </c>
      <c r="G22" s="41" t="s">
        <v>72</v>
      </c>
      <c r="H22" s="61" t="s">
        <v>73</v>
      </c>
      <c r="I22" s="41" t="s">
        <v>74</v>
      </c>
      <c r="J22" s="41" t="s">
        <v>75</v>
      </c>
      <c r="K22" s="61" t="s">
        <v>76</v>
      </c>
      <c r="L22" s="41" t="s">
        <v>77</v>
      </c>
      <c r="M22" s="41" t="s">
        <v>78</v>
      </c>
      <c r="N22" s="61" t="s">
        <v>79</v>
      </c>
      <c r="O22" s="41" t="s">
        <v>68</v>
      </c>
      <c r="P22" s="42" t="s">
        <v>3</v>
      </c>
    </row>
    <row r="23" spans="2:16" x14ac:dyDescent="0.2">
      <c r="B23" s="15" t="s">
        <v>37</v>
      </c>
      <c r="C23" s="25"/>
      <c r="D23" s="129">
        <v>50000</v>
      </c>
      <c r="E23" s="51">
        <v>0</v>
      </c>
      <c r="F23" s="49">
        <v>0</v>
      </c>
      <c r="G23" s="128">
        <v>50000</v>
      </c>
      <c r="H23" s="55">
        <v>0</v>
      </c>
      <c r="I23" s="50">
        <v>0</v>
      </c>
      <c r="J23" s="127">
        <v>50000</v>
      </c>
      <c r="K23" s="59">
        <v>0</v>
      </c>
      <c r="L23" s="46">
        <v>0</v>
      </c>
      <c r="M23" s="126">
        <v>50000</v>
      </c>
      <c r="N23" s="60">
        <v>0</v>
      </c>
      <c r="O23" s="48">
        <v>0</v>
      </c>
      <c r="P23" s="27">
        <f t="shared" ref="P23:P55" si="5">SUM(D23:O23)</f>
        <v>200000</v>
      </c>
    </row>
    <row r="24" spans="2:16" x14ac:dyDescent="0.2">
      <c r="B24" s="15" t="s">
        <v>43</v>
      </c>
      <c r="C24" s="28"/>
      <c r="D24" s="47">
        <v>15000</v>
      </c>
      <c r="E24" s="51">
        <v>15000</v>
      </c>
      <c r="F24" s="49">
        <v>15000</v>
      </c>
      <c r="G24" s="49">
        <v>15000</v>
      </c>
      <c r="H24" s="55">
        <v>15000</v>
      </c>
      <c r="I24" s="50">
        <v>15000</v>
      </c>
      <c r="J24" s="50">
        <v>15000</v>
      </c>
      <c r="K24" s="59">
        <v>15000</v>
      </c>
      <c r="L24" s="46">
        <v>15000</v>
      </c>
      <c r="M24" s="46">
        <v>15000</v>
      </c>
      <c r="N24" s="60">
        <v>15000</v>
      </c>
      <c r="O24" s="48">
        <v>15000</v>
      </c>
      <c r="P24" s="27">
        <f t="shared" si="5"/>
        <v>180000</v>
      </c>
    </row>
    <row r="25" spans="2:16" x14ac:dyDescent="0.2">
      <c r="B25" s="15" t="s">
        <v>38</v>
      </c>
      <c r="C25" s="28"/>
      <c r="D25" s="47">
        <v>5000</v>
      </c>
      <c r="E25" s="51">
        <v>5000</v>
      </c>
      <c r="F25" s="49">
        <v>5000</v>
      </c>
      <c r="G25" s="49">
        <v>5000</v>
      </c>
      <c r="H25" s="55">
        <v>5000</v>
      </c>
      <c r="I25" s="50">
        <v>5000</v>
      </c>
      <c r="J25" s="50">
        <v>5000</v>
      </c>
      <c r="K25" s="59">
        <v>5000</v>
      </c>
      <c r="L25" s="46">
        <v>5000</v>
      </c>
      <c r="M25" s="46">
        <v>5000</v>
      </c>
      <c r="N25" s="60">
        <v>5000</v>
      </c>
      <c r="O25" s="48">
        <v>5000</v>
      </c>
      <c r="P25" s="27">
        <f t="shared" si="5"/>
        <v>60000</v>
      </c>
    </row>
    <row r="26" spans="2:16" x14ac:dyDescent="0.2">
      <c r="B26" s="15" t="s">
        <v>44</v>
      </c>
      <c r="C26" s="28"/>
      <c r="D26" s="47">
        <v>0</v>
      </c>
      <c r="E26" s="51">
        <v>0</v>
      </c>
      <c r="F26" s="49">
        <v>0</v>
      </c>
      <c r="G26" s="49">
        <v>0</v>
      </c>
      <c r="H26" s="55">
        <v>0</v>
      </c>
      <c r="I26" s="50">
        <v>0</v>
      </c>
      <c r="J26" s="50">
        <v>0</v>
      </c>
      <c r="K26" s="59">
        <v>0</v>
      </c>
      <c r="L26" s="46">
        <v>0</v>
      </c>
      <c r="M26" s="46">
        <v>0</v>
      </c>
      <c r="N26" s="60">
        <v>0</v>
      </c>
      <c r="O26" s="48">
        <v>0</v>
      </c>
      <c r="P26" s="27">
        <f t="shared" si="5"/>
        <v>0</v>
      </c>
    </row>
    <row r="27" spans="2:16" x14ac:dyDescent="0.2">
      <c r="B27" s="15" t="s">
        <v>45</v>
      </c>
      <c r="C27" s="28"/>
      <c r="D27" s="47">
        <v>2000</v>
      </c>
      <c r="E27" s="51">
        <v>2000</v>
      </c>
      <c r="F27" s="49">
        <v>2000</v>
      </c>
      <c r="G27" s="49">
        <v>2000</v>
      </c>
      <c r="H27" s="55">
        <v>2000</v>
      </c>
      <c r="I27" s="50">
        <v>2000</v>
      </c>
      <c r="J27" s="50">
        <v>2000</v>
      </c>
      <c r="K27" s="59">
        <v>2000</v>
      </c>
      <c r="L27" s="46">
        <v>2000</v>
      </c>
      <c r="M27" s="46">
        <v>2000</v>
      </c>
      <c r="N27" s="60">
        <v>2000</v>
      </c>
      <c r="O27" s="48">
        <v>2000</v>
      </c>
      <c r="P27" s="27">
        <f t="shared" si="5"/>
        <v>24000</v>
      </c>
    </row>
    <row r="28" spans="2:16" x14ac:dyDescent="0.2">
      <c r="B28" s="15" t="s">
        <v>39</v>
      </c>
      <c r="C28" s="28"/>
      <c r="D28" s="47">
        <v>600</v>
      </c>
      <c r="E28" s="51">
        <v>600</v>
      </c>
      <c r="F28" s="49">
        <v>600</v>
      </c>
      <c r="G28" s="49">
        <v>600</v>
      </c>
      <c r="H28" s="55">
        <v>600</v>
      </c>
      <c r="I28" s="50">
        <v>600</v>
      </c>
      <c r="J28" s="50">
        <v>600</v>
      </c>
      <c r="K28" s="59">
        <v>600</v>
      </c>
      <c r="L28" s="46">
        <v>600</v>
      </c>
      <c r="M28" s="46">
        <v>600</v>
      </c>
      <c r="N28" s="60">
        <v>600</v>
      </c>
      <c r="O28" s="48">
        <v>600</v>
      </c>
      <c r="P28" s="27">
        <f t="shared" si="5"/>
        <v>7200</v>
      </c>
    </row>
    <row r="29" spans="2:16" x14ac:dyDescent="0.2">
      <c r="B29" s="15" t="s">
        <v>46</v>
      </c>
      <c r="C29" s="28"/>
      <c r="D29" s="47">
        <v>0</v>
      </c>
      <c r="E29" s="51">
        <v>0</v>
      </c>
      <c r="F29" s="49">
        <v>0</v>
      </c>
      <c r="G29" s="49">
        <v>0</v>
      </c>
      <c r="H29" s="55">
        <v>0</v>
      </c>
      <c r="I29" s="50">
        <v>0</v>
      </c>
      <c r="J29" s="50">
        <v>0</v>
      </c>
      <c r="K29" s="59">
        <v>0</v>
      </c>
      <c r="L29" s="46">
        <v>0</v>
      </c>
      <c r="M29" s="46">
        <v>0</v>
      </c>
      <c r="N29" s="60">
        <v>0</v>
      </c>
      <c r="O29" s="48">
        <v>0</v>
      </c>
      <c r="P29" s="27">
        <f t="shared" si="5"/>
        <v>0</v>
      </c>
    </row>
    <row r="30" spans="2:16" x14ac:dyDescent="0.2">
      <c r="B30" s="15" t="s">
        <v>47</v>
      </c>
      <c r="C30" s="28"/>
      <c r="D30" s="129">
        <v>30000</v>
      </c>
      <c r="E30" s="51">
        <v>0</v>
      </c>
      <c r="F30" s="49">
        <v>0</v>
      </c>
      <c r="G30" s="49">
        <v>0</v>
      </c>
      <c r="H30" s="55">
        <v>0</v>
      </c>
      <c r="I30" s="50">
        <v>0</v>
      </c>
      <c r="J30" s="50">
        <v>0</v>
      </c>
      <c r="K30" s="59">
        <v>0</v>
      </c>
      <c r="L30" s="46">
        <v>0</v>
      </c>
      <c r="M30" s="46">
        <v>0</v>
      </c>
      <c r="N30" s="60">
        <v>0</v>
      </c>
      <c r="O30" s="48">
        <v>0</v>
      </c>
      <c r="P30" s="27">
        <f t="shared" si="5"/>
        <v>30000</v>
      </c>
    </row>
    <row r="31" spans="2:16" x14ac:dyDescent="0.2">
      <c r="B31" s="15" t="s">
        <v>48</v>
      </c>
      <c r="C31" s="28"/>
      <c r="D31" s="47">
        <v>0</v>
      </c>
      <c r="E31" s="51">
        <v>0</v>
      </c>
      <c r="F31" s="49">
        <v>0</v>
      </c>
      <c r="G31" s="49">
        <v>0</v>
      </c>
      <c r="H31" s="55">
        <v>0</v>
      </c>
      <c r="I31" s="50">
        <v>0</v>
      </c>
      <c r="J31" s="50">
        <v>0</v>
      </c>
      <c r="K31" s="59">
        <v>0</v>
      </c>
      <c r="L31" s="46">
        <v>0</v>
      </c>
      <c r="M31" s="46">
        <v>0</v>
      </c>
      <c r="N31" s="60">
        <v>0</v>
      </c>
      <c r="O31" s="48">
        <v>0</v>
      </c>
      <c r="P31" s="27">
        <f t="shared" si="5"/>
        <v>0</v>
      </c>
    </row>
    <row r="32" spans="2:16" x14ac:dyDescent="0.2">
      <c r="B32" s="15" t="s">
        <v>49</v>
      </c>
      <c r="C32" s="28"/>
      <c r="D32" s="47">
        <v>0</v>
      </c>
      <c r="E32" s="51">
        <v>0</v>
      </c>
      <c r="F32" s="49">
        <v>0</v>
      </c>
      <c r="G32" s="49">
        <v>0</v>
      </c>
      <c r="H32" s="55">
        <v>0</v>
      </c>
      <c r="I32" s="50">
        <v>0</v>
      </c>
      <c r="J32" s="50">
        <v>0</v>
      </c>
      <c r="K32" s="59">
        <v>0</v>
      </c>
      <c r="L32" s="46">
        <v>0</v>
      </c>
      <c r="M32" s="46">
        <v>0</v>
      </c>
      <c r="N32" s="60">
        <v>0</v>
      </c>
      <c r="O32" s="48">
        <v>0</v>
      </c>
      <c r="P32" s="27">
        <f t="shared" si="5"/>
        <v>0</v>
      </c>
    </row>
    <row r="33" spans="2:16" x14ac:dyDescent="0.2">
      <c r="B33" s="15" t="s">
        <v>50</v>
      </c>
      <c r="C33" s="28"/>
      <c r="D33" s="47">
        <v>0</v>
      </c>
      <c r="E33" s="51">
        <v>0</v>
      </c>
      <c r="F33" s="49">
        <v>0</v>
      </c>
      <c r="G33" s="49">
        <v>0</v>
      </c>
      <c r="H33" s="55">
        <v>0</v>
      </c>
      <c r="I33" s="50">
        <v>0</v>
      </c>
      <c r="J33" s="50">
        <v>0</v>
      </c>
      <c r="K33" s="59">
        <v>0</v>
      </c>
      <c r="L33" s="46">
        <v>0</v>
      </c>
      <c r="M33" s="46">
        <v>0</v>
      </c>
      <c r="N33" s="60">
        <v>0</v>
      </c>
      <c r="O33" s="48">
        <v>0</v>
      </c>
      <c r="P33" s="27">
        <f t="shared" si="5"/>
        <v>0</v>
      </c>
    </row>
    <row r="34" spans="2:16" x14ac:dyDescent="0.2">
      <c r="B34" s="15" t="s">
        <v>51</v>
      </c>
      <c r="C34" s="28"/>
      <c r="D34" s="47">
        <v>4000</v>
      </c>
      <c r="E34" s="51">
        <v>4000</v>
      </c>
      <c r="F34" s="49">
        <v>4000</v>
      </c>
      <c r="G34" s="49">
        <v>4000</v>
      </c>
      <c r="H34" s="55">
        <v>4000</v>
      </c>
      <c r="I34" s="50">
        <v>4000</v>
      </c>
      <c r="J34" s="50">
        <v>4000</v>
      </c>
      <c r="K34" s="59">
        <v>4000</v>
      </c>
      <c r="L34" s="46">
        <v>4000</v>
      </c>
      <c r="M34" s="46">
        <v>4000</v>
      </c>
      <c r="N34" s="60">
        <v>4000</v>
      </c>
      <c r="O34" s="48">
        <v>4000</v>
      </c>
      <c r="P34" s="27">
        <f t="shared" si="5"/>
        <v>48000</v>
      </c>
    </row>
    <row r="35" spans="2:16" x14ac:dyDescent="0.2">
      <c r="B35" s="15" t="s">
        <v>40</v>
      </c>
      <c r="C35" s="28"/>
      <c r="D35" s="47">
        <v>0</v>
      </c>
      <c r="E35" s="51">
        <v>0</v>
      </c>
      <c r="F35" s="49">
        <v>0</v>
      </c>
      <c r="G35" s="49">
        <v>0</v>
      </c>
      <c r="H35" s="55">
        <v>0</v>
      </c>
      <c r="I35" s="50">
        <v>0</v>
      </c>
      <c r="J35" s="50">
        <v>0</v>
      </c>
      <c r="K35" s="59">
        <v>0</v>
      </c>
      <c r="L35" s="46">
        <v>0</v>
      </c>
      <c r="M35" s="46">
        <v>0</v>
      </c>
      <c r="N35" s="60">
        <v>0</v>
      </c>
      <c r="O35" s="48">
        <v>0</v>
      </c>
      <c r="P35" s="27">
        <f t="shared" si="5"/>
        <v>0</v>
      </c>
    </row>
    <row r="36" spans="2:16" x14ac:dyDescent="0.2">
      <c r="B36" s="15" t="s">
        <v>52</v>
      </c>
      <c r="C36" s="28"/>
      <c r="D36" s="47">
        <v>1000</v>
      </c>
      <c r="E36" s="51">
        <v>1000</v>
      </c>
      <c r="F36" s="49">
        <v>1000</v>
      </c>
      <c r="G36" s="49">
        <v>1000</v>
      </c>
      <c r="H36" s="55">
        <v>1000</v>
      </c>
      <c r="I36" s="50">
        <v>1000</v>
      </c>
      <c r="J36" s="50">
        <v>1000</v>
      </c>
      <c r="K36" s="59">
        <v>1000</v>
      </c>
      <c r="L36" s="46">
        <v>1000</v>
      </c>
      <c r="M36" s="46">
        <v>1000</v>
      </c>
      <c r="N36" s="60">
        <v>1000</v>
      </c>
      <c r="O36" s="48">
        <v>1000</v>
      </c>
      <c r="P36" s="27">
        <f t="shared" si="5"/>
        <v>12000</v>
      </c>
    </row>
    <row r="37" spans="2:16" x14ac:dyDescent="0.2">
      <c r="B37" s="15" t="s">
        <v>53</v>
      </c>
      <c r="C37" s="28"/>
      <c r="D37" s="47">
        <v>500</v>
      </c>
      <c r="E37" s="51">
        <v>500</v>
      </c>
      <c r="F37" s="49">
        <v>500</v>
      </c>
      <c r="G37" s="49">
        <v>500</v>
      </c>
      <c r="H37" s="55">
        <v>500</v>
      </c>
      <c r="I37" s="50">
        <v>500</v>
      </c>
      <c r="J37" s="50">
        <v>500</v>
      </c>
      <c r="K37" s="59">
        <v>500</v>
      </c>
      <c r="L37" s="46">
        <v>500</v>
      </c>
      <c r="M37" s="46">
        <v>500</v>
      </c>
      <c r="N37" s="60">
        <v>500</v>
      </c>
      <c r="O37" s="48">
        <v>500</v>
      </c>
      <c r="P37" s="27">
        <f t="shared" si="5"/>
        <v>6000</v>
      </c>
    </row>
    <row r="38" spans="2:16" x14ac:dyDescent="0.2">
      <c r="B38" s="15" t="s">
        <v>41</v>
      </c>
      <c r="C38" s="28"/>
      <c r="D38" s="47">
        <v>2400</v>
      </c>
      <c r="E38" s="51">
        <v>0</v>
      </c>
      <c r="F38" s="49">
        <v>0</v>
      </c>
      <c r="G38" s="49">
        <v>0</v>
      </c>
      <c r="H38" s="55">
        <v>0</v>
      </c>
      <c r="I38" s="50">
        <v>0</v>
      </c>
      <c r="J38" s="50">
        <v>0</v>
      </c>
      <c r="K38" s="59">
        <v>0</v>
      </c>
      <c r="L38" s="46">
        <v>0</v>
      </c>
      <c r="M38" s="46">
        <v>0</v>
      </c>
      <c r="N38" s="60">
        <v>0</v>
      </c>
      <c r="O38" s="48">
        <v>0</v>
      </c>
      <c r="P38" s="27">
        <f t="shared" si="5"/>
        <v>2400</v>
      </c>
    </row>
    <row r="39" spans="2:16" x14ac:dyDescent="0.2">
      <c r="B39" s="15" t="s">
        <v>54</v>
      </c>
      <c r="C39" s="28"/>
      <c r="D39" s="47">
        <v>0</v>
      </c>
      <c r="E39" s="51">
        <v>0</v>
      </c>
      <c r="F39" s="49">
        <v>0</v>
      </c>
      <c r="G39" s="49">
        <v>0</v>
      </c>
      <c r="H39" s="55">
        <v>0</v>
      </c>
      <c r="I39" s="50">
        <v>0</v>
      </c>
      <c r="J39" s="50">
        <v>0</v>
      </c>
      <c r="K39" s="59">
        <v>0</v>
      </c>
      <c r="L39" s="46">
        <v>0</v>
      </c>
      <c r="M39" s="46">
        <v>0</v>
      </c>
      <c r="N39" s="60">
        <v>0</v>
      </c>
      <c r="O39" s="48">
        <v>0</v>
      </c>
      <c r="P39" s="27">
        <f t="shared" si="5"/>
        <v>0</v>
      </c>
    </row>
    <row r="40" spans="2:16" x14ac:dyDescent="0.2">
      <c r="B40" s="15" t="s">
        <v>55</v>
      </c>
      <c r="C40" s="28"/>
      <c r="D40" s="47">
        <v>200</v>
      </c>
      <c r="E40" s="51">
        <v>200</v>
      </c>
      <c r="F40" s="49">
        <v>200</v>
      </c>
      <c r="G40" s="49">
        <v>200</v>
      </c>
      <c r="H40" s="55">
        <v>200</v>
      </c>
      <c r="I40" s="50">
        <v>200</v>
      </c>
      <c r="J40" s="50">
        <v>200</v>
      </c>
      <c r="K40" s="59">
        <v>200</v>
      </c>
      <c r="L40" s="46">
        <v>200</v>
      </c>
      <c r="M40" s="46">
        <v>200</v>
      </c>
      <c r="N40" s="60">
        <v>200</v>
      </c>
      <c r="O40" s="48">
        <v>200</v>
      </c>
      <c r="P40" s="27">
        <f t="shared" si="5"/>
        <v>2400</v>
      </c>
    </row>
    <row r="41" spans="2:16" x14ac:dyDescent="0.2">
      <c r="B41" s="15" t="s">
        <v>42</v>
      </c>
      <c r="C41" s="28"/>
      <c r="D41" s="47">
        <v>500</v>
      </c>
      <c r="E41" s="51">
        <v>500</v>
      </c>
      <c r="F41" s="49">
        <v>500</v>
      </c>
      <c r="G41" s="49">
        <v>500</v>
      </c>
      <c r="H41" s="55">
        <v>500</v>
      </c>
      <c r="I41" s="50">
        <v>500</v>
      </c>
      <c r="J41" s="50">
        <v>500</v>
      </c>
      <c r="K41" s="59">
        <v>500</v>
      </c>
      <c r="L41" s="46">
        <v>500</v>
      </c>
      <c r="M41" s="46">
        <v>500</v>
      </c>
      <c r="N41" s="60">
        <v>500</v>
      </c>
      <c r="O41" s="48">
        <v>500</v>
      </c>
      <c r="P41" s="27">
        <f t="shared" si="5"/>
        <v>6000</v>
      </c>
    </row>
    <row r="42" spans="2:16" x14ac:dyDescent="0.2">
      <c r="B42" s="15" t="s">
        <v>56</v>
      </c>
      <c r="C42" s="28"/>
      <c r="D42" s="47">
        <v>500</v>
      </c>
      <c r="E42" s="51">
        <v>500</v>
      </c>
      <c r="F42" s="49">
        <v>500</v>
      </c>
      <c r="G42" s="49">
        <v>500</v>
      </c>
      <c r="H42" s="55">
        <v>500</v>
      </c>
      <c r="I42" s="50">
        <v>500</v>
      </c>
      <c r="J42" s="50">
        <v>500</v>
      </c>
      <c r="K42" s="59">
        <v>500</v>
      </c>
      <c r="L42" s="46">
        <v>500</v>
      </c>
      <c r="M42" s="46">
        <v>500</v>
      </c>
      <c r="N42" s="60">
        <v>500</v>
      </c>
      <c r="O42" s="48">
        <v>500</v>
      </c>
      <c r="P42" s="27">
        <f t="shared" si="5"/>
        <v>6000</v>
      </c>
    </row>
    <row r="43" spans="2:16" x14ac:dyDescent="0.2">
      <c r="B43" s="15" t="s">
        <v>57</v>
      </c>
      <c r="C43" s="28"/>
      <c r="D43" s="47">
        <v>100</v>
      </c>
      <c r="E43" s="51">
        <v>100</v>
      </c>
      <c r="F43" s="49">
        <v>100</v>
      </c>
      <c r="G43" s="49">
        <v>100</v>
      </c>
      <c r="H43" s="55">
        <v>100</v>
      </c>
      <c r="I43" s="50">
        <v>100</v>
      </c>
      <c r="J43" s="50">
        <v>100</v>
      </c>
      <c r="K43" s="59">
        <v>100</v>
      </c>
      <c r="L43" s="46">
        <v>100</v>
      </c>
      <c r="M43" s="46">
        <v>100</v>
      </c>
      <c r="N43" s="60">
        <v>100</v>
      </c>
      <c r="O43" s="48">
        <v>100</v>
      </c>
      <c r="P43" s="27">
        <f t="shared" si="5"/>
        <v>1200</v>
      </c>
    </row>
    <row r="44" spans="2:16" x14ac:dyDescent="0.2">
      <c r="B44" s="92" t="s">
        <v>58</v>
      </c>
      <c r="C44" s="93"/>
      <c r="D44" s="95">
        <v>0</v>
      </c>
      <c r="E44" s="97">
        <v>0</v>
      </c>
      <c r="F44" s="98">
        <v>0</v>
      </c>
      <c r="G44" s="99">
        <v>0</v>
      </c>
      <c r="H44" s="100">
        <v>0</v>
      </c>
      <c r="I44" s="101">
        <v>0</v>
      </c>
      <c r="J44" s="102">
        <v>0</v>
      </c>
      <c r="K44" s="103">
        <v>0</v>
      </c>
      <c r="L44" s="104">
        <v>0</v>
      </c>
      <c r="M44" s="105">
        <v>0</v>
      </c>
      <c r="N44" s="106">
        <v>0</v>
      </c>
      <c r="O44" s="107">
        <v>0</v>
      </c>
      <c r="P44" s="109">
        <f t="shared" si="5"/>
        <v>0</v>
      </c>
    </row>
    <row r="45" spans="2:16" x14ac:dyDescent="0.2">
      <c r="B45" s="120" t="s">
        <v>59</v>
      </c>
      <c r="C45" s="119"/>
      <c r="D45" s="94">
        <v>6600</v>
      </c>
      <c r="E45" s="96">
        <v>6600</v>
      </c>
      <c r="F45" s="94">
        <v>7800</v>
      </c>
      <c r="G45" s="94">
        <v>7800</v>
      </c>
      <c r="H45" s="96">
        <v>7800</v>
      </c>
      <c r="I45" s="94">
        <v>7900</v>
      </c>
      <c r="J45" s="94">
        <v>7900</v>
      </c>
      <c r="K45" s="96">
        <v>7900</v>
      </c>
      <c r="L45" s="94">
        <v>8600</v>
      </c>
      <c r="M45" s="94">
        <v>8600</v>
      </c>
      <c r="N45" s="96">
        <v>8600</v>
      </c>
      <c r="O45" s="94">
        <v>6600</v>
      </c>
      <c r="P45" s="117">
        <f t="shared" si="5"/>
        <v>92700</v>
      </c>
    </row>
    <row r="46" spans="2:16" x14ac:dyDescent="0.2">
      <c r="B46" s="122" t="s">
        <v>60</v>
      </c>
      <c r="C46" s="121"/>
      <c r="D46" s="90">
        <v>1500</v>
      </c>
      <c r="E46" s="91">
        <v>1500</v>
      </c>
      <c r="F46" s="90">
        <v>1500</v>
      </c>
      <c r="G46" s="90">
        <v>1500</v>
      </c>
      <c r="H46" s="91">
        <v>1500</v>
      </c>
      <c r="I46" s="90">
        <v>1500</v>
      </c>
      <c r="J46" s="90">
        <v>1500</v>
      </c>
      <c r="K46" s="91">
        <v>1500</v>
      </c>
      <c r="L46" s="90">
        <v>1500</v>
      </c>
      <c r="M46" s="90">
        <v>1500</v>
      </c>
      <c r="N46" s="91">
        <v>1500</v>
      </c>
      <c r="O46" s="90">
        <v>1500</v>
      </c>
      <c r="P46" s="116">
        <f t="shared" si="5"/>
        <v>18000</v>
      </c>
    </row>
    <row r="47" spans="2:16" x14ac:dyDescent="0.2">
      <c r="B47" s="124" t="s">
        <v>61</v>
      </c>
      <c r="C47" s="123"/>
      <c r="D47" s="115">
        <v>2500</v>
      </c>
      <c r="E47" s="113">
        <v>2500</v>
      </c>
      <c r="F47" s="114">
        <v>3000</v>
      </c>
      <c r="G47" s="115">
        <v>3000</v>
      </c>
      <c r="H47" s="113">
        <v>3000</v>
      </c>
      <c r="I47" s="114">
        <v>3000</v>
      </c>
      <c r="J47" s="115">
        <v>3000</v>
      </c>
      <c r="K47" s="113">
        <v>3000</v>
      </c>
      <c r="L47" s="114">
        <v>2500</v>
      </c>
      <c r="M47" s="115">
        <v>2500</v>
      </c>
      <c r="N47" s="113">
        <v>2500</v>
      </c>
      <c r="O47" s="114">
        <v>2500</v>
      </c>
      <c r="P47" s="118">
        <f t="shared" si="5"/>
        <v>33000</v>
      </c>
    </row>
    <row r="48" spans="2:16" x14ac:dyDescent="0.2">
      <c r="B48" s="110" t="s">
        <v>9</v>
      </c>
      <c r="C48" s="158"/>
      <c r="D48" s="111">
        <f>SUM(D23:D47)</f>
        <v>122400</v>
      </c>
      <c r="E48" s="112">
        <f t="shared" ref="E48:O48" si="6">SUM(E23:E47)</f>
        <v>40000</v>
      </c>
      <c r="F48" s="111">
        <f t="shared" si="6"/>
        <v>41700</v>
      </c>
      <c r="G48" s="111">
        <f t="shared" si="6"/>
        <v>91700</v>
      </c>
      <c r="H48" s="112">
        <f t="shared" si="6"/>
        <v>41700</v>
      </c>
      <c r="I48" s="111">
        <f t="shared" si="6"/>
        <v>41800</v>
      </c>
      <c r="J48" s="111">
        <f t="shared" si="6"/>
        <v>91800</v>
      </c>
      <c r="K48" s="112">
        <f t="shared" si="6"/>
        <v>41800</v>
      </c>
      <c r="L48" s="111">
        <f t="shared" si="6"/>
        <v>42000</v>
      </c>
      <c r="M48" s="111">
        <f t="shared" si="6"/>
        <v>92000</v>
      </c>
      <c r="N48" s="112">
        <f t="shared" si="6"/>
        <v>42000</v>
      </c>
      <c r="O48" s="111">
        <f t="shared" si="6"/>
        <v>40000</v>
      </c>
      <c r="P48" s="108">
        <f t="shared" si="5"/>
        <v>728900</v>
      </c>
    </row>
    <row r="49" spans="2:16" x14ac:dyDescent="0.2">
      <c r="B49" s="15" t="s">
        <v>10</v>
      </c>
      <c r="C49" s="28"/>
      <c r="D49" s="26">
        <v>0</v>
      </c>
      <c r="E49" s="62">
        <v>0</v>
      </c>
      <c r="F49" s="26">
        <v>0</v>
      </c>
      <c r="G49" s="26">
        <v>0</v>
      </c>
      <c r="H49" s="62">
        <v>0</v>
      </c>
      <c r="I49" s="26">
        <v>0</v>
      </c>
      <c r="J49" s="26">
        <v>0</v>
      </c>
      <c r="K49" s="62">
        <v>0</v>
      </c>
      <c r="L49" s="26">
        <v>1</v>
      </c>
      <c r="M49" s="26">
        <v>1</v>
      </c>
      <c r="N49" s="62">
        <v>1</v>
      </c>
      <c r="O49" s="26">
        <v>1</v>
      </c>
      <c r="P49" s="27">
        <f t="shared" si="5"/>
        <v>4</v>
      </c>
    </row>
    <row r="50" spans="2:16" x14ac:dyDescent="0.2">
      <c r="B50" s="15" t="s">
        <v>11</v>
      </c>
      <c r="C50" s="28"/>
      <c r="D50" s="26">
        <v>0</v>
      </c>
      <c r="E50" s="62">
        <v>0</v>
      </c>
      <c r="F50" s="26">
        <v>0</v>
      </c>
      <c r="G50" s="26">
        <v>0</v>
      </c>
      <c r="H50" s="62">
        <v>0</v>
      </c>
      <c r="I50" s="26">
        <v>0</v>
      </c>
      <c r="J50" s="26">
        <v>0</v>
      </c>
      <c r="K50" s="62">
        <v>0</v>
      </c>
      <c r="L50" s="26">
        <v>1</v>
      </c>
      <c r="M50" s="26">
        <v>1</v>
      </c>
      <c r="N50" s="62">
        <v>1</v>
      </c>
      <c r="O50" s="26">
        <v>1</v>
      </c>
      <c r="P50" s="27">
        <f t="shared" si="5"/>
        <v>4</v>
      </c>
    </row>
    <row r="51" spans="2:16" x14ac:dyDescent="0.2">
      <c r="B51" s="15" t="s">
        <v>12</v>
      </c>
      <c r="C51" s="28"/>
      <c r="D51" s="26">
        <v>0</v>
      </c>
      <c r="E51" s="62">
        <v>0</v>
      </c>
      <c r="F51" s="26">
        <v>0</v>
      </c>
      <c r="G51" s="26">
        <v>0</v>
      </c>
      <c r="H51" s="62">
        <v>0</v>
      </c>
      <c r="I51" s="26">
        <v>0</v>
      </c>
      <c r="J51" s="26">
        <v>0</v>
      </c>
      <c r="K51" s="62">
        <v>0</v>
      </c>
      <c r="L51" s="26">
        <v>1</v>
      </c>
      <c r="M51" s="26">
        <v>1</v>
      </c>
      <c r="N51" s="62">
        <v>1</v>
      </c>
      <c r="O51" s="26">
        <v>1</v>
      </c>
      <c r="P51" s="27">
        <f t="shared" si="5"/>
        <v>4</v>
      </c>
    </row>
    <row r="52" spans="2:16" x14ac:dyDescent="0.2">
      <c r="B52" s="15" t="s">
        <v>13</v>
      </c>
      <c r="C52" s="28"/>
      <c r="D52" s="26">
        <v>0</v>
      </c>
      <c r="E52" s="62">
        <v>0</v>
      </c>
      <c r="F52" s="26">
        <v>0</v>
      </c>
      <c r="G52" s="26">
        <v>0</v>
      </c>
      <c r="H52" s="62">
        <v>0</v>
      </c>
      <c r="I52" s="26">
        <v>0</v>
      </c>
      <c r="J52" s="26">
        <v>0</v>
      </c>
      <c r="K52" s="62">
        <v>0</v>
      </c>
      <c r="L52" s="26">
        <v>1</v>
      </c>
      <c r="M52" s="26">
        <v>1</v>
      </c>
      <c r="N52" s="62">
        <v>1</v>
      </c>
      <c r="O52" s="26">
        <v>1</v>
      </c>
      <c r="P52" s="27">
        <f t="shared" si="5"/>
        <v>4</v>
      </c>
    </row>
    <row r="53" spans="2:16" x14ac:dyDescent="0.2">
      <c r="B53" s="15" t="s">
        <v>14</v>
      </c>
      <c r="C53" s="28"/>
      <c r="D53" s="26">
        <v>0</v>
      </c>
      <c r="E53" s="62">
        <v>0</v>
      </c>
      <c r="F53" s="26">
        <v>0</v>
      </c>
      <c r="G53" s="26">
        <v>0</v>
      </c>
      <c r="H53" s="62">
        <v>0</v>
      </c>
      <c r="I53" s="26">
        <v>0</v>
      </c>
      <c r="J53" s="26">
        <v>0</v>
      </c>
      <c r="K53" s="62">
        <v>0</v>
      </c>
      <c r="L53" s="26">
        <v>1</v>
      </c>
      <c r="M53" s="26">
        <v>1</v>
      </c>
      <c r="N53" s="62">
        <v>1</v>
      </c>
      <c r="O53" s="26">
        <v>1</v>
      </c>
      <c r="P53" s="27">
        <f t="shared" si="5"/>
        <v>4</v>
      </c>
    </row>
    <row r="54" spans="2:16" ht="13.5" thickBot="1" x14ac:dyDescent="0.25">
      <c r="B54" s="18" t="s">
        <v>15</v>
      </c>
      <c r="C54" s="159"/>
      <c r="D54" s="33">
        <f>D48-SUM(D49:D53)</f>
        <v>122400</v>
      </c>
      <c r="E54" s="63">
        <f t="shared" ref="E54:O54" si="7">E48-SUM(E49:E53)</f>
        <v>40000</v>
      </c>
      <c r="F54" s="33">
        <f t="shared" si="7"/>
        <v>41700</v>
      </c>
      <c r="G54" s="33">
        <f t="shared" si="7"/>
        <v>91700</v>
      </c>
      <c r="H54" s="63">
        <f t="shared" si="7"/>
        <v>41700</v>
      </c>
      <c r="I54" s="33">
        <f t="shared" si="7"/>
        <v>41800</v>
      </c>
      <c r="J54" s="33">
        <f t="shared" si="7"/>
        <v>91800</v>
      </c>
      <c r="K54" s="63">
        <f t="shared" si="7"/>
        <v>41800</v>
      </c>
      <c r="L54" s="33">
        <f t="shared" si="7"/>
        <v>41995</v>
      </c>
      <c r="M54" s="33">
        <f t="shared" si="7"/>
        <v>91995</v>
      </c>
      <c r="N54" s="63">
        <f t="shared" si="7"/>
        <v>41995</v>
      </c>
      <c r="O54" s="33">
        <f t="shared" si="7"/>
        <v>39995</v>
      </c>
      <c r="P54" s="27">
        <f t="shared" si="5"/>
        <v>728880</v>
      </c>
    </row>
    <row r="55" spans="2:16" ht="14.25" x14ac:dyDescent="0.2">
      <c r="B55" s="19" t="s">
        <v>16</v>
      </c>
      <c r="C55" s="156">
        <f t="shared" ref="C55:O55" si="8">C20-C54</f>
        <v>5000</v>
      </c>
      <c r="D55" s="34">
        <f t="shared" si="8"/>
        <v>-41400</v>
      </c>
      <c r="E55" s="64">
        <f t="shared" si="8"/>
        <v>36000</v>
      </c>
      <c r="F55" s="34">
        <f t="shared" si="8"/>
        <v>56300</v>
      </c>
      <c r="G55" s="34">
        <f t="shared" si="8"/>
        <v>6300</v>
      </c>
      <c r="H55" s="64">
        <f t="shared" si="8"/>
        <v>56300</v>
      </c>
      <c r="I55" s="34">
        <f t="shared" si="8"/>
        <v>63200</v>
      </c>
      <c r="J55" s="34">
        <f t="shared" si="8"/>
        <v>13200</v>
      </c>
      <c r="K55" s="64">
        <f t="shared" si="8"/>
        <v>63200</v>
      </c>
      <c r="L55" s="34">
        <f t="shared" si="8"/>
        <v>60005</v>
      </c>
      <c r="M55" s="34">
        <f t="shared" si="8"/>
        <v>10005</v>
      </c>
      <c r="N55" s="64">
        <f t="shared" si="8"/>
        <v>60005</v>
      </c>
      <c r="O55" s="34">
        <f t="shared" si="8"/>
        <v>36005</v>
      </c>
      <c r="P55" s="27">
        <f t="shared" si="5"/>
        <v>419120</v>
      </c>
    </row>
    <row r="56" spans="2:16" x14ac:dyDescent="0.2"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</row>
    <row r="57" spans="2:16" x14ac:dyDescent="0.2">
      <c r="B57" s="12" t="s">
        <v>17</v>
      </c>
      <c r="C57" s="13" t="s">
        <v>2</v>
      </c>
      <c r="D57" s="20" t="s">
        <v>24</v>
      </c>
      <c r="E57" s="20" t="s">
        <v>25</v>
      </c>
      <c r="F57" s="20" t="s">
        <v>26</v>
      </c>
      <c r="G57" s="20" t="s">
        <v>27</v>
      </c>
      <c r="H57" s="20" t="s">
        <v>28</v>
      </c>
      <c r="I57" s="20" t="s">
        <v>29</v>
      </c>
      <c r="J57" s="20" t="s">
        <v>30</v>
      </c>
      <c r="K57" s="20" t="s">
        <v>31</v>
      </c>
      <c r="L57" s="20" t="s">
        <v>32</v>
      </c>
      <c r="M57" s="20" t="s">
        <v>33</v>
      </c>
      <c r="N57" s="20" t="s">
        <v>34</v>
      </c>
      <c r="O57" s="20" t="s">
        <v>35</v>
      </c>
      <c r="P57" s="14" t="s">
        <v>3</v>
      </c>
    </row>
    <row r="58" spans="2:16" x14ac:dyDescent="0.2">
      <c r="B58" s="15" t="s">
        <v>18</v>
      </c>
      <c r="C58" s="35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7">
        <f t="shared" ref="P58:P63" si="9">SUM(D58:O58)</f>
        <v>0</v>
      </c>
    </row>
    <row r="59" spans="2:16" x14ac:dyDescent="0.2">
      <c r="B59" s="21" t="s">
        <v>19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7">
        <f t="shared" si="9"/>
        <v>0</v>
      </c>
    </row>
    <row r="60" spans="2:16" x14ac:dyDescent="0.2">
      <c r="B60" s="21" t="s">
        <v>20</v>
      </c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7">
        <f t="shared" si="9"/>
        <v>0</v>
      </c>
    </row>
    <row r="61" spans="2:16" x14ac:dyDescent="0.2">
      <c r="B61" s="21" t="s">
        <v>21</v>
      </c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7">
        <f t="shared" si="9"/>
        <v>0</v>
      </c>
    </row>
    <row r="62" spans="2:16" x14ac:dyDescent="0.2">
      <c r="B62" s="21" t="s">
        <v>22</v>
      </c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7">
        <f t="shared" si="9"/>
        <v>0</v>
      </c>
    </row>
    <row r="63" spans="2:16" x14ac:dyDescent="0.2">
      <c r="B63" s="22" t="s">
        <v>23</v>
      </c>
      <c r="C63" s="36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8">
        <f t="shared" si="9"/>
        <v>0</v>
      </c>
    </row>
    <row r="64" spans="2:16" x14ac:dyDescent="0.2"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</row>
    <row r="65" spans="3:16" x14ac:dyDescent="0.2"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</row>
    <row r="66" spans="3:16" x14ac:dyDescent="0.2"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</row>
    <row r="67" spans="3:16" x14ac:dyDescent="0.2"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</row>
  </sheetData>
  <conditionalFormatting sqref="C9:O10">
    <cfRule type="expression" dxfId="1" priority="1">
      <formula>C9&lt;$C$6</formula>
    </cfRule>
  </conditionalFormatting>
  <printOptions horizontalCentered="1"/>
  <pageMargins left="0.4" right="0.4" top="0.4" bottom="0.4" header="0.3" footer="0.3"/>
  <pageSetup scale="64" fitToHeight="0" orientation="landscape" r:id="rId1"/>
  <headerFooter differentFirst="1">
    <oddFooter>Page &amp;P of &amp;N</oddFooter>
  </headerFooter>
  <ignoredErrors>
    <ignoredError sqref="D48:O48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67"/>
  <sheetViews>
    <sheetView topLeftCell="A4" workbookViewId="0">
      <selection activeCell="C57" sqref="C57"/>
    </sheetView>
  </sheetViews>
  <sheetFormatPr defaultRowHeight="12.75" x14ac:dyDescent="0.2"/>
  <cols>
    <col min="1" max="1" width="1.83203125" style="2" customWidth="1"/>
    <col min="2" max="2" width="35" style="2" customWidth="1"/>
    <col min="3" max="3" width="14.83203125" style="2" customWidth="1"/>
    <col min="4" max="4" width="11.1640625" style="2" customWidth="1"/>
    <col min="5" max="5" width="11.83203125" style="2" bestFit="1" customWidth="1"/>
    <col min="6" max="35" width="10.1640625" style="2" customWidth="1"/>
    <col min="36" max="36" width="13.5" style="2" customWidth="1"/>
    <col min="37" max="16384" width="9.33203125" style="2"/>
  </cols>
  <sheetData>
    <row r="2" spans="2:36" ht="33" x14ac:dyDescent="0.45">
      <c r="B2" s="1" t="s">
        <v>36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2:36" ht="18" x14ac:dyDescent="0.25">
      <c r="B3" s="3" t="s">
        <v>62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5" spans="2:36" ht="15" x14ac:dyDescent="0.2">
      <c r="B5" s="66" t="s">
        <v>0</v>
      </c>
      <c r="C5" s="68">
        <v>42401</v>
      </c>
      <c r="D5" s="65"/>
      <c r="E5" s="65"/>
    </row>
    <row r="6" spans="2:36" ht="15" x14ac:dyDescent="0.2">
      <c r="B6" s="4" t="s">
        <v>1</v>
      </c>
      <c r="C6" s="67">
        <v>5000</v>
      </c>
      <c r="D6" s="135"/>
      <c r="E6" s="5">
        <f t="shared" ref="E6:AI6" si="0">$C$6</f>
        <v>5000</v>
      </c>
      <c r="F6" s="5">
        <f t="shared" si="0"/>
        <v>5000</v>
      </c>
      <c r="G6" s="5">
        <f t="shared" si="0"/>
        <v>5000</v>
      </c>
      <c r="H6" s="5">
        <f t="shared" si="0"/>
        <v>5000</v>
      </c>
      <c r="I6" s="5">
        <f t="shared" si="0"/>
        <v>5000</v>
      </c>
      <c r="J6" s="5">
        <f t="shared" si="0"/>
        <v>5000</v>
      </c>
      <c r="K6" s="5">
        <f t="shared" si="0"/>
        <v>5000</v>
      </c>
      <c r="L6" s="5">
        <f t="shared" si="0"/>
        <v>5000</v>
      </c>
      <c r="M6" s="5">
        <f t="shared" si="0"/>
        <v>5000</v>
      </c>
      <c r="N6" s="5">
        <f t="shared" si="0"/>
        <v>5000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>
        <f t="shared" si="0"/>
        <v>5000</v>
      </c>
      <c r="AI6" s="5">
        <f t="shared" si="0"/>
        <v>5000</v>
      </c>
    </row>
    <row r="8" spans="2:36" ht="14.25" x14ac:dyDescent="0.2">
      <c r="C8" s="6" t="s">
        <v>2</v>
      </c>
      <c r="D8" s="136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43" t="s">
        <v>3</v>
      </c>
    </row>
    <row r="9" spans="2:36" ht="15" x14ac:dyDescent="0.2">
      <c r="B9" s="69" t="s">
        <v>4</v>
      </c>
      <c r="C9" s="70">
        <v>0</v>
      </c>
      <c r="D9" s="137">
        <v>0</v>
      </c>
      <c r="E9" s="79">
        <f>C55</f>
        <v>0</v>
      </c>
      <c r="F9" s="79">
        <v>0</v>
      </c>
      <c r="G9" s="79">
        <v>0</v>
      </c>
      <c r="H9" s="79">
        <v>0</v>
      </c>
      <c r="I9" s="79">
        <v>0</v>
      </c>
      <c r="J9" s="79">
        <v>0</v>
      </c>
      <c r="K9" s="79">
        <v>0</v>
      </c>
      <c r="L9" s="79">
        <v>0</v>
      </c>
      <c r="M9" s="79">
        <v>0</v>
      </c>
      <c r="N9" s="79">
        <v>0</v>
      </c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>
        <v>0</v>
      </c>
      <c r="AI9" s="79">
        <v>0</v>
      </c>
      <c r="AJ9" s="7"/>
    </row>
    <row r="10" spans="2:36" ht="15" x14ac:dyDescent="0.2">
      <c r="B10" s="69" t="s">
        <v>16</v>
      </c>
      <c r="C10" s="71"/>
      <c r="D10" s="138">
        <v>0</v>
      </c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8"/>
    </row>
    <row r="11" spans="2:36" x14ac:dyDescent="0.2">
      <c r="C11" s="9"/>
      <c r="D11" s="147" t="s">
        <v>82</v>
      </c>
      <c r="E11" s="145" t="s">
        <v>81</v>
      </c>
      <c r="F11" s="145" t="s">
        <v>81</v>
      </c>
      <c r="G11" s="145" t="s">
        <v>81</v>
      </c>
      <c r="H11" s="145" t="s">
        <v>81</v>
      </c>
      <c r="I11" s="146" t="s">
        <v>81</v>
      </c>
      <c r="J11" s="145" t="s">
        <v>81</v>
      </c>
      <c r="K11" s="145" t="s">
        <v>81</v>
      </c>
      <c r="L11" s="145" t="s">
        <v>81</v>
      </c>
      <c r="M11" s="145" t="s">
        <v>81</v>
      </c>
      <c r="N11" s="145" t="s">
        <v>81</v>
      </c>
      <c r="O11" s="145" t="s">
        <v>81</v>
      </c>
      <c r="P11" s="146" t="s">
        <v>81</v>
      </c>
      <c r="Q11" s="145" t="s">
        <v>81</v>
      </c>
      <c r="R11" s="145" t="s">
        <v>81</v>
      </c>
      <c r="S11" s="145" t="s">
        <v>81</v>
      </c>
      <c r="T11" s="145" t="s">
        <v>81</v>
      </c>
      <c r="U11" s="145" t="s">
        <v>81</v>
      </c>
      <c r="V11" s="145" t="s">
        <v>81</v>
      </c>
      <c r="W11" s="146" t="s">
        <v>81</v>
      </c>
      <c r="X11" s="145" t="s">
        <v>81</v>
      </c>
      <c r="Y11" s="145" t="s">
        <v>81</v>
      </c>
      <c r="Z11" s="145" t="s">
        <v>81</v>
      </c>
      <c r="AA11" s="145" t="s">
        <v>81</v>
      </c>
      <c r="AB11" s="145" t="s">
        <v>81</v>
      </c>
      <c r="AC11" s="145" t="s">
        <v>81</v>
      </c>
      <c r="AD11" s="146" t="s">
        <v>81</v>
      </c>
      <c r="AE11" s="145" t="s">
        <v>81</v>
      </c>
      <c r="AF11" s="145" t="s">
        <v>81</v>
      </c>
      <c r="AG11" s="145" t="s">
        <v>81</v>
      </c>
      <c r="AH11" s="80"/>
      <c r="AI11" s="80"/>
      <c r="AJ11" s="11"/>
    </row>
    <row r="12" spans="2:36" x14ac:dyDescent="0.2">
      <c r="B12" s="12" t="s">
        <v>5</v>
      </c>
      <c r="C12" s="13" t="s">
        <v>2</v>
      </c>
      <c r="D12" s="143" t="s">
        <v>80</v>
      </c>
      <c r="E12" s="89">
        <v>1</v>
      </c>
      <c r="F12" s="89">
        <v>2</v>
      </c>
      <c r="G12" s="89">
        <v>3</v>
      </c>
      <c r="H12" s="89">
        <v>4</v>
      </c>
      <c r="I12" s="130">
        <v>5</v>
      </c>
      <c r="J12" s="89">
        <v>6</v>
      </c>
      <c r="K12" s="89">
        <v>7</v>
      </c>
      <c r="L12" s="89">
        <v>8</v>
      </c>
      <c r="M12" s="89">
        <v>9</v>
      </c>
      <c r="N12" s="89">
        <v>10</v>
      </c>
      <c r="O12" s="89">
        <v>11</v>
      </c>
      <c r="P12" s="130">
        <v>12</v>
      </c>
      <c r="Q12" s="89">
        <v>13</v>
      </c>
      <c r="R12" s="89">
        <v>14</v>
      </c>
      <c r="S12" s="89">
        <v>15</v>
      </c>
      <c r="T12" s="89">
        <v>16</v>
      </c>
      <c r="U12" s="89">
        <v>17</v>
      </c>
      <c r="V12" s="89">
        <v>18</v>
      </c>
      <c r="W12" s="130">
        <v>19</v>
      </c>
      <c r="X12" s="89">
        <v>20</v>
      </c>
      <c r="Y12" s="89">
        <v>21</v>
      </c>
      <c r="Z12" s="89">
        <v>22</v>
      </c>
      <c r="AA12" s="89">
        <v>23</v>
      </c>
      <c r="AB12" s="89">
        <v>24</v>
      </c>
      <c r="AC12" s="89">
        <v>25</v>
      </c>
      <c r="AD12" s="130">
        <v>26</v>
      </c>
      <c r="AE12" s="89">
        <v>27</v>
      </c>
      <c r="AF12" s="89">
        <v>28</v>
      </c>
      <c r="AG12" s="89">
        <v>29</v>
      </c>
      <c r="AH12" s="89"/>
      <c r="AI12" s="89"/>
      <c r="AJ12" s="14" t="s">
        <v>3</v>
      </c>
    </row>
    <row r="13" spans="2:36" x14ac:dyDescent="0.2">
      <c r="B13" s="15" t="s">
        <v>63</v>
      </c>
      <c r="C13" s="72"/>
      <c r="D13" s="144">
        <v>15000</v>
      </c>
      <c r="E13" s="81">
        <f>$D$13/26</f>
        <v>576.92307692307691</v>
      </c>
      <c r="F13" s="81">
        <f t="shared" ref="F13:H13" si="1">$D$13/26</f>
        <v>576.92307692307691</v>
      </c>
      <c r="G13" s="81">
        <f t="shared" si="1"/>
        <v>576.92307692307691</v>
      </c>
      <c r="H13" s="81">
        <f t="shared" si="1"/>
        <v>576.92307692307691</v>
      </c>
      <c r="I13" s="131"/>
      <c r="J13" s="81">
        <f t="shared" ref="J13:O13" si="2">$D$13/26</f>
        <v>576.92307692307691</v>
      </c>
      <c r="K13" s="81">
        <f t="shared" si="2"/>
        <v>576.92307692307691</v>
      </c>
      <c r="L13" s="81">
        <f t="shared" si="2"/>
        <v>576.92307692307691</v>
      </c>
      <c r="M13" s="81">
        <f t="shared" si="2"/>
        <v>576.92307692307691</v>
      </c>
      <c r="N13" s="81">
        <f t="shared" si="2"/>
        <v>576.92307692307691</v>
      </c>
      <c r="O13" s="81">
        <f t="shared" si="2"/>
        <v>576.92307692307691</v>
      </c>
      <c r="P13" s="131">
        <v>0</v>
      </c>
      <c r="Q13" s="81">
        <f t="shared" ref="Q13:V13" si="3">$D$13/26</f>
        <v>576.92307692307691</v>
      </c>
      <c r="R13" s="81">
        <f t="shared" si="3"/>
        <v>576.92307692307691</v>
      </c>
      <c r="S13" s="81">
        <f t="shared" si="3"/>
        <v>576.92307692307691</v>
      </c>
      <c r="T13" s="81">
        <f t="shared" si="3"/>
        <v>576.92307692307691</v>
      </c>
      <c r="U13" s="81">
        <f t="shared" si="3"/>
        <v>576.92307692307691</v>
      </c>
      <c r="V13" s="81">
        <f t="shared" si="3"/>
        <v>576.92307692307691</v>
      </c>
      <c r="W13" s="131">
        <v>0</v>
      </c>
      <c r="X13" s="81">
        <f t="shared" ref="X13:AC13" si="4">$D$13/26</f>
        <v>576.92307692307691</v>
      </c>
      <c r="Y13" s="81">
        <f t="shared" si="4"/>
        <v>576.92307692307691</v>
      </c>
      <c r="Z13" s="81">
        <f t="shared" si="4"/>
        <v>576.92307692307691</v>
      </c>
      <c r="AA13" s="81">
        <f t="shared" si="4"/>
        <v>576.92307692307691</v>
      </c>
      <c r="AB13" s="81">
        <f t="shared" si="4"/>
        <v>576.92307692307691</v>
      </c>
      <c r="AC13" s="81">
        <f t="shared" si="4"/>
        <v>576.92307692307691</v>
      </c>
      <c r="AD13" s="131">
        <v>0</v>
      </c>
      <c r="AE13" s="81">
        <f t="shared" ref="AE13:AG13" si="5">$D$13/26</f>
        <v>576.92307692307691</v>
      </c>
      <c r="AF13" s="81">
        <f t="shared" si="5"/>
        <v>576.92307692307691</v>
      </c>
      <c r="AG13" s="81">
        <f t="shared" si="5"/>
        <v>576.92307692307691</v>
      </c>
      <c r="AH13" s="81"/>
      <c r="AI13" s="81"/>
      <c r="AJ13" s="27">
        <f>SUM(C13:AI13)</f>
        <v>29423.076923076947</v>
      </c>
    </row>
    <row r="14" spans="2:36" x14ac:dyDescent="0.2">
      <c r="B14" s="15" t="s">
        <v>64</v>
      </c>
      <c r="C14" s="73"/>
      <c r="D14" s="144">
        <v>9000</v>
      </c>
      <c r="E14" s="81">
        <f t="shared" ref="E14:E17" si="6">D14/26</f>
        <v>346.15384615384613</v>
      </c>
      <c r="F14" s="81">
        <v>750</v>
      </c>
      <c r="G14" s="81">
        <v>750</v>
      </c>
      <c r="H14" s="81">
        <v>750</v>
      </c>
      <c r="I14" s="131"/>
      <c r="J14" s="81">
        <v>750</v>
      </c>
      <c r="K14" s="81">
        <v>750</v>
      </c>
      <c r="L14" s="81">
        <v>750</v>
      </c>
      <c r="M14" s="81">
        <v>750</v>
      </c>
      <c r="N14" s="81">
        <v>750</v>
      </c>
      <c r="O14" s="81">
        <v>750</v>
      </c>
      <c r="P14" s="131"/>
      <c r="Q14" s="81">
        <v>750</v>
      </c>
      <c r="R14" s="81">
        <v>750</v>
      </c>
      <c r="S14" s="81">
        <v>750</v>
      </c>
      <c r="T14" s="81">
        <v>750</v>
      </c>
      <c r="U14" s="81">
        <v>750</v>
      </c>
      <c r="V14" s="81">
        <v>750</v>
      </c>
      <c r="W14" s="131"/>
      <c r="X14" s="81">
        <v>750</v>
      </c>
      <c r="Y14" s="81">
        <v>750</v>
      </c>
      <c r="Z14" s="81">
        <v>750</v>
      </c>
      <c r="AA14" s="81">
        <v>750</v>
      </c>
      <c r="AB14" s="81">
        <v>750</v>
      </c>
      <c r="AC14" s="81">
        <v>750</v>
      </c>
      <c r="AD14" s="131"/>
      <c r="AE14" s="81">
        <v>750</v>
      </c>
      <c r="AF14" s="81">
        <v>750</v>
      </c>
      <c r="AG14" s="81">
        <v>750</v>
      </c>
      <c r="AH14" s="81"/>
      <c r="AI14" s="81"/>
      <c r="AJ14" s="27">
        <f t="shared" ref="AJ14:AJ18" si="7">SUM(C14:AI14)</f>
        <v>27346.153846153844</v>
      </c>
    </row>
    <row r="15" spans="2:36" x14ac:dyDescent="0.2">
      <c r="B15" s="15" t="s">
        <v>65</v>
      </c>
      <c r="C15" s="73"/>
      <c r="D15" s="144">
        <v>30000</v>
      </c>
      <c r="E15" s="81">
        <f t="shared" si="6"/>
        <v>1153.8461538461538</v>
      </c>
      <c r="F15" s="81">
        <v>3333</v>
      </c>
      <c r="G15" s="81">
        <v>3333</v>
      </c>
      <c r="H15" s="81">
        <v>3333</v>
      </c>
      <c r="I15" s="131"/>
      <c r="J15" s="81">
        <v>3333</v>
      </c>
      <c r="K15" s="81">
        <v>3333</v>
      </c>
      <c r="L15" s="81">
        <v>3333</v>
      </c>
      <c r="M15" s="81">
        <v>3333</v>
      </c>
      <c r="N15" s="81">
        <v>3333</v>
      </c>
      <c r="O15" s="81">
        <v>3333</v>
      </c>
      <c r="P15" s="131"/>
      <c r="Q15" s="81">
        <v>3333</v>
      </c>
      <c r="R15" s="81">
        <v>3333</v>
      </c>
      <c r="S15" s="81">
        <v>3333</v>
      </c>
      <c r="T15" s="81">
        <v>3333</v>
      </c>
      <c r="U15" s="81">
        <v>3333</v>
      </c>
      <c r="V15" s="81">
        <v>3333</v>
      </c>
      <c r="W15" s="131"/>
      <c r="X15" s="81">
        <v>3333</v>
      </c>
      <c r="Y15" s="81">
        <v>3333</v>
      </c>
      <c r="Z15" s="81">
        <v>3333</v>
      </c>
      <c r="AA15" s="81">
        <v>3333</v>
      </c>
      <c r="AB15" s="81">
        <v>3333</v>
      </c>
      <c r="AC15" s="81">
        <v>3333</v>
      </c>
      <c r="AD15" s="131"/>
      <c r="AE15" s="81">
        <v>3333</v>
      </c>
      <c r="AF15" s="81">
        <v>3333</v>
      </c>
      <c r="AG15" s="81">
        <v>3333</v>
      </c>
      <c r="AH15" s="81"/>
      <c r="AI15" s="81"/>
      <c r="AJ15" s="27">
        <f t="shared" si="7"/>
        <v>111145.84615384616</v>
      </c>
    </row>
    <row r="16" spans="2:36" x14ac:dyDescent="0.2">
      <c r="B16" s="15" t="s">
        <v>66</v>
      </c>
      <c r="C16" s="73"/>
      <c r="D16" s="144">
        <v>15000</v>
      </c>
      <c r="E16" s="81">
        <f t="shared" si="6"/>
        <v>576.92307692307691</v>
      </c>
      <c r="F16" s="81">
        <v>1250</v>
      </c>
      <c r="G16" s="81">
        <v>1250</v>
      </c>
      <c r="H16" s="81">
        <v>1250</v>
      </c>
      <c r="I16" s="131"/>
      <c r="J16" s="81">
        <v>1250</v>
      </c>
      <c r="K16" s="81">
        <v>1250</v>
      </c>
      <c r="L16" s="81">
        <v>1250</v>
      </c>
      <c r="M16" s="81">
        <v>1250</v>
      </c>
      <c r="N16" s="81">
        <v>1250</v>
      </c>
      <c r="O16" s="81">
        <v>1250</v>
      </c>
      <c r="P16" s="131"/>
      <c r="Q16" s="81">
        <v>1250</v>
      </c>
      <c r="R16" s="81">
        <v>1250</v>
      </c>
      <c r="S16" s="81">
        <v>1250</v>
      </c>
      <c r="T16" s="81">
        <v>1250</v>
      </c>
      <c r="U16" s="81">
        <v>1250</v>
      </c>
      <c r="V16" s="81">
        <v>1250</v>
      </c>
      <c r="W16" s="131"/>
      <c r="X16" s="81">
        <v>1250</v>
      </c>
      <c r="Y16" s="81">
        <v>1250</v>
      </c>
      <c r="Z16" s="81">
        <v>1250</v>
      </c>
      <c r="AA16" s="81">
        <v>1250</v>
      </c>
      <c r="AB16" s="81">
        <v>1250</v>
      </c>
      <c r="AC16" s="81">
        <v>1250</v>
      </c>
      <c r="AD16" s="131"/>
      <c r="AE16" s="81">
        <v>1250</v>
      </c>
      <c r="AF16" s="81">
        <v>1250</v>
      </c>
      <c r="AG16" s="81">
        <v>1250</v>
      </c>
      <c r="AH16" s="81"/>
      <c r="AI16" s="81"/>
      <c r="AJ16" s="27">
        <f t="shared" si="7"/>
        <v>45576.923076923078</v>
      </c>
    </row>
    <row r="17" spans="2:36" x14ac:dyDescent="0.2">
      <c r="B17" s="15" t="s">
        <v>67</v>
      </c>
      <c r="C17" s="73"/>
      <c r="D17" s="144">
        <v>10000</v>
      </c>
      <c r="E17" s="81">
        <f t="shared" si="6"/>
        <v>384.61538461538464</v>
      </c>
      <c r="F17" s="81">
        <v>1250</v>
      </c>
      <c r="G17" s="81">
        <v>1250</v>
      </c>
      <c r="H17" s="81">
        <v>1250</v>
      </c>
      <c r="I17" s="131"/>
      <c r="J17" s="81">
        <v>1250</v>
      </c>
      <c r="K17" s="81">
        <v>1250</v>
      </c>
      <c r="L17" s="81">
        <v>1250</v>
      </c>
      <c r="M17" s="81">
        <v>1250</v>
      </c>
      <c r="N17" s="81">
        <v>1250</v>
      </c>
      <c r="O17" s="81">
        <v>1250</v>
      </c>
      <c r="P17" s="131"/>
      <c r="Q17" s="81">
        <v>1250</v>
      </c>
      <c r="R17" s="81">
        <v>1250</v>
      </c>
      <c r="S17" s="81">
        <v>1250</v>
      </c>
      <c r="T17" s="81">
        <v>1250</v>
      </c>
      <c r="U17" s="81">
        <v>1250</v>
      </c>
      <c r="V17" s="81">
        <v>1250</v>
      </c>
      <c r="W17" s="131"/>
      <c r="X17" s="81">
        <v>1250</v>
      </c>
      <c r="Y17" s="81">
        <v>1250</v>
      </c>
      <c r="Z17" s="81">
        <v>1250</v>
      </c>
      <c r="AA17" s="81">
        <v>1250</v>
      </c>
      <c r="AB17" s="81">
        <v>1250</v>
      </c>
      <c r="AC17" s="81">
        <v>1250</v>
      </c>
      <c r="AD17" s="131"/>
      <c r="AE17" s="81">
        <v>1250</v>
      </c>
      <c r="AF17" s="81">
        <v>1250</v>
      </c>
      <c r="AG17" s="81">
        <v>1250</v>
      </c>
      <c r="AH17" s="81"/>
      <c r="AI17" s="81"/>
      <c r="AJ17" s="27">
        <f t="shared" si="7"/>
        <v>40384.615384615383</v>
      </c>
    </row>
    <row r="18" spans="2:36" x14ac:dyDescent="0.2">
      <c r="B18" s="15"/>
      <c r="C18" s="73"/>
      <c r="D18" s="144"/>
      <c r="E18" s="81"/>
      <c r="F18" s="81"/>
      <c r="G18" s="81"/>
      <c r="H18" s="81"/>
      <c r="I18" s="131"/>
      <c r="J18" s="81"/>
      <c r="K18" s="81"/>
      <c r="L18" s="81"/>
      <c r="M18" s="81"/>
      <c r="N18" s="81"/>
      <c r="O18" s="81"/>
      <c r="P18" s="131"/>
      <c r="Q18" s="81"/>
      <c r="R18" s="81"/>
      <c r="S18" s="81"/>
      <c r="T18" s="81"/>
      <c r="U18" s="81"/>
      <c r="V18" s="81"/>
      <c r="W18" s="131"/>
      <c r="X18" s="81"/>
      <c r="Y18" s="81"/>
      <c r="Z18" s="81"/>
      <c r="AA18" s="81"/>
      <c r="AB18" s="81"/>
      <c r="AC18" s="81"/>
      <c r="AD18" s="131"/>
      <c r="AE18" s="81"/>
      <c r="AF18" s="81"/>
      <c r="AG18" s="81"/>
      <c r="AH18" s="81"/>
      <c r="AI18" s="81"/>
      <c r="AJ18" s="27">
        <f t="shared" si="7"/>
        <v>0</v>
      </c>
    </row>
    <row r="19" spans="2:36" ht="13.5" thickBot="1" x14ac:dyDescent="0.25">
      <c r="B19" s="16" t="s">
        <v>6</v>
      </c>
      <c r="C19" s="74"/>
      <c r="D19" s="144">
        <f>SUM(D13:D18)</f>
        <v>79000</v>
      </c>
      <c r="E19" s="84">
        <f t="shared" ref="E19" si="8">SUM(E13,E15:E18,(E14*-1))</f>
        <v>2346.1538461538462</v>
      </c>
      <c r="F19" s="84">
        <f t="shared" ref="F19:AI19" si="9">SUM(F13,F15:F18,(F14*-1))</f>
        <v>5659.9230769230771</v>
      </c>
      <c r="G19" s="84">
        <f t="shared" si="9"/>
        <v>5659.9230769230771</v>
      </c>
      <c r="H19" s="84">
        <f t="shared" si="9"/>
        <v>5659.9230769230771</v>
      </c>
      <c r="I19" s="131"/>
      <c r="J19" s="84">
        <f t="shared" si="9"/>
        <v>5659.9230769230771</v>
      </c>
      <c r="K19" s="84">
        <f t="shared" si="9"/>
        <v>5659.9230769230771</v>
      </c>
      <c r="L19" s="84">
        <f t="shared" si="9"/>
        <v>5659.9230769230771</v>
      </c>
      <c r="M19" s="84">
        <f t="shared" si="9"/>
        <v>5659.9230769230771</v>
      </c>
      <c r="N19" s="84">
        <f t="shared" si="9"/>
        <v>5659.9230769230771</v>
      </c>
      <c r="O19" s="84">
        <f t="shared" si="9"/>
        <v>5659.9230769230771</v>
      </c>
      <c r="P19" s="131">
        <f t="shared" si="9"/>
        <v>0</v>
      </c>
      <c r="Q19" s="84">
        <f t="shared" si="9"/>
        <v>5659.9230769230771</v>
      </c>
      <c r="R19" s="84">
        <f t="shared" si="9"/>
        <v>5659.9230769230771</v>
      </c>
      <c r="S19" s="84">
        <f t="shared" si="9"/>
        <v>5659.9230769230771</v>
      </c>
      <c r="T19" s="84">
        <f t="shared" si="9"/>
        <v>5659.9230769230771</v>
      </c>
      <c r="U19" s="84">
        <f t="shared" si="9"/>
        <v>5659.9230769230771</v>
      </c>
      <c r="V19" s="84">
        <f t="shared" si="9"/>
        <v>5659.9230769230771</v>
      </c>
      <c r="W19" s="131">
        <f t="shared" si="9"/>
        <v>0</v>
      </c>
      <c r="X19" s="84">
        <f t="shared" si="9"/>
        <v>5659.9230769230771</v>
      </c>
      <c r="Y19" s="84">
        <f t="shared" si="9"/>
        <v>5659.9230769230771</v>
      </c>
      <c r="Z19" s="84">
        <f t="shared" si="9"/>
        <v>5659.9230769230771</v>
      </c>
      <c r="AA19" s="84">
        <f t="shared" si="9"/>
        <v>5659.9230769230771</v>
      </c>
      <c r="AB19" s="84">
        <f t="shared" si="9"/>
        <v>5659.9230769230771</v>
      </c>
      <c r="AC19" s="84">
        <f t="shared" si="9"/>
        <v>5659.9230769230771</v>
      </c>
      <c r="AD19" s="131">
        <f t="shared" si="9"/>
        <v>0</v>
      </c>
      <c r="AE19" s="84">
        <f t="shared" si="9"/>
        <v>5659.9230769230771</v>
      </c>
      <c r="AF19" s="84">
        <f t="shared" si="9"/>
        <v>5659.9230769230771</v>
      </c>
      <c r="AG19" s="84">
        <f t="shared" si="9"/>
        <v>5659.9230769230771</v>
      </c>
      <c r="AH19" s="84">
        <f t="shared" si="9"/>
        <v>0</v>
      </c>
      <c r="AI19" s="84">
        <f t="shared" si="9"/>
        <v>0</v>
      </c>
      <c r="AJ19" s="30">
        <f>SUM(AJ13:AJ18)</f>
        <v>253876.61538461538</v>
      </c>
    </row>
    <row r="20" spans="2:36" ht="14.25" x14ac:dyDescent="0.2">
      <c r="B20" s="17" t="s">
        <v>7</v>
      </c>
      <c r="C20" s="31">
        <f>(C9+C19)</f>
        <v>0</v>
      </c>
      <c r="D20" s="140"/>
      <c r="E20" s="85">
        <f t="shared" ref="E20:AI20" si="10">(E9+E19)</f>
        <v>2346.1538461538462</v>
      </c>
      <c r="F20" s="85">
        <f t="shared" si="10"/>
        <v>5659.9230769230771</v>
      </c>
      <c r="G20" s="85">
        <f t="shared" si="10"/>
        <v>5659.9230769230771</v>
      </c>
      <c r="H20" s="85">
        <f t="shared" si="10"/>
        <v>5659.9230769230771</v>
      </c>
      <c r="I20" s="132"/>
      <c r="J20" s="85">
        <f t="shared" si="10"/>
        <v>5659.9230769230771</v>
      </c>
      <c r="K20" s="85">
        <f t="shared" si="10"/>
        <v>5659.9230769230771</v>
      </c>
      <c r="L20" s="85">
        <f t="shared" si="10"/>
        <v>5659.9230769230771</v>
      </c>
      <c r="M20" s="85">
        <f t="shared" si="10"/>
        <v>5659.9230769230771</v>
      </c>
      <c r="N20" s="85">
        <f t="shared" si="10"/>
        <v>5659.9230769230771</v>
      </c>
      <c r="O20" s="85">
        <f t="shared" si="10"/>
        <v>5659.9230769230771</v>
      </c>
      <c r="P20" s="132">
        <f t="shared" si="10"/>
        <v>0</v>
      </c>
      <c r="Q20" s="85">
        <f t="shared" si="10"/>
        <v>5659.9230769230771</v>
      </c>
      <c r="R20" s="85">
        <f t="shared" si="10"/>
        <v>5659.9230769230771</v>
      </c>
      <c r="S20" s="85">
        <f t="shared" si="10"/>
        <v>5659.9230769230771</v>
      </c>
      <c r="T20" s="85">
        <f t="shared" si="10"/>
        <v>5659.9230769230771</v>
      </c>
      <c r="U20" s="85">
        <f t="shared" si="10"/>
        <v>5659.9230769230771</v>
      </c>
      <c r="V20" s="85">
        <f t="shared" si="10"/>
        <v>5659.9230769230771</v>
      </c>
      <c r="W20" s="132">
        <f t="shared" si="10"/>
        <v>0</v>
      </c>
      <c r="X20" s="85">
        <f t="shared" si="10"/>
        <v>5659.9230769230771</v>
      </c>
      <c r="Y20" s="85">
        <f t="shared" si="10"/>
        <v>5659.9230769230771</v>
      </c>
      <c r="Z20" s="85">
        <f t="shared" si="10"/>
        <v>5659.9230769230771</v>
      </c>
      <c r="AA20" s="85">
        <f t="shared" si="10"/>
        <v>5659.9230769230771</v>
      </c>
      <c r="AB20" s="85">
        <f t="shared" si="10"/>
        <v>5659.9230769230771</v>
      </c>
      <c r="AC20" s="85">
        <f t="shared" si="10"/>
        <v>5659.9230769230771</v>
      </c>
      <c r="AD20" s="132">
        <f t="shared" si="10"/>
        <v>0</v>
      </c>
      <c r="AE20" s="85">
        <f t="shared" si="10"/>
        <v>5659.9230769230771</v>
      </c>
      <c r="AF20" s="85">
        <f t="shared" si="10"/>
        <v>5659.9230769230771</v>
      </c>
      <c r="AG20" s="85">
        <f t="shared" si="10"/>
        <v>5659.9230769230771</v>
      </c>
      <c r="AH20" s="85">
        <f t="shared" si="10"/>
        <v>0</v>
      </c>
      <c r="AI20" s="85">
        <f t="shared" si="10"/>
        <v>0</v>
      </c>
      <c r="AJ20" s="32"/>
    </row>
    <row r="21" spans="2:36" x14ac:dyDescent="0.2">
      <c r="C21" s="9"/>
      <c r="D21" s="9"/>
      <c r="E21" s="86"/>
      <c r="F21" s="86"/>
      <c r="G21" s="86"/>
      <c r="H21" s="86"/>
      <c r="I21" s="133"/>
      <c r="J21" s="86"/>
      <c r="K21" s="86"/>
      <c r="L21" s="86"/>
      <c r="M21" s="86"/>
      <c r="N21" s="86"/>
      <c r="O21" s="86"/>
      <c r="P21" s="133"/>
      <c r="Q21" s="86"/>
      <c r="R21" s="86"/>
      <c r="S21" s="86"/>
      <c r="T21" s="86"/>
      <c r="U21" s="86"/>
      <c r="V21" s="86"/>
      <c r="W21" s="133"/>
      <c r="X21" s="86"/>
      <c r="Y21" s="86"/>
      <c r="Z21" s="86"/>
      <c r="AA21" s="86"/>
      <c r="AB21" s="86"/>
      <c r="AC21" s="86"/>
      <c r="AD21" s="133"/>
      <c r="AE21" s="86"/>
      <c r="AF21" s="86"/>
      <c r="AG21" s="86"/>
      <c r="AH21" s="86"/>
      <c r="AI21" s="86"/>
      <c r="AJ21" s="9"/>
    </row>
    <row r="22" spans="2:36" x14ac:dyDescent="0.2">
      <c r="B22" s="12" t="s">
        <v>8</v>
      </c>
      <c r="C22" s="40"/>
      <c r="D22" s="141"/>
      <c r="E22" s="89">
        <v>1</v>
      </c>
      <c r="F22" s="89">
        <v>2</v>
      </c>
      <c r="G22" s="89">
        <v>3</v>
      </c>
      <c r="H22" s="89">
        <v>4</v>
      </c>
      <c r="I22" s="134">
        <v>5</v>
      </c>
      <c r="J22" s="89">
        <v>6</v>
      </c>
      <c r="K22" s="89">
        <v>7</v>
      </c>
      <c r="L22" s="89">
        <v>8</v>
      </c>
      <c r="M22" s="89">
        <v>9</v>
      </c>
      <c r="N22" s="89">
        <v>10</v>
      </c>
      <c r="O22" s="89">
        <v>11</v>
      </c>
      <c r="P22" s="134">
        <v>12</v>
      </c>
      <c r="Q22" s="89">
        <v>13</v>
      </c>
      <c r="R22" s="89">
        <v>14</v>
      </c>
      <c r="S22" s="89">
        <v>15</v>
      </c>
      <c r="T22" s="89">
        <v>16</v>
      </c>
      <c r="U22" s="89">
        <v>17</v>
      </c>
      <c r="V22" s="89">
        <v>18</v>
      </c>
      <c r="W22" s="134">
        <v>19</v>
      </c>
      <c r="X22" s="89">
        <v>20</v>
      </c>
      <c r="Y22" s="89">
        <v>21</v>
      </c>
      <c r="Z22" s="89">
        <v>22</v>
      </c>
      <c r="AA22" s="89">
        <v>23</v>
      </c>
      <c r="AB22" s="89">
        <v>24</v>
      </c>
      <c r="AC22" s="89">
        <v>25</v>
      </c>
      <c r="AD22" s="134">
        <v>26</v>
      </c>
      <c r="AE22" s="89">
        <v>27</v>
      </c>
      <c r="AF22" s="89">
        <v>28</v>
      </c>
      <c r="AG22" s="89">
        <v>29</v>
      </c>
      <c r="AH22" s="89"/>
      <c r="AI22" s="89"/>
      <c r="AJ22" s="42" t="s">
        <v>3</v>
      </c>
    </row>
    <row r="23" spans="2:36" x14ac:dyDescent="0.2">
      <c r="B23" s="15" t="s">
        <v>37</v>
      </c>
      <c r="C23" s="72"/>
      <c r="D23" s="149">
        <v>50000</v>
      </c>
      <c r="E23" s="148">
        <f>D23/26</f>
        <v>1923.0769230769231</v>
      </c>
      <c r="F23" s="81">
        <f>E23</f>
        <v>1923.0769230769231</v>
      </c>
      <c r="G23" s="81">
        <f t="shared" ref="G23:H23" si="11">F23</f>
        <v>1923.0769230769231</v>
      </c>
      <c r="H23" s="81">
        <f t="shared" si="11"/>
        <v>1923.0769230769231</v>
      </c>
      <c r="I23" s="131"/>
      <c r="J23" s="81">
        <f>H23</f>
        <v>1923.0769230769231</v>
      </c>
      <c r="K23" s="81">
        <f t="shared" ref="K23:O23" si="12">J23</f>
        <v>1923.0769230769231</v>
      </c>
      <c r="L23" s="81">
        <f t="shared" si="12"/>
        <v>1923.0769230769231</v>
      </c>
      <c r="M23" s="81">
        <f t="shared" si="12"/>
        <v>1923.0769230769231</v>
      </c>
      <c r="N23" s="81">
        <f t="shared" si="12"/>
        <v>1923.0769230769231</v>
      </c>
      <c r="O23" s="81">
        <f t="shared" si="12"/>
        <v>1923.0769230769231</v>
      </c>
      <c r="P23" s="131"/>
      <c r="Q23" s="81">
        <f>O23</f>
        <v>1923.0769230769231</v>
      </c>
      <c r="R23" s="81">
        <f>Q23</f>
        <v>1923.0769230769231</v>
      </c>
      <c r="S23" s="81">
        <f t="shared" ref="S23:V38" si="13">Q23</f>
        <v>1923.0769230769231</v>
      </c>
      <c r="T23" s="81">
        <f t="shared" si="13"/>
        <v>1923.0769230769231</v>
      </c>
      <c r="U23" s="81">
        <f t="shared" si="13"/>
        <v>1923.0769230769231</v>
      </c>
      <c r="V23" s="81">
        <f t="shared" si="13"/>
        <v>1923.0769230769231</v>
      </c>
      <c r="W23" s="131"/>
      <c r="X23" s="82">
        <f>V23</f>
        <v>1923.0769230769231</v>
      </c>
      <c r="Y23" s="82">
        <f>X23</f>
        <v>1923.0769230769231</v>
      </c>
      <c r="Z23" s="82">
        <f t="shared" ref="Z23:AC23" si="14">Y23</f>
        <v>1923.0769230769231</v>
      </c>
      <c r="AA23" s="82">
        <f t="shared" si="14"/>
        <v>1923.0769230769231</v>
      </c>
      <c r="AB23" s="82">
        <f t="shared" si="14"/>
        <v>1923.0769230769231</v>
      </c>
      <c r="AC23" s="82">
        <f t="shared" si="14"/>
        <v>1923.0769230769231</v>
      </c>
      <c r="AD23" s="131"/>
      <c r="AE23" s="82">
        <f>AC23</f>
        <v>1923.0769230769231</v>
      </c>
      <c r="AF23" s="82">
        <f>AE23</f>
        <v>1923.0769230769231</v>
      </c>
      <c r="AG23" s="82">
        <f>AF23</f>
        <v>1923.0769230769231</v>
      </c>
      <c r="AH23" s="82"/>
      <c r="AI23" s="83"/>
      <c r="AJ23" s="27">
        <f t="shared" ref="AJ23:AJ55" si="15">SUM(E23:AI23)</f>
        <v>48076.923076923063</v>
      </c>
    </row>
    <row r="24" spans="2:36" x14ac:dyDescent="0.2">
      <c r="B24" s="15" t="s">
        <v>43</v>
      </c>
      <c r="C24" s="73"/>
      <c r="D24" s="150">
        <v>15000</v>
      </c>
      <c r="E24" s="148">
        <f t="shared" ref="E24:E47" si="16">D24/26</f>
        <v>576.92307692307691</v>
      </c>
      <c r="F24" s="81">
        <f t="shared" ref="F24:H24" si="17">E24</f>
        <v>576.92307692307691</v>
      </c>
      <c r="G24" s="81">
        <f t="shared" si="17"/>
        <v>576.92307692307691</v>
      </c>
      <c r="H24" s="81">
        <f t="shared" si="17"/>
        <v>576.92307692307691</v>
      </c>
      <c r="I24" s="131"/>
      <c r="J24" s="81">
        <f t="shared" ref="J24:J47" si="18">H24</f>
        <v>576.92307692307691</v>
      </c>
      <c r="K24" s="81">
        <f t="shared" ref="K24:O24" si="19">J24</f>
        <v>576.92307692307691</v>
      </c>
      <c r="L24" s="81">
        <f t="shared" si="19"/>
        <v>576.92307692307691</v>
      </c>
      <c r="M24" s="81">
        <f t="shared" si="19"/>
        <v>576.92307692307691</v>
      </c>
      <c r="N24" s="81">
        <f t="shared" si="19"/>
        <v>576.92307692307691</v>
      </c>
      <c r="O24" s="81">
        <f t="shared" si="19"/>
        <v>576.92307692307691</v>
      </c>
      <c r="P24" s="131"/>
      <c r="Q24" s="81">
        <f t="shared" ref="Q24:Q47" si="20">O24</f>
        <v>576.92307692307691</v>
      </c>
      <c r="R24" s="81">
        <f t="shared" ref="R24:R47" si="21">Q24</f>
        <v>576.92307692307691</v>
      </c>
      <c r="S24" s="81">
        <f t="shared" si="13"/>
        <v>576.92307692307691</v>
      </c>
      <c r="T24" s="81">
        <f t="shared" si="13"/>
        <v>576.92307692307691</v>
      </c>
      <c r="U24" s="81">
        <f t="shared" si="13"/>
        <v>576.92307692307691</v>
      </c>
      <c r="V24" s="81">
        <f t="shared" si="13"/>
        <v>576.92307692307691</v>
      </c>
      <c r="W24" s="131"/>
      <c r="X24" s="82">
        <f t="shared" ref="X24:X47" si="22">V24</f>
        <v>576.92307692307691</v>
      </c>
      <c r="Y24" s="82">
        <f t="shared" ref="Y24:AC47" si="23">X24</f>
        <v>576.92307692307691</v>
      </c>
      <c r="Z24" s="82">
        <f t="shared" si="23"/>
        <v>576.92307692307691</v>
      </c>
      <c r="AA24" s="82">
        <f t="shared" si="23"/>
        <v>576.92307692307691</v>
      </c>
      <c r="AB24" s="82">
        <f t="shared" si="23"/>
        <v>576.92307692307691</v>
      </c>
      <c r="AC24" s="82">
        <f t="shared" si="23"/>
        <v>576.92307692307691</v>
      </c>
      <c r="AD24" s="131"/>
      <c r="AE24" s="82">
        <f t="shared" ref="AE24:AE47" si="24">AC24</f>
        <v>576.92307692307691</v>
      </c>
      <c r="AF24" s="82">
        <f t="shared" ref="AF24:AG47" si="25">AE24</f>
        <v>576.92307692307691</v>
      </c>
      <c r="AG24" s="82">
        <f t="shared" si="25"/>
        <v>576.92307692307691</v>
      </c>
      <c r="AH24" s="82"/>
      <c r="AI24" s="83"/>
      <c r="AJ24" s="27">
        <f t="shared" si="15"/>
        <v>14423.076923076918</v>
      </c>
    </row>
    <row r="25" spans="2:36" x14ac:dyDescent="0.2">
      <c r="B25" s="15" t="s">
        <v>38</v>
      </c>
      <c r="C25" s="73"/>
      <c r="D25" s="150">
        <v>5000</v>
      </c>
      <c r="E25" s="148">
        <f t="shared" si="16"/>
        <v>192.30769230769232</v>
      </c>
      <c r="F25" s="81">
        <f t="shared" ref="F25:H25" si="26">E25</f>
        <v>192.30769230769232</v>
      </c>
      <c r="G25" s="81">
        <f t="shared" si="26"/>
        <v>192.30769230769232</v>
      </c>
      <c r="H25" s="81">
        <f t="shared" si="26"/>
        <v>192.30769230769232</v>
      </c>
      <c r="I25" s="131"/>
      <c r="J25" s="81">
        <f t="shared" si="18"/>
        <v>192.30769230769232</v>
      </c>
      <c r="K25" s="81">
        <f t="shared" ref="K25:O25" si="27">J25</f>
        <v>192.30769230769232</v>
      </c>
      <c r="L25" s="81">
        <f t="shared" si="27"/>
        <v>192.30769230769232</v>
      </c>
      <c r="M25" s="81">
        <f t="shared" si="27"/>
        <v>192.30769230769232</v>
      </c>
      <c r="N25" s="81">
        <f t="shared" si="27"/>
        <v>192.30769230769232</v>
      </c>
      <c r="O25" s="81">
        <f t="shared" si="27"/>
        <v>192.30769230769232</v>
      </c>
      <c r="P25" s="131"/>
      <c r="Q25" s="81">
        <f t="shared" si="20"/>
        <v>192.30769230769232</v>
      </c>
      <c r="R25" s="81">
        <f t="shared" si="21"/>
        <v>192.30769230769232</v>
      </c>
      <c r="S25" s="81">
        <f t="shared" si="13"/>
        <v>192.30769230769232</v>
      </c>
      <c r="T25" s="81">
        <f t="shared" si="13"/>
        <v>192.30769230769232</v>
      </c>
      <c r="U25" s="81">
        <f t="shared" si="13"/>
        <v>192.30769230769232</v>
      </c>
      <c r="V25" s="81">
        <f t="shared" si="13"/>
        <v>192.30769230769232</v>
      </c>
      <c r="W25" s="131"/>
      <c r="X25" s="82">
        <f t="shared" si="22"/>
        <v>192.30769230769232</v>
      </c>
      <c r="Y25" s="82">
        <f t="shared" si="23"/>
        <v>192.30769230769232</v>
      </c>
      <c r="Z25" s="82">
        <f t="shared" si="23"/>
        <v>192.30769230769232</v>
      </c>
      <c r="AA25" s="82">
        <f t="shared" si="23"/>
        <v>192.30769230769232</v>
      </c>
      <c r="AB25" s="82">
        <f t="shared" si="23"/>
        <v>192.30769230769232</v>
      </c>
      <c r="AC25" s="82">
        <f t="shared" si="23"/>
        <v>192.30769230769232</v>
      </c>
      <c r="AD25" s="131"/>
      <c r="AE25" s="82">
        <f t="shared" si="24"/>
        <v>192.30769230769232</v>
      </c>
      <c r="AF25" s="82">
        <f t="shared" si="25"/>
        <v>192.30769230769232</v>
      </c>
      <c r="AG25" s="82">
        <f t="shared" si="25"/>
        <v>192.30769230769232</v>
      </c>
      <c r="AH25" s="82"/>
      <c r="AI25" s="83"/>
      <c r="AJ25" s="27">
        <f t="shared" si="15"/>
        <v>4807.6923076923085</v>
      </c>
    </row>
    <row r="26" spans="2:36" x14ac:dyDescent="0.2">
      <c r="B26" s="15" t="s">
        <v>44</v>
      </c>
      <c r="C26" s="73"/>
      <c r="D26" s="150">
        <v>0</v>
      </c>
      <c r="E26" s="148">
        <f t="shared" si="16"/>
        <v>0</v>
      </c>
      <c r="F26" s="81">
        <f t="shared" ref="F26:H26" si="28">E26</f>
        <v>0</v>
      </c>
      <c r="G26" s="81">
        <f t="shared" si="28"/>
        <v>0</v>
      </c>
      <c r="H26" s="81">
        <f t="shared" si="28"/>
        <v>0</v>
      </c>
      <c r="I26" s="131"/>
      <c r="J26" s="81">
        <f t="shared" si="18"/>
        <v>0</v>
      </c>
      <c r="K26" s="81">
        <f t="shared" ref="K26:O26" si="29">J26</f>
        <v>0</v>
      </c>
      <c r="L26" s="81">
        <f t="shared" si="29"/>
        <v>0</v>
      </c>
      <c r="M26" s="81">
        <f t="shared" si="29"/>
        <v>0</v>
      </c>
      <c r="N26" s="81">
        <f t="shared" si="29"/>
        <v>0</v>
      </c>
      <c r="O26" s="81">
        <f t="shared" si="29"/>
        <v>0</v>
      </c>
      <c r="P26" s="131"/>
      <c r="Q26" s="81">
        <f t="shared" si="20"/>
        <v>0</v>
      </c>
      <c r="R26" s="81">
        <f t="shared" si="21"/>
        <v>0</v>
      </c>
      <c r="S26" s="81">
        <f t="shared" si="13"/>
        <v>0</v>
      </c>
      <c r="T26" s="81">
        <f t="shared" si="13"/>
        <v>0</v>
      </c>
      <c r="U26" s="81">
        <f t="shared" si="13"/>
        <v>0</v>
      </c>
      <c r="V26" s="81">
        <f t="shared" si="13"/>
        <v>0</v>
      </c>
      <c r="W26" s="131"/>
      <c r="X26" s="82">
        <f t="shared" si="22"/>
        <v>0</v>
      </c>
      <c r="Y26" s="82">
        <f t="shared" si="23"/>
        <v>0</v>
      </c>
      <c r="Z26" s="82">
        <f t="shared" si="23"/>
        <v>0</v>
      </c>
      <c r="AA26" s="82">
        <f t="shared" si="23"/>
        <v>0</v>
      </c>
      <c r="AB26" s="82">
        <f t="shared" si="23"/>
        <v>0</v>
      </c>
      <c r="AC26" s="82">
        <f t="shared" si="23"/>
        <v>0</v>
      </c>
      <c r="AD26" s="131"/>
      <c r="AE26" s="82">
        <f t="shared" si="24"/>
        <v>0</v>
      </c>
      <c r="AF26" s="82">
        <f t="shared" si="25"/>
        <v>0</v>
      </c>
      <c r="AG26" s="82">
        <f t="shared" si="25"/>
        <v>0</v>
      </c>
      <c r="AH26" s="82"/>
      <c r="AI26" s="83"/>
      <c r="AJ26" s="27">
        <f t="shared" si="15"/>
        <v>0</v>
      </c>
    </row>
    <row r="27" spans="2:36" x14ac:dyDescent="0.2">
      <c r="B27" s="15" t="s">
        <v>45</v>
      </c>
      <c r="C27" s="73"/>
      <c r="D27" s="150">
        <v>2000</v>
      </c>
      <c r="E27" s="148">
        <f t="shared" si="16"/>
        <v>76.92307692307692</v>
      </c>
      <c r="F27" s="81">
        <f t="shared" ref="F27:H27" si="30">E27</f>
        <v>76.92307692307692</v>
      </c>
      <c r="G27" s="81">
        <f t="shared" si="30"/>
        <v>76.92307692307692</v>
      </c>
      <c r="H27" s="81">
        <f t="shared" si="30"/>
        <v>76.92307692307692</v>
      </c>
      <c r="I27" s="131"/>
      <c r="J27" s="81">
        <f t="shared" si="18"/>
        <v>76.92307692307692</v>
      </c>
      <c r="K27" s="81">
        <f t="shared" ref="K27:O27" si="31">J27</f>
        <v>76.92307692307692</v>
      </c>
      <c r="L27" s="81">
        <f t="shared" si="31"/>
        <v>76.92307692307692</v>
      </c>
      <c r="M27" s="81">
        <f t="shared" si="31"/>
        <v>76.92307692307692</v>
      </c>
      <c r="N27" s="81">
        <f t="shared" si="31"/>
        <v>76.92307692307692</v>
      </c>
      <c r="O27" s="81">
        <f t="shared" si="31"/>
        <v>76.92307692307692</v>
      </c>
      <c r="P27" s="131"/>
      <c r="Q27" s="81">
        <f t="shared" si="20"/>
        <v>76.92307692307692</v>
      </c>
      <c r="R27" s="81">
        <f t="shared" si="21"/>
        <v>76.92307692307692</v>
      </c>
      <c r="S27" s="81">
        <f t="shared" si="13"/>
        <v>76.92307692307692</v>
      </c>
      <c r="T27" s="81">
        <f t="shared" si="13"/>
        <v>76.92307692307692</v>
      </c>
      <c r="U27" s="81">
        <f t="shared" si="13"/>
        <v>76.92307692307692</v>
      </c>
      <c r="V27" s="81">
        <f t="shared" si="13"/>
        <v>76.92307692307692</v>
      </c>
      <c r="W27" s="131"/>
      <c r="X27" s="82">
        <f t="shared" si="22"/>
        <v>76.92307692307692</v>
      </c>
      <c r="Y27" s="82">
        <f t="shared" si="23"/>
        <v>76.92307692307692</v>
      </c>
      <c r="Z27" s="82">
        <f t="shared" si="23"/>
        <v>76.92307692307692</v>
      </c>
      <c r="AA27" s="82">
        <f t="shared" si="23"/>
        <v>76.92307692307692</v>
      </c>
      <c r="AB27" s="82">
        <f t="shared" si="23"/>
        <v>76.92307692307692</v>
      </c>
      <c r="AC27" s="82">
        <f t="shared" si="23"/>
        <v>76.92307692307692</v>
      </c>
      <c r="AD27" s="131"/>
      <c r="AE27" s="82">
        <f t="shared" si="24"/>
        <v>76.92307692307692</v>
      </c>
      <c r="AF27" s="82">
        <f t="shared" si="25"/>
        <v>76.92307692307692</v>
      </c>
      <c r="AG27" s="82">
        <f t="shared" si="25"/>
        <v>76.92307692307692</v>
      </c>
      <c r="AH27" s="82"/>
      <c r="AI27" s="83"/>
      <c r="AJ27" s="27">
        <f t="shared" si="15"/>
        <v>1923.0769230769229</v>
      </c>
    </row>
    <row r="28" spans="2:36" x14ac:dyDescent="0.2">
      <c r="B28" s="15" t="s">
        <v>39</v>
      </c>
      <c r="C28" s="73"/>
      <c r="D28" s="150">
        <v>600</v>
      </c>
      <c r="E28" s="148">
        <f t="shared" si="16"/>
        <v>23.076923076923077</v>
      </c>
      <c r="F28" s="81">
        <f t="shared" ref="F28:H28" si="32">E28</f>
        <v>23.076923076923077</v>
      </c>
      <c r="G28" s="81">
        <f t="shared" si="32"/>
        <v>23.076923076923077</v>
      </c>
      <c r="H28" s="81">
        <f t="shared" si="32"/>
        <v>23.076923076923077</v>
      </c>
      <c r="I28" s="131"/>
      <c r="J28" s="81">
        <f t="shared" si="18"/>
        <v>23.076923076923077</v>
      </c>
      <c r="K28" s="81">
        <f t="shared" ref="K28:O28" si="33">J28</f>
        <v>23.076923076923077</v>
      </c>
      <c r="L28" s="81">
        <f t="shared" si="33"/>
        <v>23.076923076923077</v>
      </c>
      <c r="M28" s="81">
        <f t="shared" si="33"/>
        <v>23.076923076923077</v>
      </c>
      <c r="N28" s="81">
        <f t="shared" si="33"/>
        <v>23.076923076923077</v>
      </c>
      <c r="O28" s="81">
        <f t="shared" si="33"/>
        <v>23.076923076923077</v>
      </c>
      <c r="P28" s="131"/>
      <c r="Q28" s="81">
        <f t="shared" si="20"/>
        <v>23.076923076923077</v>
      </c>
      <c r="R28" s="81">
        <f t="shared" si="21"/>
        <v>23.076923076923077</v>
      </c>
      <c r="S28" s="81">
        <f t="shared" si="13"/>
        <v>23.076923076923077</v>
      </c>
      <c r="T28" s="81">
        <f t="shared" si="13"/>
        <v>23.076923076923077</v>
      </c>
      <c r="U28" s="81">
        <f t="shared" si="13"/>
        <v>23.076923076923077</v>
      </c>
      <c r="V28" s="81">
        <f t="shared" si="13"/>
        <v>23.076923076923077</v>
      </c>
      <c r="W28" s="131"/>
      <c r="X28" s="82">
        <f t="shared" si="22"/>
        <v>23.076923076923077</v>
      </c>
      <c r="Y28" s="82">
        <f t="shared" si="23"/>
        <v>23.076923076923077</v>
      </c>
      <c r="Z28" s="82">
        <f t="shared" si="23"/>
        <v>23.076923076923077</v>
      </c>
      <c r="AA28" s="82">
        <f t="shared" si="23"/>
        <v>23.076923076923077</v>
      </c>
      <c r="AB28" s="82">
        <f t="shared" si="23"/>
        <v>23.076923076923077</v>
      </c>
      <c r="AC28" s="82">
        <f t="shared" si="23"/>
        <v>23.076923076923077</v>
      </c>
      <c r="AD28" s="131"/>
      <c r="AE28" s="82">
        <f t="shared" si="24"/>
        <v>23.076923076923077</v>
      </c>
      <c r="AF28" s="82">
        <f t="shared" si="25"/>
        <v>23.076923076923077</v>
      </c>
      <c r="AG28" s="82">
        <f t="shared" si="25"/>
        <v>23.076923076923077</v>
      </c>
      <c r="AH28" s="82"/>
      <c r="AI28" s="83"/>
      <c r="AJ28" s="27">
        <f t="shared" si="15"/>
        <v>576.92307692307702</v>
      </c>
    </row>
    <row r="29" spans="2:36" x14ac:dyDescent="0.2">
      <c r="B29" s="15" t="s">
        <v>46</v>
      </c>
      <c r="C29" s="73"/>
      <c r="D29" s="150">
        <v>0</v>
      </c>
      <c r="E29" s="148">
        <f t="shared" si="16"/>
        <v>0</v>
      </c>
      <c r="F29" s="81">
        <f t="shared" ref="F29:H29" si="34">E29</f>
        <v>0</v>
      </c>
      <c r="G29" s="81">
        <f t="shared" si="34"/>
        <v>0</v>
      </c>
      <c r="H29" s="81">
        <f t="shared" si="34"/>
        <v>0</v>
      </c>
      <c r="I29" s="131"/>
      <c r="J29" s="81">
        <f t="shared" si="18"/>
        <v>0</v>
      </c>
      <c r="K29" s="81">
        <f t="shared" ref="K29:O29" si="35">J29</f>
        <v>0</v>
      </c>
      <c r="L29" s="81">
        <f t="shared" si="35"/>
        <v>0</v>
      </c>
      <c r="M29" s="81">
        <f t="shared" si="35"/>
        <v>0</v>
      </c>
      <c r="N29" s="81">
        <f t="shared" si="35"/>
        <v>0</v>
      </c>
      <c r="O29" s="81">
        <f t="shared" si="35"/>
        <v>0</v>
      </c>
      <c r="P29" s="131"/>
      <c r="Q29" s="81">
        <f t="shared" si="20"/>
        <v>0</v>
      </c>
      <c r="R29" s="81">
        <f t="shared" si="21"/>
        <v>0</v>
      </c>
      <c r="S29" s="81">
        <f t="shared" si="13"/>
        <v>0</v>
      </c>
      <c r="T29" s="81">
        <f t="shared" si="13"/>
        <v>0</v>
      </c>
      <c r="U29" s="81">
        <f t="shared" si="13"/>
        <v>0</v>
      </c>
      <c r="V29" s="81">
        <f t="shared" si="13"/>
        <v>0</v>
      </c>
      <c r="W29" s="131"/>
      <c r="X29" s="82">
        <f t="shared" si="22"/>
        <v>0</v>
      </c>
      <c r="Y29" s="82">
        <f t="shared" si="23"/>
        <v>0</v>
      </c>
      <c r="Z29" s="82">
        <f t="shared" si="23"/>
        <v>0</v>
      </c>
      <c r="AA29" s="82">
        <f t="shared" si="23"/>
        <v>0</v>
      </c>
      <c r="AB29" s="82">
        <f t="shared" si="23"/>
        <v>0</v>
      </c>
      <c r="AC29" s="82">
        <f t="shared" si="23"/>
        <v>0</v>
      </c>
      <c r="AD29" s="131"/>
      <c r="AE29" s="82">
        <f t="shared" si="24"/>
        <v>0</v>
      </c>
      <c r="AF29" s="82">
        <f t="shared" si="25"/>
        <v>0</v>
      </c>
      <c r="AG29" s="82">
        <f t="shared" si="25"/>
        <v>0</v>
      </c>
      <c r="AH29" s="82"/>
      <c r="AI29" s="83"/>
      <c r="AJ29" s="27">
        <f t="shared" si="15"/>
        <v>0</v>
      </c>
    </row>
    <row r="30" spans="2:36" x14ac:dyDescent="0.2">
      <c r="B30" s="15" t="s">
        <v>47</v>
      </c>
      <c r="C30" s="73"/>
      <c r="D30" s="149">
        <v>30000</v>
      </c>
      <c r="E30" s="148">
        <f t="shared" si="16"/>
        <v>1153.8461538461538</v>
      </c>
      <c r="F30" s="81">
        <f t="shared" ref="F30:H30" si="36">E30</f>
        <v>1153.8461538461538</v>
      </c>
      <c r="G30" s="81">
        <f t="shared" si="36"/>
        <v>1153.8461538461538</v>
      </c>
      <c r="H30" s="81">
        <f t="shared" si="36"/>
        <v>1153.8461538461538</v>
      </c>
      <c r="I30" s="131"/>
      <c r="J30" s="81">
        <f t="shared" si="18"/>
        <v>1153.8461538461538</v>
      </c>
      <c r="K30" s="81">
        <f t="shared" ref="K30:O30" si="37">J30</f>
        <v>1153.8461538461538</v>
      </c>
      <c r="L30" s="81">
        <f t="shared" si="37"/>
        <v>1153.8461538461538</v>
      </c>
      <c r="M30" s="81">
        <f t="shared" si="37"/>
        <v>1153.8461538461538</v>
      </c>
      <c r="N30" s="81">
        <f t="shared" si="37"/>
        <v>1153.8461538461538</v>
      </c>
      <c r="O30" s="81">
        <f t="shared" si="37"/>
        <v>1153.8461538461538</v>
      </c>
      <c r="P30" s="131"/>
      <c r="Q30" s="81">
        <f t="shared" si="20"/>
        <v>1153.8461538461538</v>
      </c>
      <c r="R30" s="81">
        <f t="shared" si="21"/>
        <v>1153.8461538461538</v>
      </c>
      <c r="S30" s="81">
        <f t="shared" si="13"/>
        <v>1153.8461538461538</v>
      </c>
      <c r="T30" s="81">
        <f t="shared" si="13"/>
        <v>1153.8461538461538</v>
      </c>
      <c r="U30" s="81">
        <f t="shared" si="13"/>
        <v>1153.8461538461538</v>
      </c>
      <c r="V30" s="81">
        <f t="shared" si="13"/>
        <v>1153.8461538461538</v>
      </c>
      <c r="W30" s="131"/>
      <c r="X30" s="82">
        <f t="shared" si="22"/>
        <v>1153.8461538461538</v>
      </c>
      <c r="Y30" s="82">
        <f t="shared" si="23"/>
        <v>1153.8461538461538</v>
      </c>
      <c r="Z30" s="82">
        <f t="shared" si="23"/>
        <v>1153.8461538461538</v>
      </c>
      <c r="AA30" s="82">
        <f t="shared" si="23"/>
        <v>1153.8461538461538</v>
      </c>
      <c r="AB30" s="82">
        <f t="shared" si="23"/>
        <v>1153.8461538461538</v>
      </c>
      <c r="AC30" s="82">
        <f t="shared" si="23"/>
        <v>1153.8461538461538</v>
      </c>
      <c r="AD30" s="131"/>
      <c r="AE30" s="82">
        <f t="shared" si="24"/>
        <v>1153.8461538461538</v>
      </c>
      <c r="AF30" s="82">
        <f t="shared" si="25"/>
        <v>1153.8461538461538</v>
      </c>
      <c r="AG30" s="82">
        <f t="shared" si="25"/>
        <v>1153.8461538461538</v>
      </c>
      <c r="AH30" s="82"/>
      <c r="AI30" s="83"/>
      <c r="AJ30" s="27">
        <f t="shared" si="15"/>
        <v>28846.153846153837</v>
      </c>
    </row>
    <row r="31" spans="2:36" x14ac:dyDescent="0.2">
      <c r="B31" s="15" t="s">
        <v>48</v>
      </c>
      <c r="C31" s="73"/>
      <c r="D31" s="150">
        <v>0</v>
      </c>
      <c r="E31" s="148">
        <f t="shared" si="16"/>
        <v>0</v>
      </c>
      <c r="F31" s="81">
        <f t="shared" ref="F31:H31" si="38">E31</f>
        <v>0</v>
      </c>
      <c r="G31" s="81">
        <f t="shared" si="38"/>
        <v>0</v>
      </c>
      <c r="H31" s="81">
        <f t="shared" si="38"/>
        <v>0</v>
      </c>
      <c r="I31" s="131"/>
      <c r="J31" s="81">
        <f t="shared" si="18"/>
        <v>0</v>
      </c>
      <c r="K31" s="81">
        <f t="shared" ref="K31:O31" si="39">J31</f>
        <v>0</v>
      </c>
      <c r="L31" s="81">
        <f t="shared" si="39"/>
        <v>0</v>
      </c>
      <c r="M31" s="81">
        <f t="shared" si="39"/>
        <v>0</v>
      </c>
      <c r="N31" s="81">
        <f t="shared" si="39"/>
        <v>0</v>
      </c>
      <c r="O31" s="81">
        <f t="shared" si="39"/>
        <v>0</v>
      </c>
      <c r="P31" s="131"/>
      <c r="Q31" s="81">
        <f t="shared" si="20"/>
        <v>0</v>
      </c>
      <c r="R31" s="81">
        <f t="shared" si="21"/>
        <v>0</v>
      </c>
      <c r="S31" s="81">
        <f t="shared" si="13"/>
        <v>0</v>
      </c>
      <c r="T31" s="81">
        <f t="shared" si="13"/>
        <v>0</v>
      </c>
      <c r="U31" s="81">
        <f t="shared" si="13"/>
        <v>0</v>
      </c>
      <c r="V31" s="81">
        <f t="shared" si="13"/>
        <v>0</v>
      </c>
      <c r="W31" s="131"/>
      <c r="X31" s="82">
        <f t="shared" si="22"/>
        <v>0</v>
      </c>
      <c r="Y31" s="82">
        <f t="shared" si="23"/>
        <v>0</v>
      </c>
      <c r="Z31" s="82">
        <f t="shared" si="23"/>
        <v>0</v>
      </c>
      <c r="AA31" s="82">
        <f t="shared" si="23"/>
        <v>0</v>
      </c>
      <c r="AB31" s="82">
        <f t="shared" si="23"/>
        <v>0</v>
      </c>
      <c r="AC31" s="82">
        <f t="shared" si="23"/>
        <v>0</v>
      </c>
      <c r="AD31" s="131"/>
      <c r="AE31" s="82">
        <f t="shared" si="24"/>
        <v>0</v>
      </c>
      <c r="AF31" s="82">
        <f t="shared" si="25"/>
        <v>0</v>
      </c>
      <c r="AG31" s="82">
        <f t="shared" si="25"/>
        <v>0</v>
      </c>
      <c r="AH31" s="82"/>
      <c r="AI31" s="83"/>
      <c r="AJ31" s="27">
        <f t="shared" si="15"/>
        <v>0</v>
      </c>
    </row>
    <row r="32" spans="2:36" x14ac:dyDescent="0.2">
      <c r="B32" s="15" t="s">
        <v>49</v>
      </c>
      <c r="C32" s="73"/>
      <c r="D32" s="150">
        <v>0</v>
      </c>
      <c r="E32" s="148">
        <f t="shared" si="16"/>
        <v>0</v>
      </c>
      <c r="F32" s="81">
        <f t="shared" ref="F32:H32" si="40">E32</f>
        <v>0</v>
      </c>
      <c r="G32" s="81">
        <f t="shared" si="40"/>
        <v>0</v>
      </c>
      <c r="H32" s="81">
        <f t="shared" si="40"/>
        <v>0</v>
      </c>
      <c r="I32" s="131"/>
      <c r="J32" s="81">
        <f t="shared" si="18"/>
        <v>0</v>
      </c>
      <c r="K32" s="81">
        <f t="shared" ref="K32:O32" si="41">J32</f>
        <v>0</v>
      </c>
      <c r="L32" s="81">
        <f t="shared" si="41"/>
        <v>0</v>
      </c>
      <c r="M32" s="81">
        <f t="shared" si="41"/>
        <v>0</v>
      </c>
      <c r="N32" s="81">
        <f t="shared" si="41"/>
        <v>0</v>
      </c>
      <c r="O32" s="81">
        <f t="shared" si="41"/>
        <v>0</v>
      </c>
      <c r="P32" s="131"/>
      <c r="Q32" s="81">
        <f t="shared" si="20"/>
        <v>0</v>
      </c>
      <c r="R32" s="81">
        <f t="shared" si="21"/>
        <v>0</v>
      </c>
      <c r="S32" s="81">
        <f t="shared" si="13"/>
        <v>0</v>
      </c>
      <c r="T32" s="81">
        <f t="shared" si="13"/>
        <v>0</v>
      </c>
      <c r="U32" s="81">
        <f t="shared" si="13"/>
        <v>0</v>
      </c>
      <c r="V32" s="81">
        <f t="shared" si="13"/>
        <v>0</v>
      </c>
      <c r="W32" s="131"/>
      <c r="X32" s="82">
        <f t="shared" si="22"/>
        <v>0</v>
      </c>
      <c r="Y32" s="82">
        <f t="shared" si="23"/>
        <v>0</v>
      </c>
      <c r="Z32" s="82">
        <f t="shared" si="23"/>
        <v>0</v>
      </c>
      <c r="AA32" s="82">
        <f t="shared" si="23"/>
        <v>0</v>
      </c>
      <c r="AB32" s="82">
        <f t="shared" si="23"/>
        <v>0</v>
      </c>
      <c r="AC32" s="82">
        <f t="shared" si="23"/>
        <v>0</v>
      </c>
      <c r="AD32" s="131"/>
      <c r="AE32" s="82">
        <f t="shared" si="24"/>
        <v>0</v>
      </c>
      <c r="AF32" s="82">
        <f t="shared" si="25"/>
        <v>0</v>
      </c>
      <c r="AG32" s="82">
        <f t="shared" si="25"/>
        <v>0</v>
      </c>
      <c r="AH32" s="82"/>
      <c r="AI32" s="83"/>
      <c r="AJ32" s="27">
        <f t="shared" si="15"/>
        <v>0</v>
      </c>
    </row>
    <row r="33" spans="2:36" x14ac:dyDescent="0.2">
      <c r="B33" s="15" t="s">
        <v>50</v>
      </c>
      <c r="C33" s="73"/>
      <c r="D33" s="150">
        <v>0</v>
      </c>
      <c r="E33" s="148">
        <f t="shared" si="16"/>
        <v>0</v>
      </c>
      <c r="F33" s="81">
        <f t="shared" ref="F33:H33" si="42">E33</f>
        <v>0</v>
      </c>
      <c r="G33" s="81">
        <f t="shared" si="42"/>
        <v>0</v>
      </c>
      <c r="H33" s="81">
        <f t="shared" si="42"/>
        <v>0</v>
      </c>
      <c r="I33" s="131"/>
      <c r="J33" s="81">
        <f t="shared" si="18"/>
        <v>0</v>
      </c>
      <c r="K33" s="81">
        <f t="shared" ref="K33:O33" si="43">J33</f>
        <v>0</v>
      </c>
      <c r="L33" s="81">
        <f t="shared" si="43"/>
        <v>0</v>
      </c>
      <c r="M33" s="81">
        <f t="shared" si="43"/>
        <v>0</v>
      </c>
      <c r="N33" s="81">
        <f t="shared" si="43"/>
        <v>0</v>
      </c>
      <c r="O33" s="81">
        <f t="shared" si="43"/>
        <v>0</v>
      </c>
      <c r="P33" s="131"/>
      <c r="Q33" s="81">
        <f t="shared" si="20"/>
        <v>0</v>
      </c>
      <c r="R33" s="81">
        <f t="shared" si="21"/>
        <v>0</v>
      </c>
      <c r="S33" s="81">
        <f t="shared" si="13"/>
        <v>0</v>
      </c>
      <c r="T33" s="81">
        <f t="shared" si="13"/>
        <v>0</v>
      </c>
      <c r="U33" s="81">
        <f t="shared" si="13"/>
        <v>0</v>
      </c>
      <c r="V33" s="81">
        <f t="shared" si="13"/>
        <v>0</v>
      </c>
      <c r="W33" s="131"/>
      <c r="X33" s="82">
        <f t="shared" si="22"/>
        <v>0</v>
      </c>
      <c r="Y33" s="82">
        <f t="shared" si="23"/>
        <v>0</v>
      </c>
      <c r="Z33" s="82">
        <f t="shared" si="23"/>
        <v>0</v>
      </c>
      <c r="AA33" s="82">
        <f t="shared" si="23"/>
        <v>0</v>
      </c>
      <c r="AB33" s="82">
        <f t="shared" si="23"/>
        <v>0</v>
      </c>
      <c r="AC33" s="82">
        <f t="shared" si="23"/>
        <v>0</v>
      </c>
      <c r="AD33" s="131"/>
      <c r="AE33" s="82">
        <f t="shared" si="24"/>
        <v>0</v>
      </c>
      <c r="AF33" s="82">
        <f t="shared" si="25"/>
        <v>0</v>
      </c>
      <c r="AG33" s="82">
        <f t="shared" si="25"/>
        <v>0</v>
      </c>
      <c r="AH33" s="82"/>
      <c r="AI33" s="83"/>
      <c r="AJ33" s="27">
        <f t="shared" si="15"/>
        <v>0</v>
      </c>
    </row>
    <row r="34" spans="2:36" x14ac:dyDescent="0.2">
      <c r="B34" s="15" t="s">
        <v>51</v>
      </c>
      <c r="C34" s="73"/>
      <c r="D34" s="150">
        <v>4000</v>
      </c>
      <c r="E34" s="148">
        <f t="shared" si="16"/>
        <v>153.84615384615384</v>
      </c>
      <c r="F34" s="81">
        <f t="shared" ref="F34:H34" si="44">E34</f>
        <v>153.84615384615384</v>
      </c>
      <c r="G34" s="81">
        <f t="shared" si="44"/>
        <v>153.84615384615384</v>
      </c>
      <c r="H34" s="81">
        <f t="shared" si="44"/>
        <v>153.84615384615384</v>
      </c>
      <c r="I34" s="131"/>
      <c r="J34" s="81">
        <f t="shared" si="18"/>
        <v>153.84615384615384</v>
      </c>
      <c r="K34" s="81">
        <f t="shared" ref="K34:O34" si="45">J34</f>
        <v>153.84615384615384</v>
      </c>
      <c r="L34" s="81">
        <f t="shared" si="45"/>
        <v>153.84615384615384</v>
      </c>
      <c r="M34" s="81">
        <f t="shared" si="45"/>
        <v>153.84615384615384</v>
      </c>
      <c r="N34" s="81">
        <f t="shared" si="45"/>
        <v>153.84615384615384</v>
      </c>
      <c r="O34" s="81">
        <f t="shared" si="45"/>
        <v>153.84615384615384</v>
      </c>
      <c r="P34" s="131"/>
      <c r="Q34" s="81">
        <f t="shared" si="20"/>
        <v>153.84615384615384</v>
      </c>
      <c r="R34" s="81">
        <f t="shared" si="21"/>
        <v>153.84615384615384</v>
      </c>
      <c r="S34" s="81">
        <f t="shared" si="13"/>
        <v>153.84615384615384</v>
      </c>
      <c r="T34" s="81">
        <f t="shared" si="13"/>
        <v>153.84615384615384</v>
      </c>
      <c r="U34" s="81">
        <f t="shared" si="13"/>
        <v>153.84615384615384</v>
      </c>
      <c r="V34" s="81">
        <f t="shared" si="13"/>
        <v>153.84615384615384</v>
      </c>
      <c r="W34" s="131"/>
      <c r="X34" s="82">
        <f t="shared" si="22"/>
        <v>153.84615384615384</v>
      </c>
      <c r="Y34" s="82">
        <f t="shared" si="23"/>
        <v>153.84615384615384</v>
      </c>
      <c r="Z34" s="82">
        <f t="shared" si="23"/>
        <v>153.84615384615384</v>
      </c>
      <c r="AA34" s="82">
        <f t="shared" si="23"/>
        <v>153.84615384615384</v>
      </c>
      <c r="AB34" s="82">
        <f t="shared" si="23"/>
        <v>153.84615384615384</v>
      </c>
      <c r="AC34" s="82">
        <f t="shared" si="23"/>
        <v>153.84615384615384</v>
      </c>
      <c r="AD34" s="131"/>
      <c r="AE34" s="82">
        <f t="shared" si="24"/>
        <v>153.84615384615384</v>
      </c>
      <c r="AF34" s="82">
        <f t="shared" si="25"/>
        <v>153.84615384615384</v>
      </c>
      <c r="AG34" s="82">
        <f t="shared" si="25"/>
        <v>153.84615384615384</v>
      </c>
      <c r="AH34" s="82"/>
      <c r="AI34" s="83"/>
      <c r="AJ34" s="27">
        <f t="shared" si="15"/>
        <v>3846.1538461538457</v>
      </c>
    </row>
    <row r="35" spans="2:36" x14ac:dyDescent="0.2">
      <c r="B35" s="15" t="s">
        <v>40</v>
      </c>
      <c r="C35" s="73"/>
      <c r="D35" s="150">
        <v>0</v>
      </c>
      <c r="E35" s="148">
        <f t="shared" si="16"/>
        <v>0</v>
      </c>
      <c r="F35" s="81">
        <f t="shared" ref="F35:H35" si="46">E35</f>
        <v>0</v>
      </c>
      <c r="G35" s="81">
        <f t="shared" si="46"/>
        <v>0</v>
      </c>
      <c r="H35" s="81">
        <f t="shared" si="46"/>
        <v>0</v>
      </c>
      <c r="I35" s="131"/>
      <c r="J35" s="81">
        <f t="shared" si="18"/>
        <v>0</v>
      </c>
      <c r="K35" s="81">
        <f t="shared" ref="K35:O35" si="47">J35</f>
        <v>0</v>
      </c>
      <c r="L35" s="81">
        <f t="shared" si="47"/>
        <v>0</v>
      </c>
      <c r="M35" s="81">
        <f t="shared" si="47"/>
        <v>0</v>
      </c>
      <c r="N35" s="81">
        <f t="shared" si="47"/>
        <v>0</v>
      </c>
      <c r="O35" s="81">
        <f t="shared" si="47"/>
        <v>0</v>
      </c>
      <c r="P35" s="131"/>
      <c r="Q35" s="81">
        <f t="shared" si="20"/>
        <v>0</v>
      </c>
      <c r="R35" s="81">
        <f t="shared" si="21"/>
        <v>0</v>
      </c>
      <c r="S35" s="81">
        <f t="shared" si="13"/>
        <v>0</v>
      </c>
      <c r="T35" s="81">
        <f t="shared" si="13"/>
        <v>0</v>
      </c>
      <c r="U35" s="81">
        <f t="shared" si="13"/>
        <v>0</v>
      </c>
      <c r="V35" s="81">
        <f t="shared" si="13"/>
        <v>0</v>
      </c>
      <c r="W35" s="131"/>
      <c r="X35" s="82">
        <f t="shared" si="22"/>
        <v>0</v>
      </c>
      <c r="Y35" s="82">
        <f t="shared" si="23"/>
        <v>0</v>
      </c>
      <c r="Z35" s="82">
        <f t="shared" si="23"/>
        <v>0</v>
      </c>
      <c r="AA35" s="82">
        <f t="shared" si="23"/>
        <v>0</v>
      </c>
      <c r="AB35" s="82">
        <f t="shared" si="23"/>
        <v>0</v>
      </c>
      <c r="AC35" s="82">
        <f t="shared" si="23"/>
        <v>0</v>
      </c>
      <c r="AD35" s="131"/>
      <c r="AE35" s="82">
        <f t="shared" si="24"/>
        <v>0</v>
      </c>
      <c r="AF35" s="82">
        <f t="shared" si="25"/>
        <v>0</v>
      </c>
      <c r="AG35" s="82">
        <f t="shared" si="25"/>
        <v>0</v>
      </c>
      <c r="AH35" s="82"/>
      <c r="AI35" s="83"/>
      <c r="AJ35" s="27">
        <f t="shared" si="15"/>
        <v>0</v>
      </c>
    </row>
    <row r="36" spans="2:36" x14ac:dyDescent="0.2">
      <c r="B36" s="15" t="s">
        <v>52</v>
      </c>
      <c r="C36" s="73"/>
      <c r="D36" s="150">
        <v>1000</v>
      </c>
      <c r="E36" s="148">
        <f t="shared" si="16"/>
        <v>38.46153846153846</v>
      </c>
      <c r="F36" s="81">
        <f t="shared" ref="F36:H36" si="48">E36</f>
        <v>38.46153846153846</v>
      </c>
      <c r="G36" s="81">
        <f t="shared" si="48"/>
        <v>38.46153846153846</v>
      </c>
      <c r="H36" s="81">
        <f t="shared" si="48"/>
        <v>38.46153846153846</v>
      </c>
      <c r="I36" s="131"/>
      <c r="J36" s="81">
        <f t="shared" si="18"/>
        <v>38.46153846153846</v>
      </c>
      <c r="K36" s="81">
        <f t="shared" ref="K36:O36" si="49">J36</f>
        <v>38.46153846153846</v>
      </c>
      <c r="L36" s="81">
        <f t="shared" si="49"/>
        <v>38.46153846153846</v>
      </c>
      <c r="M36" s="81">
        <f t="shared" si="49"/>
        <v>38.46153846153846</v>
      </c>
      <c r="N36" s="81">
        <f t="shared" si="49"/>
        <v>38.46153846153846</v>
      </c>
      <c r="O36" s="81">
        <f t="shared" si="49"/>
        <v>38.46153846153846</v>
      </c>
      <c r="P36" s="131"/>
      <c r="Q36" s="81">
        <f t="shared" si="20"/>
        <v>38.46153846153846</v>
      </c>
      <c r="R36" s="81">
        <f t="shared" si="21"/>
        <v>38.46153846153846</v>
      </c>
      <c r="S36" s="81">
        <f t="shared" si="13"/>
        <v>38.46153846153846</v>
      </c>
      <c r="T36" s="81">
        <f t="shared" si="13"/>
        <v>38.46153846153846</v>
      </c>
      <c r="U36" s="81">
        <f t="shared" si="13"/>
        <v>38.46153846153846</v>
      </c>
      <c r="V36" s="81">
        <f t="shared" si="13"/>
        <v>38.46153846153846</v>
      </c>
      <c r="W36" s="131"/>
      <c r="X36" s="82">
        <f t="shared" si="22"/>
        <v>38.46153846153846</v>
      </c>
      <c r="Y36" s="82">
        <f t="shared" si="23"/>
        <v>38.46153846153846</v>
      </c>
      <c r="Z36" s="82">
        <f t="shared" si="23"/>
        <v>38.46153846153846</v>
      </c>
      <c r="AA36" s="82">
        <f t="shared" si="23"/>
        <v>38.46153846153846</v>
      </c>
      <c r="AB36" s="82">
        <f t="shared" si="23"/>
        <v>38.46153846153846</v>
      </c>
      <c r="AC36" s="82">
        <f t="shared" si="23"/>
        <v>38.46153846153846</v>
      </c>
      <c r="AD36" s="131"/>
      <c r="AE36" s="82">
        <f t="shared" si="24"/>
        <v>38.46153846153846</v>
      </c>
      <c r="AF36" s="82">
        <f t="shared" si="25"/>
        <v>38.46153846153846</v>
      </c>
      <c r="AG36" s="82">
        <f t="shared" si="25"/>
        <v>38.46153846153846</v>
      </c>
      <c r="AH36" s="82"/>
      <c r="AI36" s="83"/>
      <c r="AJ36" s="27">
        <f t="shared" si="15"/>
        <v>961.53846153846143</v>
      </c>
    </row>
    <row r="37" spans="2:36" x14ac:dyDescent="0.2">
      <c r="B37" s="15" t="s">
        <v>53</v>
      </c>
      <c r="C37" s="73"/>
      <c r="D37" s="150">
        <v>500</v>
      </c>
      <c r="E37" s="148">
        <f t="shared" si="16"/>
        <v>19.23076923076923</v>
      </c>
      <c r="F37" s="81">
        <f t="shared" ref="F37:H37" si="50">E37</f>
        <v>19.23076923076923</v>
      </c>
      <c r="G37" s="81">
        <f t="shared" si="50"/>
        <v>19.23076923076923</v>
      </c>
      <c r="H37" s="81">
        <f t="shared" si="50"/>
        <v>19.23076923076923</v>
      </c>
      <c r="I37" s="131"/>
      <c r="J37" s="81">
        <f t="shared" si="18"/>
        <v>19.23076923076923</v>
      </c>
      <c r="K37" s="81">
        <f t="shared" ref="K37:O37" si="51">J37</f>
        <v>19.23076923076923</v>
      </c>
      <c r="L37" s="81">
        <f t="shared" si="51"/>
        <v>19.23076923076923</v>
      </c>
      <c r="M37" s="81">
        <f t="shared" si="51"/>
        <v>19.23076923076923</v>
      </c>
      <c r="N37" s="81">
        <f t="shared" si="51"/>
        <v>19.23076923076923</v>
      </c>
      <c r="O37" s="81">
        <f t="shared" si="51"/>
        <v>19.23076923076923</v>
      </c>
      <c r="P37" s="131"/>
      <c r="Q37" s="81">
        <f t="shared" si="20"/>
        <v>19.23076923076923</v>
      </c>
      <c r="R37" s="81">
        <f t="shared" si="21"/>
        <v>19.23076923076923</v>
      </c>
      <c r="S37" s="81">
        <f t="shared" si="13"/>
        <v>19.23076923076923</v>
      </c>
      <c r="T37" s="81">
        <f t="shared" si="13"/>
        <v>19.23076923076923</v>
      </c>
      <c r="U37" s="81">
        <f t="shared" si="13"/>
        <v>19.23076923076923</v>
      </c>
      <c r="V37" s="81">
        <f t="shared" si="13"/>
        <v>19.23076923076923</v>
      </c>
      <c r="W37" s="131"/>
      <c r="X37" s="82">
        <f t="shared" si="22"/>
        <v>19.23076923076923</v>
      </c>
      <c r="Y37" s="82">
        <f t="shared" si="23"/>
        <v>19.23076923076923</v>
      </c>
      <c r="Z37" s="82">
        <f t="shared" si="23"/>
        <v>19.23076923076923</v>
      </c>
      <c r="AA37" s="82">
        <f t="shared" si="23"/>
        <v>19.23076923076923</v>
      </c>
      <c r="AB37" s="82">
        <f t="shared" si="23"/>
        <v>19.23076923076923</v>
      </c>
      <c r="AC37" s="82">
        <f t="shared" si="23"/>
        <v>19.23076923076923</v>
      </c>
      <c r="AD37" s="131"/>
      <c r="AE37" s="82">
        <f t="shared" si="24"/>
        <v>19.23076923076923</v>
      </c>
      <c r="AF37" s="82">
        <f t="shared" si="25"/>
        <v>19.23076923076923</v>
      </c>
      <c r="AG37" s="82">
        <f t="shared" si="25"/>
        <v>19.23076923076923</v>
      </c>
      <c r="AH37" s="82"/>
      <c r="AI37" s="83"/>
      <c r="AJ37" s="27">
        <f t="shared" si="15"/>
        <v>480.76923076923072</v>
      </c>
    </row>
    <row r="38" spans="2:36" x14ac:dyDescent="0.2">
      <c r="B38" s="15" t="s">
        <v>41</v>
      </c>
      <c r="C38" s="73"/>
      <c r="D38" s="150">
        <v>2400</v>
      </c>
      <c r="E38" s="148">
        <f t="shared" si="16"/>
        <v>92.307692307692307</v>
      </c>
      <c r="F38" s="81">
        <f t="shared" ref="F38:H38" si="52">E38</f>
        <v>92.307692307692307</v>
      </c>
      <c r="G38" s="81">
        <f t="shared" si="52"/>
        <v>92.307692307692307</v>
      </c>
      <c r="H38" s="81">
        <f t="shared" si="52"/>
        <v>92.307692307692307</v>
      </c>
      <c r="I38" s="131"/>
      <c r="J38" s="81">
        <f t="shared" si="18"/>
        <v>92.307692307692307</v>
      </c>
      <c r="K38" s="81">
        <f t="shared" ref="K38:O38" si="53">J38</f>
        <v>92.307692307692307</v>
      </c>
      <c r="L38" s="81">
        <f t="shared" si="53"/>
        <v>92.307692307692307</v>
      </c>
      <c r="M38" s="81">
        <f t="shared" si="53"/>
        <v>92.307692307692307</v>
      </c>
      <c r="N38" s="81">
        <f t="shared" si="53"/>
        <v>92.307692307692307</v>
      </c>
      <c r="O38" s="81">
        <f t="shared" si="53"/>
        <v>92.307692307692307</v>
      </c>
      <c r="P38" s="131"/>
      <c r="Q38" s="81">
        <f t="shared" si="20"/>
        <v>92.307692307692307</v>
      </c>
      <c r="R38" s="81">
        <f t="shared" si="21"/>
        <v>92.307692307692307</v>
      </c>
      <c r="S38" s="81">
        <f t="shared" si="13"/>
        <v>92.307692307692307</v>
      </c>
      <c r="T38" s="81">
        <f t="shared" si="13"/>
        <v>92.307692307692307</v>
      </c>
      <c r="U38" s="81">
        <f t="shared" si="13"/>
        <v>92.307692307692307</v>
      </c>
      <c r="V38" s="81">
        <f t="shared" si="13"/>
        <v>92.307692307692307</v>
      </c>
      <c r="W38" s="131"/>
      <c r="X38" s="82">
        <f t="shared" si="22"/>
        <v>92.307692307692307</v>
      </c>
      <c r="Y38" s="82">
        <f t="shared" si="23"/>
        <v>92.307692307692307</v>
      </c>
      <c r="Z38" s="82">
        <f t="shared" si="23"/>
        <v>92.307692307692307</v>
      </c>
      <c r="AA38" s="82">
        <f t="shared" si="23"/>
        <v>92.307692307692307</v>
      </c>
      <c r="AB38" s="82">
        <f t="shared" si="23"/>
        <v>92.307692307692307</v>
      </c>
      <c r="AC38" s="82">
        <f t="shared" si="23"/>
        <v>92.307692307692307</v>
      </c>
      <c r="AD38" s="131"/>
      <c r="AE38" s="82">
        <f t="shared" si="24"/>
        <v>92.307692307692307</v>
      </c>
      <c r="AF38" s="82">
        <f t="shared" si="25"/>
        <v>92.307692307692307</v>
      </c>
      <c r="AG38" s="82">
        <f t="shared" si="25"/>
        <v>92.307692307692307</v>
      </c>
      <c r="AH38" s="82"/>
      <c r="AI38" s="83"/>
      <c r="AJ38" s="27">
        <f t="shared" si="15"/>
        <v>2307.6923076923081</v>
      </c>
    </row>
    <row r="39" spans="2:36" x14ac:dyDescent="0.2">
      <c r="B39" s="15" t="s">
        <v>54</v>
      </c>
      <c r="C39" s="73"/>
      <c r="D39" s="150">
        <v>0</v>
      </c>
      <c r="E39" s="148">
        <f t="shared" si="16"/>
        <v>0</v>
      </c>
      <c r="F39" s="81">
        <f t="shared" ref="F39:H39" si="54">E39</f>
        <v>0</v>
      </c>
      <c r="G39" s="81">
        <f t="shared" si="54"/>
        <v>0</v>
      </c>
      <c r="H39" s="81">
        <f t="shared" si="54"/>
        <v>0</v>
      </c>
      <c r="I39" s="131"/>
      <c r="J39" s="81">
        <f t="shared" si="18"/>
        <v>0</v>
      </c>
      <c r="K39" s="81">
        <f t="shared" ref="K39:O39" si="55">J39</f>
        <v>0</v>
      </c>
      <c r="L39" s="81">
        <f t="shared" si="55"/>
        <v>0</v>
      </c>
      <c r="M39" s="81">
        <f t="shared" si="55"/>
        <v>0</v>
      </c>
      <c r="N39" s="81">
        <f t="shared" si="55"/>
        <v>0</v>
      </c>
      <c r="O39" s="81">
        <f t="shared" si="55"/>
        <v>0</v>
      </c>
      <c r="P39" s="131"/>
      <c r="Q39" s="81">
        <f t="shared" si="20"/>
        <v>0</v>
      </c>
      <c r="R39" s="81">
        <f t="shared" si="21"/>
        <v>0</v>
      </c>
      <c r="S39" s="81">
        <f t="shared" ref="S39:S47" si="56">Q39</f>
        <v>0</v>
      </c>
      <c r="T39" s="81">
        <f t="shared" ref="T39:T47" si="57">R39</f>
        <v>0</v>
      </c>
      <c r="U39" s="81">
        <f t="shared" ref="U39:U47" si="58">S39</f>
        <v>0</v>
      </c>
      <c r="V39" s="81">
        <f t="shared" ref="V39:V47" si="59">T39</f>
        <v>0</v>
      </c>
      <c r="W39" s="131"/>
      <c r="X39" s="82">
        <f t="shared" si="22"/>
        <v>0</v>
      </c>
      <c r="Y39" s="82">
        <f t="shared" si="23"/>
        <v>0</v>
      </c>
      <c r="Z39" s="82">
        <f t="shared" si="23"/>
        <v>0</v>
      </c>
      <c r="AA39" s="82">
        <f t="shared" si="23"/>
        <v>0</v>
      </c>
      <c r="AB39" s="82">
        <f t="shared" si="23"/>
        <v>0</v>
      </c>
      <c r="AC39" s="82">
        <f t="shared" si="23"/>
        <v>0</v>
      </c>
      <c r="AD39" s="131"/>
      <c r="AE39" s="82">
        <f t="shared" si="24"/>
        <v>0</v>
      </c>
      <c r="AF39" s="82">
        <f t="shared" si="25"/>
        <v>0</v>
      </c>
      <c r="AG39" s="82">
        <f t="shared" si="25"/>
        <v>0</v>
      </c>
      <c r="AH39" s="82"/>
      <c r="AI39" s="83"/>
      <c r="AJ39" s="27">
        <f t="shared" si="15"/>
        <v>0</v>
      </c>
    </row>
    <row r="40" spans="2:36" x14ac:dyDescent="0.2">
      <c r="B40" s="15" t="s">
        <v>55</v>
      </c>
      <c r="C40" s="73"/>
      <c r="D40" s="150">
        <v>200</v>
      </c>
      <c r="E40" s="148">
        <f t="shared" si="16"/>
        <v>7.6923076923076925</v>
      </c>
      <c r="F40" s="81">
        <f t="shared" ref="F40:H40" si="60">E40</f>
        <v>7.6923076923076925</v>
      </c>
      <c r="G40" s="81">
        <f t="shared" si="60"/>
        <v>7.6923076923076925</v>
      </c>
      <c r="H40" s="81">
        <f t="shared" si="60"/>
        <v>7.6923076923076925</v>
      </c>
      <c r="I40" s="131"/>
      <c r="J40" s="81">
        <f t="shared" si="18"/>
        <v>7.6923076923076925</v>
      </c>
      <c r="K40" s="81">
        <f t="shared" ref="K40:O40" si="61">J40</f>
        <v>7.6923076923076925</v>
      </c>
      <c r="L40" s="81">
        <f t="shared" si="61"/>
        <v>7.6923076923076925</v>
      </c>
      <c r="M40" s="81">
        <f t="shared" si="61"/>
        <v>7.6923076923076925</v>
      </c>
      <c r="N40" s="81">
        <f t="shared" si="61"/>
        <v>7.6923076923076925</v>
      </c>
      <c r="O40" s="81">
        <f t="shared" si="61"/>
        <v>7.6923076923076925</v>
      </c>
      <c r="P40" s="131"/>
      <c r="Q40" s="81">
        <f t="shared" si="20"/>
        <v>7.6923076923076925</v>
      </c>
      <c r="R40" s="81">
        <f t="shared" si="21"/>
        <v>7.6923076923076925</v>
      </c>
      <c r="S40" s="81">
        <f t="shared" si="56"/>
        <v>7.6923076923076925</v>
      </c>
      <c r="T40" s="81">
        <f t="shared" si="57"/>
        <v>7.6923076923076925</v>
      </c>
      <c r="U40" s="81">
        <f t="shared" si="58"/>
        <v>7.6923076923076925</v>
      </c>
      <c r="V40" s="81">
        <f t="shared" si="59"/>
        <v>7.6923076923076925</v>
      </c>
      <c r="W40" s="131"/>
      <c r="X40" s="82">
        <f t="shared" si="22"/>
        <v>7.6923076923076925</v>
      </c>
      <c r="Y40" s="82">
        <f t="shared" si="23"/>
        <v>7.6923076923076925</v>
      </c>
      <c r="Z40" s="82">
        <f t="shared" si="23"/>
        <v>7.6923076923076925</v>
      </c>
      <c r="AA40" s="82">
        <f t="shared" si="23"/>
        <v>7.6923076923076925</v>
      </c>
      <c r="AB40" s="82">
        <f t="shared" si="23"/>
        <v>7.6923076923076925</v>
      </c>
      <c r="AC40" s="82">
        <f t="shared" si="23"/>
        <v>7.6923076923076925</v>
      </c>
      <c r="AD40" s="131"/>
      <c r="AE40" s="82">
        <f t="shared" si="24"/>
        <v>7.6923076923076925</v>
      </c>
      <c r="AF40" s="82">
        <f t="shared" si="25"/>
        <v>7.6923076923076925</v>
      </c>
      <c r="AG40" s="82">
        <f t="shared" si="25"/>
        <v>7.6923076923076925</v>
      </c>
      <c r="AH40" s="82"/>
      <c r="AI40" s="83"/>
      <c r="AJ40" s="27">
        <f t="shared" si="15"/>
        <v>192.30769230769221</v>
      </c>
    </row>
    <row r="41" spans="2:36" x14ac:dyDescent="0.2">
      <c r="B41" s="15" t="s">
        <v>42</v>
      </c>
      <c r="C41" s="73"/>
      <c r="D41" s="150">
        <v>500</v>
      </c>
      <c r="E41" s="148">
        <f t="shared" si="16"/>
        <v>19.23076923076923</v>
      </c>
      <c r="F41" s="81">
        <f t="shared" ref="F41:H41" si="62">E41</f>
        <v>19.23076923076923</v>
      </c>
      <c r="G41" s="81">
        <f t="shared" si="62"/>
        <v>19.23076923076923</v>
      </c>
      <c r="H41" s="81">
        <f t="shared" si="62"/>
        <v>19.23076923076923</v>
      </c>
      <c r="I41" s="131"/>
      <c r="J41" s="81">
        <f t="shared" si="18"/>
        <v>19.23076923076923</v>
      </c>
      <c r="K41" s="81">
        <f t="shared" ref="K41:O41" si="63">J41</f>
        <v>19.23076923076923</v>
      </c>
      <c r="L41" s="81">
        <f t="shared" si="63"/>
        <v>19.23076923076923</v>
      </c>
      <c r="M41" s="81">
        <f t="shared" si="63"/>
        <v>19.23076923076923</v>
      </c>
      <c r="N41" s="81">
        <f t="shared" si="63"/>
        <v>19.23076923076923</v>
      </c>
      <c r="O41" s="81">
        <f t="shared" si="63"/>
        <v>19.23076923076923</v>
      </c>
      <c r="P41" s="131"/>
      <c r="Q41" s="81">
        <f t="shared" si="20"/>
        <v>19.23076923076923</v>
      </c>
      <c r="R41" s="81">
        <f t="shared" si="21"/>
        <v>19.23076923076923</v>
      </c>
      <c r="S41" s="81">
        <f t="shared" si="56"/>
        <v>19.23076923076923</v>
      </c>
      <c r="T41" s="81">
        <f t="shared" si="57"/>
        <v>19.23076923076923</v>
      </c>
      <c r="U41" s="81">
        <f t="shared" si="58"/>
        <v>19.23076923076923</v>
      </c>
      <c r="V41" s="81">
        <f t="shared" si="59"/>
        <v>19.23076923076923</v>
      </c>
      <c r="W41" s="131"/>
      <c r="X41" s="82">
        <f t="shared" si="22"/>
        <v>19.23076923076923</v>
      </c>
      <c r="Y41" s="82">
        <f t="shared" si="23"/>
        <v>19.23076923076923</v>
      </c>
      <c r="Z41" s="82">
        <f t="shared" si="23"/>
        <v>19.23076923076923</v>
      </c>
      <c r="AA41" s="82">
        <f t="shared" si="23"/>
        <v>19.23076923076923</v>
      </c>
      <c r="AB41" s="82">
        <f t="shared" si="23"/>
        <v>19.23076923076923</v>
      </c>
      <c r="AC41" s="82">
        <f t="shared" si="23"/>
        <v>19.23076923076923</v>
      </c>
      <c r="AD41" s="131"/>
      <c r="AE41" s="82">
        <f t="shared" si="24"/>
        <v>19.23076923076923</v>
      </c>
      <c r="AF41" s="82">
        <f t="shared" si="25"/>
        <v>19.23076923076923</v>
      </c>
      <c r="AG41" s="82">
        <f t="shared" si="25"/>
        <v>19.23076923076923</v>
      </c>
      <c r="AH41" s="82"/>
      <c r="AI41" s="83"/>
      <c r="AJ41" s="27">
        <f t="shared" si="15"/>
        <v>480.76923076923072</v>
      </c>
    </row>
    <row r="42" spans="2:36" x14ac:dyDescent="0.2">
      <c r="B42" s="15" t="s">
        <v>56</v>
      </c>
      <c r="C42" s="73"/>
      <c r="D42" s="150">
        <v>500</v>
      </c>
      <c r="E42" s="148">
        <f t="shared" si="16"/>
        <v>19.23076923076923</v>
      </c>
      <c r="F42" s="81">
        <f t="shared" ref="F42:H42" si="64">E42</f>
        <v>19.23076923076923</v>
      </c>
      <c r="G42" s="81">
        <f t="shared" si="64"/>
        <v>19.23076923076923</v>
      </c>
      <c r="H42" s="81">
        <f t="shared" si="64"/>
        <v>19.23076923076923</v>
      </c>
      <c r="I42" s="131"/>
      <c r="J42" s="81">
        <f t="shared" si="18"/>
        <v>19.23076923076923</v>
      </c>
      <c r="K42" s="81">
        <f t="shared" ref="K42:O42" si="65">J42</f>
        <v>19.23076923076923</v>
      </c>
      <c r="L42" s="81">
        <f t="shared" si="65"/>
        <v>19.23076923076923</v>
      </c>
      <c r="M42" s="81">
        <f t="shared" si="65"/>
        <v>19.23076923076923</v>
      </c>
      <c r="N42" s="81">
        <f t="shared" si="65"/>
        <v>19.23076923076923</v>
      </c>
      <c r="O42" s="81">
        <f t="shared" si="65"/>
        <v>19.23076923076923</v>
      </c>
      <c r="P42" s="131"/>
      <c r="Q42" s="81">
        <f t="shared" si="20"/>
        <v>19.23076923076923</v>
      </c>
      <c r="R42" s="81">
        <f t="shared" si="21"/>
        <v>19.23076923076923</v>
      </c>
      <c r="S42" s="81">
        <f t="shared" si="56"/>
        <v>19.23076923076923</v>
      </c>
      <c r="T42" s="81">
        <f t="shared" si="57"/>
        <v>19.23076923076923</v>
      </c>
      <c r="U42" s="81">
        <f t="shared" si="58"/>
        <v>19.23076923076923</v>
      </c>
      <c r="V42" s="81">
        <f t="shared" si="59"/>
        <v>19.23076923076923</v>
      </c>
      <c r="W42" s="131"/>
      <c r="X42" s="82">
        <f t="shared" si="22"/>
        <v>19.23076923076923</v>
      </c>
      <c r="Y42" s="82">
        <f t="shared" si="23"/>
        <v>19.23076923076923</v>
      </c>
      <c r="Z42" s="82">
        <f t="shared" si="23"/>
        <v>19.23076923076923</v>
      </c>
      <c r="AA42" s="82">
        <f t="shared" si="23"/>
        <v>19.23076923076923</v>
      </c>
      <c r="AB42" s="82">
        <f t="shared" si="23"/>
        <v>19.23076923076923</v>
      </c>
      <c r="AC42" s="82">
        <f t="shared" si="23"/>
        <v>19.23076923076923</v>
      </c>
      <c r="AD42" s="131"/>
      <c r="AE42" s="82">
        <f t="shared" si="24"/>
        <v>19.23076923076923</v>
      </c>
      <c r="AF42" s="82">
        <f t="shared" si="25"/>
        <v>19.23076923076923</v>
      </c>
      <c r="AG42" s="82">
        <f t="shared" si="25"/>
        <v>19.23076923076923</v>
      </c>
      <c r="AH42" s="82"/>
      <c r="AI42" s="83"/>
      <c r="AJ42" s="27">
        <f t="shared" si="15"/>
        <v>480.76923076923072</v>
      </c>
    </row>
    <row r="43" spans="2:36" x14ac:dyDescent="0.2">
      <c r="B43" s="15" t="s">
        <v>57</v>
      </c>
      <c r="C43" s="73"/>
      <c r="D43" s="150">
        <v>100</v>
      </c>
      <c r="E43" s="148">
        <f t="shared" si="16"/>
        <v>3.8461538461538463</v>
      </c>
      <c r="F43" s="81">
        <f t="shared" ref="F43:H43" si="66">E43</f>
        <v>3.8461538461538463</v>
      </c>
      <c r="G43" s="81">
        <f t="shared" si="66"/>
        <v>3.8461538461538463</v>
      </c>
      <c r="H43" s="81">
        <f t="shared" si="66"/>
        <v>3.8461538461538463</v>
      </c>
      <c r="I43" s="131"/>
      <c r="J43" s="81">
        <f t="shared" si="18"/>
        <v>3.8461538461538463</v>
      </c>
      <c r="K43" s="81">
        <f t="shared" ref="K43:O43" si="67">J43</f>
        <v>3.8461538461538463</v>
      </c>
      <c r="L43" s="81">
        <f t="shared" si="67"/>
        <v>3.8461538461538463</v>
      </c>
      <c r="M43" s="81">
        <f t="shared" si="67"/>
        <v>3.8461538461538463</v>
      </c>
      <c r="N43" s="81">
        <f t="shared" si="67"/>
        <v>3.8461538461538463</v>
      </c>
      <c r="O43" s="81">
        <f t="shared" si="67"/>
        <v>3.8461538461538463</v>
      </c>
      <c r="P43" s="131"/>
      <c r="Q43" s="81">
        <f t="shared" si="20"/>
        <v>3.8461538461538463</v>
      </c>
      <c r="R43" s="81">
        <f t="shared" si="21"/>
        <v>3.8461538461538463</v>
      </c>
      <c r="S43" s="81">
        <f t="shared" si="56"/>
        <v>3.8461538461538463</v>
      </c>
      <c r="T43" s="81">
        <f t="shared" si="57"/>
        <v>3.8461538461538463</v>
      </c>
      <c r="U43" s="81">
        <f t="shared" si="58"/>
        <v>3.8461538461538463</v>
      </c>
      <c r="V43" s="81">
        <f t="shared" si="59"/>
        <v>3.8461538461538463</v>
      </c>
      <c r="W43" s="131"/>
      <c r="X43" s="82">
        <f t="shared" si="22"/>
        <v>3.8461538461538463</v>
      </c>
      <c r="Y43" s="82">
        <f t="shared" si="23"/>
        <v>3.8461538461538463</v>
      </c>
      <c r="Z43" s="82">
        <f t="shared" si="23"/>
        <v>3.8461538461538463</v>
      </c>
      <c r="AA43" s="82">
        <f t="shared" si="23"/>
        <v>3.8461538461538463</v>
      </c>
      <c r="AB43" s="82">
        <f t="shared" si="23"/>
        <v>3.8461538461538463</v>
      </c>
      <c r="AC43" s="82">
        <f t="shared" si="23"/>
        <v>3.8461538461538463</v>
      </c>
      <c r="AD43" s="131"/>
      <c r="AE43" s="82">
        <f t="shared" si="24"/>
        <v>3.8461538461538463</v>
      </c>
      <c r="AF43" s="82">
        <f t="shared" si="25"/>
        <v>3.8461538461538463</v>
      </c>
      <c r="AG43" s="82">
        <f t="shared" si="25"/>
        <v>3.8461538461538463</v>
      </c>
      <c r="AH43" s="82"/>
      <c r="AI43" s="83"/>
      <c r="AJ43" s="27">
        <f t="shared" si="15"/>
        <v>96.153846153846104</v>
      </c>
    </row>
    <row r="44" spans="2:36" x14ac:dyDescent="0.2">
      <c r="B44" s="15" t="s">
        <v>58</v>
      </c>
      <c r="C44" s="73"/>
      <c r="D44" s="150">
        <v>0</v>
      </c>
      <c r="E44" s="148">
        <f t="shared" si="16"/>
        <v>0</v>
      </c>
      <c r="F44" s="81">
        <f t="shared" ref="F44:H44" si="68">E44</f>
        <v>0</v>
      </c>
      <c r="G44" s="81">
        <f t="shared" si="68"/>
        <v>0</v>
      </c>
      <c r="H44" s="81">
        <f t="shared" si="68"/>
        <v>0</v>
      </c>
      <c r="I44" s="131"/>
      <c r="J44" s="81">
        <f t="shared" si="18"/>
        <v>0</v>
      </c>
      <c r="K44" s="81">
        <f t="shared" ref="K44:O44" si="69">J44</f>
        <v>0</v>
      </c>
      <c r="L44" s="81">
        <f t="shared" si="69"/>
        <v>0</v>
      </c>
      <c r="M44" s="81">
        <f t="shared" si="69"/>
        <v>0</v>
      </c>
      <c r="N44" s="81">
        <f t="shared" si="69"/>
        <v>0</v>
      </c>
      <c r="O44" s="81">
        <f t="shared" si="69"/>
        <v>0</v>
      </c>
      <c r="P44" s="131"/>
      <c r="Q44" s="81">
        <f t="shared" si="20"/>
        <v>0</v>
      </c>
      <c r="R44" s="81">
        <f t="shared" si="21"/>
        <v>0</v>
      </c>
      <c r="S44" s="81">
        <f t="shared" si="56"/>
        <v>0</v>
      </c>
      <c r="T44" s="81">
        <f t="shared" si="57"/>
        <v>0</v>
      </c>
      <c r="U44" s="81">
        <f t="shared" si="58"/>
        <v>0</v>
      </c>
      <c r="V44" s="81">
        <f t="shared" si="59"/>
        <v>0</v>
      </c>
      <c r="W44" s="131"/>
      <c r="X44" s="82">
        <f t="shared" si="22"/>
        <v>0</v>
      </c>
      <c r="Y44" s="82">
        <f t="shared" si="23"/>
        <v>0</v>
      </c>
      <c r="Z44" s="82">
        <f t="shared" si="23"/>
        <v>0</v>
      </c>
      <c r="AA44" s="82">
        <f t="shared" si="23"/>
        <v>0</v>
      </c>
      <c r="AB44" s="82">
        <f t="shared" si="23"/>
        <v>0</v>
      </c>
      <c r="AC44" s="82">
        <f t="shared" si="23"/>
        <v>0</v>
      </c>
      <c r="AD44" s="131"/>
      <c r="AE44" s="82">
        <f t="shared" si="24"/>
        <v>0</v>
      </c>
      <c r="AF44" s="82">
        <f t="shared" si="25"/>
        <v>0</v>
      </c>
      <c r="AG44" s="82">
        <f t="shared" si="25"/>
        <v>0</v>
      </c>
      <c r="AH44" s="82"/>
      <c r="AI44" s="83"/>
      <c r="AJ44" s="27">
        <f t="shared" si="15"/>
        <v>0</v>
      </c>
    </row>
    <row r="45" spans="2:36" x14ac:dyDescent="0.2">
      <c r="B45" s="15" t="s">
        <v>59</v>
      </c>
      <c r="C45" s="73"/>
      <c r="D45" s="150">
        <v>6600</v>
      </c>
      <c r="E45" s="148">
        <f t="shared" si="16"/>
        <v>253.84615384615384</v>
      </c>
      <c r="F45" s="81">
        <f t="shared" ref="F45:H45" si="70">E45</f>
        <v>253.84615384615384</v>
      </c>
      <c r="G45" s="81">
        <f t="shared" si="70"/>
        <v>253.84615384615384</v>
      </c>
      <c r="H45" s="81">
        <f t="shared" si="70"/>
        <v>253.84615384615384</v>
      </c>
      <c r="I45" s="131"/>
      <c r="J45" s="81">
        <f t="shared" si="18"/>
        <v>253.84615384615384</v>
      </c>
      <c r="K45" s="81">
        <f t="shared" ref="K45:O45" si="71">J45</f>
        <v>253.84615384615384</v>
      </c>
      <c r="L45" s="81">
        <f t="shared" si="71"/>
        <v>253.84615384615384</v>
      </c>
      <c r="M45" s="81">
        <f t="shared" si="71"/>
        <v>253.84615384615384</v>
      </c>
      <c r="N45" s="81">
        <f t="shared" si="71"/>
        <v>253.84615384615384</v>
      </c>
      <c r="O45" s="81">
        <f t="shared" si="71"/>
        <v>253.84615384615384</v>
      </c>
      <c r="P45" s="131"/>
      <c r="Q45" s="81">
        <f t="shared" si="20"/>
        <v>253.84615384615384</v>
      </c>
      <c r="R45" s="81">
        <f t="shared" si="21"/>
        <v>253.84615384615384</v>
      </c>
      <c r="S45" s="81">
        <f t="shared" si="56"/>
        <v>253.84615384615384</v>
      </c>
      <c r="T45" s="81">
        <f t="shared" si="57"/>
        <v>253.84615384615384</v>
      </c>
      <c r="U45" s="81">
        <f t="shared" si="58"/>
        <v>253.84615384615384</v>
      </c>
      <c r="V45" s="81">
        <f t="shared" si="59"/>
        <v>253.84615384615384</v>
      </c>
      <c r="W45" s="131"/>
      <c r="X45" s="82">
        <f t="shared" si="22"/>
        <v>253.84615384615384</v>
      </c>
      <c r="Y45" s="82">
        <f t="shared" si="23"/>
        <v>253.84615384615384</v>
      </c>
      <c r="Z45" s="82">
        <f t="shared" si="23"/>
        <v>253.84615384615384</v>
      </c>
      <c r="AA45" s="82">
        <f t="shared" si="23"/>
        <v>253.84615384615384</v>
      </c>
      <c r="AB45" s="82">
        <f t="shared" si="23"/>
        <v>253.84615384615384</v>
      </c>
      <c r="AC45" s="82">
        <f t="shared" si="23"/>
        <v>253.84615384615384</v>
      </c>
      <c r="AD45" s="131"/>
      <c r="AE45" s="82">
        <f t="shared" si="24"/>
        <v>253.84615384615384</v>
      </c>
      <c r="AF45" s="82">
        <f t="shared" si="25"/>
        <v>253.84615384615384</v>
      </c>
      <c r="AG45" s="82">
        <f t="shared" si="25"/>
        <v>253.84615384615384</v>
      </c>
      <c r="AH45" s="82"/>
      <c r="AI45" s="83"/>
      <c r="AJ45" s="27">
        <f t="shared" si="15"/>
        <v>6346.1538461538494</v>
      </c>
    </row>
    <row r="46" spans="2:36" x14ac:dyDescent="0.2">
      <c r="B46" s="15" t="s">
        <v>60</v>
      </c>
      <c r="C46" s="73"/>
      <c r="D46" s="150">
        <v>1500</v>
      </c>
      <c r="E46" s="148">
        <f t="shared" si="16"/>
        <v>57.692307692307693</v>
      </c>
      <c r="F46" s="81">
        <f t="shared" ref="F46:H46" si="72">E46</f>
        <v>57.692307692307693</v>
      </c>
      <c r="G46" s="81">
        <f t="shared" si="72"/>
        <v>57.692307692307693</v>
      </c>
      <c r="H46" s="81">
        <f t="shared" si="72"/>
        <v>57.692307692307693</v>
      </c>
      <c r="I46" s="131"/>
      <c r="J46" s="81">
        <f t="shared" si="18"/>
        <v>57.692307692307693</v>
      </c>
      <c r="K46" s="81">
        <f t="shared" ref="K46:O46" si="73">J46</f>
        <v>57.692307692307693</v>
      </c>
      <c r="L46" s="81">
        <f t="shared" si="73"/>
        <v>57.692307692307693</v>
      </c>
      <c r="M46" s="81">
        <f t="shared" si="73"/>
        <v>57.692307692307693</v>
      </c>
      <c r="N46" s="81">
        <f t="shared" si="73"/>
        <v>57.692307692307693</v>
      </c>
      <c r="O46" s="81">
        <f t="shared" si="73"/>
        <v>57.692307692307693</v>
      </c>
      <c r="P46" s="131"/>
      <c r="Q46" s="81">
        <f t="shared" si="20"/>
        <v>57.692307692307693</v>
      </c>
      <c r="R46" s="81">
        <f t="shared" si="21"/>
        <v>57.692307692307693</v>
      </c>
      <c r="S46" s="81">
        <f t="shared" si="56"/>
        <v>57.692307692307693</v>
      </c>
      <c r="T46" s="81">
        <f t="shared" si="57"/>
        <v>57.692307692307693</v>
      </c>
      <c r="U46" s="81">
        <f t="shared" si="58"/>
        <v>57.692307692307693</v>
      </c>
      <c r="V46" s="81">
        <f t="shared" si="59"/>
        <v>57.692307692307693</v>
      </c>
      <c r="W46" s="131"/>
      <c r="X46" s="82">
        <f t="shared" si="22"/>
        <v>57.692307692307693</v>
      </c>
      <c r="Y46" s="82">
        <f t="shared" si="23"/>
        <v>57.692307692307693</v>
      </c>
      <c r="Z46" s="82">
        <f t="shared" si="23"/>
        <v>57.692307692307693</v>
      </c>
      <c r="AA46" s="82">
        <f t="shared" si="23"/>
        <v>57.692307692307693</v>
      </c>
      <c r="AB46" s="82">
        <f t="shared" si="23"/>
        <v>57.692307692307693</v>
      </c>
      <c r="AC46" s="82">
        <f t="shared" si="23"/>
        <v>57.692307692307693</v>
      </c>
      <c r="AD46" s="131"/>
      <c r="AE46" s="82">
        <f t="shared" si="24"/>
        <v>57.692307692307693</v>
      </c>
      <c r="AF46" s="82">
        <f t="shared" si="25"/>
        <v>57.692307692307693</v>
      </c>
      <c r="AG46" s="82">
        <f t="shared" si="25"/>
        <v>57.692307692307693</v>
      </c>
      <c r="AH46" s="82"/>
      <c r="AI46" s="83"/>
      <c r="AJ46" s="27">
        <f t="shared" si="15"/>
        <v>1442.3076923076922</v>
      </c>
    </row>
    <row r="47" spans="2:36" x14ac:dyDescent="0.2">
      <c r="B47" s="15" t="s">
        <v>61</v>
      </c>
      <c r="C47" s="153"/>
      <c r="D47" s="154">
        <v>2500</v>
      </c>
      <c r="E47" s="155">
        <f t="shared" si="16"/>
        <v>96.15384615384616</v>
      </c>
      <c r="F47" s="81">
        <f t="shared" ref="F47:H47" si="74">E47</f>
        <v>96.15384615384616</v>
      </c>
      <c r="G47" s="81">
        <f t="shared" si="74"/>
        <v>96.15384615384616</v>
      </c>
      <c r="H47" s="81">
        <f t="shared" si="74"/>
        <v>96.15384615384616</v>
      </c>
      <c r="I47" s="131"/>
      <c r="J47" s="81">
        <f t="shared" si="18"/>
        <v>96.15384615384616</v>
      </c>
      <c r="K47" s="81">
        <f t="shared" ref="K47:O47" si="75">J47</f>
        <v>96.15384615384616</v>
      </c>
      <c r="L47" s="81">
        <f t="shared" si="75"/>
        <v>96.15384615384616</v>
      </c>
      <c r="M47" s="81">
        <f t="shared" si="75"/>
        <v>96.15384615384616</v>
      </c>
      <c r="N47" s="81">
        <f t="shared" si="75"/>
        <v>96.15384615384616</v>
      </c>
      <c r="O47" s="81">
        <f t="shared" si="75"/>
        <v>96.15384615384616</v>
      </c>
      <c r="P47" s="131"/>
      <c r="Q47" s="81">
        <f t="shared" si="20"/>
        <v>96.15384615384616</v>
      </c>
      <c r="R47" s="81">
        <f t="shared" si="21"/>
        <v>96.15384615384616</v>
      </c>
      <c r="S47" s="81">
        <f t="shared" si="56"/>
        <v>96.15384615384616</v>
      </c>
      <c r="T47" s="81">
        <f t="shared" si="57"/>
        <v>96.15384615384616</v>
      </c>
      <c r="U47" s="81">
        <f t="shared" si="58"/>
        <v>96.15384615384616</v>
      </c>
      <c r="V47" s="81">
        <f t="shared" si="59"/>
        <v>96.15384615384616</v>
      </c>
      <c r="W47" s="131"/>
      <c r="X47" s="82">
        <f t="shared" si="22"/>
        <v>96.15384615384616</v>
      </c>
      <c r="Y47" s="82">
        <f t="shared" si="23"/>
        <v>96.15384615384616</v>
      </c>
      <c r="Z47" s="82">
        <f t="shared" si="23"/>
        <v>96.15384615384616</v>
      </c>
      <c r="AA47" s="82">
        <f t="shared" si="23"/>
        <v>96.15384615384616</v>
      </c>
      <c r="AB47" s="82">
        <f t="shared" si="23"/>
        <v>96.15384615384616</v>
      </c>
      <c r="AC47" s="82">
        <f t="shared" si="23"/>
        <v>96.15384615384616</v>
      </c>
      <c r="AD47" s="131"/>
      <c r="AE47" s="82">
        <f t="shared" si="24"/>
        <v>96.15384615384616</v>
      </c>
      <c r="AF47" s="82">
        <f t="shared" si="25"/>
        <v>96.15384615384616</v>
      </c>
      <c r="AG47" s="82">
        <f t="shared" si="25"/>
        <v>96.15384615384616</v>
      </c>
      <c r="AH47" s="82"/>
      <c r="AI47" s="83"/>
      <c r="AJ47" s="27">
        <f t="shared" si="15"/>
        <v>2403.8461538461543</v>
      </c>
    </row>
    <row r="48" spans="2:36" x14ac:dyDescent="0.2">
      <c r="B48" s="18" t="s">
        <v>9</v>
      </c>
      <c r="C48" s="151"/>
      <c r="D48" s="139"/>
      <c r="E48" s="152">
        <f>SUM(E23:E47)</f>
        <v>4707.6923076923085</v>
      </c>
      <c r="F48" s="84">
        <f t="shared" ref="F48:AG48" si="76">SUM(F23:F47)</f>
        <v>4707.6923076923085</v>
      </c>
      <c r="G48" s="84">
        <f t="shared" si="76"/>
        <v>4707.6923076923085</v>
      </c>
      <c r="H48" s="84">
        <f t="shared" si="76"/>
        <v>4707.6923076923085</v>
      </c>
      <c r="I48" s="131"/>
      <c r="J48" s="84">
        <f t="shared" si="76"/>
        <v>4707.6923076923085</v>
      </c>
      <c r="K48" s="84">
        <f t="shared" si="76"/>
        <v>4707.6923076923085</v>
      </c>
      <c r="L48" s="84">
        <f t="shared" si="76"/>
        <v>4707.6923076923085</v>
      </c>
      <c r="M48" s="84">
        <f t="shared" si="76"/>
        <v>4707.6923076923085</v>
      </c>
      <c r="N48" s="84">
        <f t="shared" si="76"/>
        <v>4707.6923076923085</v>
      </c>
      <c r="O48" s="84">
        <f t="shared" si="76"/>
        <v>4707.6923076923085</v>
      </c>
      <c r="P48" s="131"/>
      <c r="Q48" s="84">
        <f t="shared" si="76"/>
        <v>4707.6923076923085</v>
      </c>
      <c r="R48" s="84">
        <f t="shared" si="76"/>
        <v>4707.6923076923085</v>
      </c>
      <c r="S48" s="84">
        <f t="shared" si="76"/>
        <v>4707.6923076923085</v>
      </c>
      <c r="T48" s="84">
        <f t="shared" si="76"/>
        <v>4707.6923076923085</v>
      </c>
      <c r="U48" s="84">
        <f t="shared" si="76"/>
        <v>4707.6923076923085</v>
      </c>
      <c r="V48" s="84">
        <f t="shared" si="76"/>
        <v>4707.6923076923085</v>
      </c>
      <c r="W48" s="131"/>
      <c r="X48" s="84">
        <f t="shared" si="76"/>
        <v>4707.6923076923085</v>
      </c>
      <c r="Y48" s="84">
        <f t="shared" si="76"/>
        <v>4707.6923076923085</v>
      </c>
      <c r="Z48" s="84">
        <f t="shared" si="76"/>
        <v>4707.6923076923085</v>
      </c>
      <c r="AA48" s="84">
        <f t="shared" si="76"/>
        <v>4707.6923076923085</v>
      </c>
      <c r="AB48" s="84">
        <f t="shared" si="76"/>
        <v>4707.6923076923085</v>
      </c>
      <c r="AC48" s="84">
        <f t="shared" si="76"/>
        <v>4707.6923076923085</v>
      </c>
      <c r="AD48" s="131"/>
      <c r="AE48" s="84">
        <f t="shared" si="76"/>
        <v>4707.6923076923085</v>
      </c>
      <c r="AF48" s="84">
        <f t="shared" si="76"/>
        <v>4707.6923076923085</v>
      </c>
      <c r="AG48" s="84">
        <f t="shared" si="76"/>
        <v>4707.6923076923085</v>
      </c>
      <c r="AH48" s="84"/>
      <c r="AI48" s="84"/>
      <c r="AJ48" s="27">
        <f t="shared" si="15"/>
        <v>117692.30769230778</v>
      </c>
    </row>
    <row r="49" spans="2:36" x14ac:dyDescent="0.2">
      <c r="B49" s="15" t="s">
        <v>10</v>
      </c>
      <c r="C49" s="73"/>
      <c r="D49" s="139"/>
      <c r="E49" s="87">
        <v>0</v>
      </c>
      <c r="F49" s="87">
        <v>0</v>
      </c>
      <c r="G49" s="87">
        <v>0</v>
      </c>
      <c r="H49" s="87">
        <v>0</v>
      </c>
      <c r="I49" s="131"/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131"/>
      <c r="Q49" s="87">
        <v>0</v>
      </c>
      <c r="R49" s="87">
        <v>0</v>
      </c>
      <c r="S49" s="87">
        <v>0</v>
      </c>
      <c r="T49" s="87">
        <v>0</v>
      </c>
      <c r="U49" s="87">
        <v>0</v>
      </c>
      <c r="V49" s="87">
        <v>0</v>
      </c>
      <c r="W49" s="131"/>
      <c r="X49" s="87">
        <v>0</v>
      </c>
      <c r="Y49" s="87">
        <v>0</v>
      </c>
      <c r="Z49" s="87">
        <v>0</v>
      </c>
      <c r="AA49" s="87">
        <v>0</v>
      </c>
      <c r="AB49" s="87">
        <v>0</v>
      </c>
      <c r="AC49" s="87">
        <v>0</v>
      </c>
      <c r="AD49" s="131"/>
      <c r="AE49" s="87">
        <v>0</v>
      </c>
      <c r="AF49" s="87">
        <v>0</v>
      </c>
      <c r="AG49" s="87">
        <v>0</v>
      </c>
      <c r="AH49" s="87"/>
      <c r="AI49" s="87"/>
      <c r="AJ49" s="27">
        <f t="shared" si="15"/>
        <v>0</v>
      </c>
    </row>
    <row r="50" spans="2:36" x14ac:dyDescent="0.2">
      <c r="B50" s="15" t="s">
        <v>11</v>
      </c>
      <c r="C50" s="73"/>
      <c r="D50" s="139"/>
      <c r="E50" s="87">
        <v>0</v>
      </c>
      <c r="F50" s="87">
        <v>0</v>
      </c>
      <c r="G50" s="87">
        <v>0</v>
      </c>
      <c r="H50" s="87">
        <v>0</v>
      </c>
      <c r="I50" s="131"/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131"/>
      <c r="Q50" s="87">
        <v>0</v>
      </c>
      <c r="R50" s="87">
        <v>0</v>
      </c>
      <c r="S50" s="87">
        <v>0</v>
      </c>
      <c r="T50" s="87">
        <v>0</v>
      </c>
      <c r="U50" s="87">
        <v>0</v>
      </c>
      <c r="V50" s="87">
        <v>0</v>
      </c>
      <c r="W50" s="131"/>
      <c r="X50" s="87">
        <v>0</v>
      </c>
      <c r="Y50" s="87">
        <v>0</v>
      </c>
      <c r="Z50" s="87">
        <v>0</v>
      </c>
      <c r="AA50" s="87">
        <v>0</v>
      </c>
      <c r="AB50" s="87">
        <v>0</v>
      </c>
      <c r="AC50" s="87">
        <v>0</v>
      </c>
      <c r="AD50" s="131"/>
      <c r="AE50" s="87">
        <v>0</v>
      </c>
      <c r="AF50" s="87">
        <v>0</v>
      </c>
      <c r="AG50" s="87">
        <v>0</v>
      </c>
      <c r="AH50" s="87"/>
      <c r="AI50" s="87"/>
      <c r="AJ50" s="27">
        <f t="shared" si="15"/>
        <v>0</v>
      </c>
    </row>
    <row r="51" spans="2:36" x14ac:dyDescent="0.2">
      <c r="B51" s="15" t="s">
        <v>12</v>
      </c>
      <c r="C51" s="73"/>
      <c r="D51" s="139"/>
      <c r="E51" s="87">
        <v>0</v>
      </c>
      <c r="F51" s="87">
        <v>0</v>
      </c>
      <c r="G51" s="87">
        <v>0</v>
      </c>
      <c r="H51" s="87">
        <v>0</v>
      </c>
      <c r="I51" s="131"/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131"/>
      <c r="Q51" s="87">
        <v>0</v>
      </c>
      <c r="R51" s="87">
        <v>0</v>
      </c>
      <c r="S51" s="87">
        <v>0</v>
      </c>
      <c r="T51" s="87">
        <v>0</v>
      </c>
      <c r="U51" s="87">
        <v>0</v>
      </c>
      <c r="V51" s="87">
        <v>0</v>
      </c>
      <c r="W51" s="131"/>
      <c r="X51" s="87">
        <v>0</v>
      </c>
      <c r="Y51" s="87">
        <v>0</v>
      </c>
      <c r="Z51" s="87">
        <v>0</v>
      </c>
      <c r="AA51" s="87">
        <v>0</v>
      </c>
      <c r="AB51" s="87">
        <v>0</v>
      </c>
      <c r="AC51" s="87">
        <v>0</v>
      </c>
      <c r="AD51" s="131"/>
      <c r="AE51" s="87">
        <v>0</v>
      </c>
      <c r="AF51" s="87">
        <v>0</v>
      </c>
      <c r="AG51" s="87">
        <v>0</v>
      </c>
      <c r="AH51" s="87"/>
      <c r="AI51" s="87"/>
      <c r="AJ51" s="27">
        <f t="shared" si="15"/>
        <v>0</v>
      </c>
    </row>
    <row r="52" spans="2:36" x14ac:dyDescent="0.2">
      <c r="B52" s="15" t="s">
        <v>13</v>
      </c>
      <c r="C52" s="73"/>
      <c r="D52" s="139"/>
      <c r="E52" s="87">
        <v>0</v>
      </c>
      <c r="F52" s="87">
        <v>0</v>
      </c>
      <c r="G52" s="87">
        <v>0</v>
      </c>
      <c r="H52" s="87">
        <v>0</v>
      </c>
      <c r="I52" s="131"/>
      <c r="J52" s="87">
        <v>0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131"/>
      <c r="Q52" s="87">
        <v>0</v>
      </c>
      <c r="R52" s="87">
        <v>0</v>
      </c>
      <c r="S52" s="87">
        <v>0</v>
      </c>
      <c r="T52" s="87">
        <v>0</v>
      </c>
      <c r="U52" s="87">
        <v>0</v>
      </c>
      <c r="V52" s="87">
        <v>0</v>
      </c>
      <c r="W52" s="131"/>
      <c r="X52" s="87">
        <v>0</v>
      </c>
      <c r="Y52" s="87">
        <v>0</v>
      </c>
      <c r="Z52" s="87">
        <v>0</v>
      </c>
      <c r="AA52" s="87">
        <v>0</v>
      </c>
      <c r="AB52" s="87">
        <v>0</v>
      </c>
      <c r="AC52" s="87">
        <v>0</v>
      </c>
      <c r="AD52" s="131"/>
      <c r="AE52" s="87">
        <v>0</v>
      </c>
      <c r="AF52" s="87">
        <v>0</v>
      </c>
      <c r="AG52" s="87">
        <v>0</v>
      </c>
      <c r="AH52" s="87"/>
      <c r="AI52" s="87"/>
      <c r="AJ52" s="27">
        <f t="shared" si="15"/>
        <v>0</v>
      </c>
    </row>
    <row r="53" spans="2:36" x14ac:dyDescent="0.2">
      <c r="B53" s="15" t="s">
        <v>14</v>
      </c>
      <c r="C53" s="73"/>
      <c r="D53" s="139"/>
      <c r="E53" s="87">
        <v>0</v>
      </c>
      <c r="F53" s="87">
        <v>0</v>
      </c>
      <c r="G53" s="87">
        <v>0</v>
      </c>
      <c r="H53" s="87">
        <v>0</v>
      </c>
      <c r="I53" s="131"/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131"/>
      <c r="Q53" s="87">
        <v>0</v>
      </c>
      <c r="R53" s="87">
        <v>0</v>
      </c>
      <c r="S53" s="87">
        <v>0</v>
      </c>
      <c r="T53" s="87">
        <v>0</v>
      </c>
      <c r="U53" s="87">
        <v>0</v>
      </c>
      <c r="V53" s="87">
        <v>0</v>
      </c>
      <c r="W53" s="131"/>
      <c r="X53" s="87">
        <v>0</v>
      </c>
      <c r="Y53" s="87">
        <v>0</v>
      </c>
      <c r="Z53" s="87">
        <v>0</v>
      </c>
      <c r="AA53" s="87">
        <v>0</v>
      </c>
      <c r="AB53" s="87">
        <v>0</v>
      </c>
      <c r="AC53" s="87">
        <v>0</v>
      </c>
      <c r="AD53" s="131"/>
      <c r="AE53" s="87">
        <v>0</v>
      </c>
      <c r="AF53" s="87">
        <v>0</v>
      </c>
      <c r="AG53" s="87">
        <v>0</v>
      </c>
      <c r="AH53" s="87"/>
      <c r="AI53" s="87"/>
      <c r="AJ53" s="27">
        <f t="shared" si="15"/>
        <v>0</v>
      </c>
    </row>
    <row r="54" spans="2:36" ht="13.5" thickBot="1" x14ac:dyDescent="0.25">
      <c r="B54" s="18" t="s">
        <v>15</v>
      </c>
      <c r="C54" s="75"/>
      <c r="D54" s="139"/>
      <c r="E54" s="84">
        <f>E48-SUM(E49:E53)</f>
        <v>4707.6923076923085</v>
      </c>
      <c r="F54" s="84">
        <f t="shared" ref="F54:N54" si="77">F48-SUM(F49:F53)</f>
        <v>4707.6923076923085</v>
      </c>
      <c r="G54" s="84">
        <f t="shared" si="77"/>
        <v>4707.6923076923085</v>
      </c>
      <c r="H54" s="84">
        <f t="shared" si="77"/>
        <v>4707.6923076923085</v>
      </c>
      <c r="I54" s="131"/>
      <c r="J54" s="84">
        <f t="shared" si="77"/>
        <v>4707.6923076923085</v>
      </c>
      <c r="K54" s="84">
        <f t="shared" si="77"/>
        <v>4707.6923076923085</v>
      </c>
      <c r="L54" s="84">
        <f t="shared" si="77"/>
        <v>4707.6923076923085</v>
      </c>
      <c r="M54" s="84">
        <f t="shared" si="77"/>
        <v>4707.6923076923085</v>
      </c>
      <c r="N54" s="84">
        <f t="shared" si="77"/>
        <v>4707.6923076923085</v>
      </c>
      <c r="O54" s="84">
        <f t="shared" ref="O54:V54" si="78">O48-SUM(O49:O53)</f>
        <v>4707.6923076923085</v>
      </c>
      <c r="P54" s="131"/>
      <c r="Q54" s="84">
        <f t="shared" si="78"/>
        <v>4707.6923076923085</v>
      </c>
      <c r="R54" s="84">
        <f t="shared" si="78"/>
        <v>4707.6923076923085</v>
      </c>
      <c r="S54" s="84">
        <f t="shared" si="78"/>
        <v>4707.6923076923085</v>
      </c>
      <c r="T54" s="84">
        <f t="shared" si="78"/>
        <v>4707.6923076923085</v>
      </c>
      <c r="U54" s="84">
        <f t="shared" si="78"/>
        <v>4707.6923076923085</v>
      </c>
      <c r="V54" s="84">
        <f t="shared" si="78"/>
        <v>4707.6923076923085</v>
      </c>
      <c r="W54" s="131"/>
      <c r="X54" s="84">
        <f t="shared" ref="X54:AC54" si="79">X48-SUM(X49:X53)</f>
        <v>4707.6923076923085</v>
      </c>
      <c r="Y54" s="84">
        <f t="shared" si="79"/>
        <v>4707.6923076923085</v>
      </c>
      <c r="Z54" s="84">
        <f t="shared" si="79"/>
        <v>4707.6923076923085</v>
      </c>
      <c r="AA54" s="84">
        <f t="shared" si="79"/>
        <v>4707.6923076923085</v>
      </c>
      <c r="AB54" s="84">
        <f t="shared" si="79"/>
        <v>4707.6923076923085</v>
      </c>
      <c r="AC54" s="84">
        <f t="shared" si="79"/>
        <v>4707.6923076923085</v>
      </c>
      <c r="AD54" s="131"/>
      <c r="AE54" s="84">
        <f t="shared" ref="AE54:AG54" si="80">AE48-SUM(AE49:AE53)</f>
        <v>4707.6923076923085</v>
      </c>
      <c r="AF54" s="84">
        <f t="shared" si="80"/>
        <v>4707.6923076923085</v>
      </c>
      <c r="AG54" s="84">
        <f t="shared" si="80"/>
        <v>4707.6923076923085</v>
      </c>
      <c r="AH54" s="84"/>
      <c r="AI54" s="84"/>
      <c r="AJ54" s="27">
        <f t="shared" si="15"/>
        <v>117692.30769230778</v>
      </c>
    </row>
    <row r="55" spans="2:36" ht="14.25" x14ac:dyDescent="0.2">
      <c r="B55" s="19" t="s">
        <v>16</v>
      </c>
      <c r="C55" s="34">
        <f t="shared" ref="C55:N55" si="81">C20-C54</f>
        <v>0</v>
      </c>
      <c r="D55" s="140"/>
      <c r="E55" s="85">
        <f t="shared" si="81"/>
        <v>-2361.5384615384623</v>
      </c>
      <c r="F55" s="85">
        <f t="shared" si="81"/>
        <v>952.2307692307686</v>
      </c>
      <c r="G55" s="85">
        <f t="shared" si="81"/>
        <v>952.2307692307686</v>
      </c>
      <c r="H55" s="85">
        <f t="shared" si="81"/>
        <v>952.2307692307686</v>
      </c>
      <c r="I55" s="132"/>
      <c r="J55" s="85">
        <f t="shared" si="81"/>
        <v>952.2307692307686</v>
      </c>
      <c r="K55" s="85">
        <f t="shared" si="81"/>
        <v>952.2307692307686</v>
      </c>
      <c r="L55" s="85">
        <f t="shared" si="81"/>
        <v>952.2307692307686</v>
      </c>
      <c r="M55" s="85">
        <f t="shared" si="81"/>
        <v>952.2307692307686</v>
      </c>
      <c r="N55" s="85">
        <f t="shared" si="81"/>
        <v>952.2307692307686</v>
      </c>
      <c r="O55" s="85">
        <f t="shared" ref="O55:V55" si="82">O20-O54</f>
        <v>952.2307692307686</v>
      </c>
      <c r="P55" s="132"/>
      <c r="Q55" s="85">
        <f t="shared" si="82"/>
        <v>952.2307692307686</v>
      </c>
      <c r="R55" s="85">
        <f t="shared" si="82"/>
        <v>952.2307692307686</v>
      </c>
      <c r="S55" s="85">
        <f t="shared" si="82"/>
        <v>952.2307692307686</v>
      </c>
      <c r="T55" s="85">
        <f t="shared" si="82"/>
        <v>952.2307692307686</v>
      </c>
      <c r="U55" s="85">
        <f t="shared" si="82"/>
        <v>952.2307692307686</v>
      </c>
      <c r="V55" s="85">
        <f t="shared" si="82"/>
        <v>952.2307692307686</v>
      </c>
      <c r="W55" s="132"/>
      <c r="X55" s="85">
        <f t="shared" ref="X55:AC55" si="83">X20-X54</f>
        <v>952.2307692307686</v>
      </c>
      <c r="Y55" s="85">
        <f t="shared" si="83"/>
        <v>952.2307692307686</v>
      </c>
      <c r="Z55" s="85">
        <f t="shared" si="83"/>
        <v>952.2307692307686</v>
      </c>
      <c r="AA55" s="85">
        <f t="shared" si="83"/>
        <v>952.2307692307686</v>
      </c>
      <c r="AB55" s="85">
        <f t="shared" si="83"/>
        <v>952.2307692307686</v>
      </c>
      <c r="AC55" s="85">
        <f t="shared" si="83"/>
        <v>952.2307692307686</v>
      </c>
      <c r="AD55" s="132"/>
      <c r="AE55" s="85">
        <f t="shared" ref="AE55:AG55" si="84">AE20-AE54</f>
        <v>952.2307692307686</v>
      </c>
      <c r="AF55" s="85">
        <f t="shared" si="84"/>
        <v>952.2307692307686</v>
      </c>
      <c r="AG55" s="85">
        <f t="shared" si="84"/>
        <v>952.2307692307686</v>
      </c>
      <c r="AH55" s="85"/>
      <c r="AI55" s="85"/>
      <c r="AJ55" s="27">
        <f t="shared" si="15"/>
        <v>20491.999999999996</v>
      </c>
    </row>
    <row r="56" spans="2:36" x14ac:dyDescent="0.2">
      <c r="C56" s="9"/>
      <c r="D56" s="9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9"/>
    </row>
    <row r="57" spans="2:36" x14ac:dyDescent="0.2">
      <c r="B57" s="12" t="s">
        <v>17</v>
      </c>
      <c r="C57" s="13" t="s">
        <v>2</v>
      </c>
      <c r="D57" s="20"/>
      <c r="E57" s="88" t="s">
        <v>24</v>
      </c>
      <c r="F57" s="88" t="s">
        <v>25</v>
      </c>
      <c r="G57" s="88" t="s">
        <v>26</v>
      </c>
      <c r="H57" s="88" t="s">
        <v>27</v>
      </c>
      <c r="I57" s="88" t="s">
        <v>28</v>
      </c>
      <c r="J57" s="88" t="s">
        <v>29</v>
      </c>
      <c r="K57" s="88" t="s">
        <v>30</v>
      </c>
      <c r="L57" s="88" t="s">
        <v>31</v>
      </c>
      <c r="M57" s="88" t="s">
        <v>32</v>
      </c>
      <c r="N57" s="88" t="s">
        <v>33</v>
      </c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8"/>
      <c r="AH57" s="88" t="s">
        <v>34</v>
      </c>
      <c r="AI57" s="88" t="s">
        <v>35</v>
      </c>
      <c r="AJ57" s="14" t="s">
        <v>3</v>
      </c>
    </row>
    <row r="58" spans="2:36" x14ac:dyDescent="0.2">
      <c r="B58" s="15" t="s">
        <v>18</v>
      </c>
      <c r="C58" s="76"/>
      <c r="D58" s="139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27">
        <f t="shared" ref="AJ58:AJ63" si="85">SUM(E58:AI58)</f>
        <v>0</v>
      </c>
    </row>
    <row r="59" spans="2:36" x14ac:dyDescent="0.2">
      <c r="B59" s="21" t="s">
        <v>19</v>
      </c>
      <c r="C59" s="26"/>
      <c r="D59" s="142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27">
        <f t="shared" si="85"/>
        <v>0</v>
      </c>
    </row>
    <row r="60" spans="2:36" x14ac:dyDescent="0.2">
      <c r="B60" s="21" t="s">
        <v>20</v>
      </c>
      <c r="C60" s="26"/>
      <c r="D60" s="142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27">
        <f t="shared" si="85"/>
        <v>0</v>
      </c>
    </row>
    <row r="61" spans="2:36" x14ac:dyDescent="0.2">
      <c r="B61" s="21" t="s">
        <v>21</v>
      </c>
      <c r="C61" s="26"/>
      <c r="D61" s="142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27">
        <f t="shared" si="85"/>
        <v>0</v>
      </c>
    </row>
    <row r="62" spans="2:36" x14ac:dyDescent="0.2">
      <c r="B62" s="21" t="s">
        <v>22</v>
      </c>
      <c r="C62" s="26"/>
      <c r="D62" s="142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  <c r="AI62" s="87"/>
      <c r="AJ62" s="27">
        <f t="shared" si="85"/>
        <v>0</v>
      </c>
    </row>
    <row r="63" spans="2:36" x14ac:dyDescent="0.2">
      <c r="B63" s="22" t="s">
        <v>23</v>
      </c>
      <c r="C63" s="77"/>
      <c r="D63" s="139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38">
        <f t="shared" si="85"/>
        <v>0</v>
      </c>
    </row>
    <row r="64" spans="2:36" x14ac:dyDescent="0.2"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</row>
    <row r="65" spans="3:36" x14ac:dyDescent="0.2"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</row>
    <row r="66" spans="3:36" x14ac:dyDescent="0.2"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</row>
    <row r="67" spans="3:36" x14ac:dyDescent="0.2"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</row>
  </sheetData>
  <conditionalFormatting sqref="C9:AI10">
    <cfRule type="expression" dxfId="0" priority="1">
      <formula>C9&lt;$C$6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7" sqref="C57"/>
    </sheetView>
  </sheetViews>
  <sheetFormatPr defaultRowHeight="12.75" x14ac:dyDescent="0.2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A5" sqref="A5"/>
    </sheetView>
  </sheetViews>
  <sheetFormatPr defaultRowHeight="15.75" x14ac:dyDescent="0.25"/>
  <cols>
    <col min="1" max="1" width="23.1640625" style="160" customWidth="1"/>
    <col min="2" max="2" width="19.5" style="160" bestFit="1" customWidth="1"/>
    <col min="3" max="3" width="28.83203125" style="160" customWidth="1"/>
    <col min="4" max="4" width="40.6640625" style="160" bestFit="1" customWidth="1"/>
    <col min="5" max="5" width="29.5" style="160" customWidth="1"/>
    <col min="6" max="6" width="17.5" style="160" customWidth="1"/>
    <col min="7" max="7" width="19.5" style="160" bestFit="1" customWidth="1"/>
    <col min="8" max="8" width="17.6640625" style="160" bestFit="1" customWidth="1"/>
    <col min="9" max="9" width="14.6640625" style="160" customWidth="1"/>
    <col min="10" max="10" width="9.1640625" style="160" bestFit="1" customWidth="1"/>
    <col min="11" max="16384" width="9.33203125" style="160"/>
  </cols>
  <sheetData>
    <row r="1" spans="1:10" x14ac:dyDescent="0.25">
      <c r="A1" s="163" t="s">
        <v>95</v>
      </c>
      <c r="B1" s="162"/>
      <c r="C1" s="165" t="s">
        <v>103</v>
      </c>
      <c r="D1" s="214" t="s">
        <v>104</v>
      </c>
      <c r="E1" s="215" t="s">
        <v>105</v>
      </c>
      <c r="F1" s="216" t="s">
        <v>106</v>
      </c>
      <c r="G1" s="217" t="s">
        <v>107</v>
      </c>
      <c r="H1" s="218" t="s">
        <v>108</v>
      </c>
      <c r="I1" s="219" t="s">
        <v>109</v>
      </c>
    </row>
    <row r="2" spans="1:10" x14ac:dyDescent="0.25">
      <c r="A2" s="246" t="s">
        <v>84</v>
      </c>
      <c r="B2" s="247"/>
      <c r="C2" s="169">
        <v>26</v>
      </c>
      <c r="D2" s="169">
        <v>26</v>
      </c>
      <c r="E2" s="169">
        <v>26</v>
      </c>
      <c r="F2" s="169">
        <v>26</v>
      </c>
      <c r="G2" s="166"/>
    </row>
    <row r="3" spans="1:10" x14ac:dyDescent="0.25">
      <c r="A3" s="164" t="s">
        <v>85</v>
      </c>
      <c r="B3" s="164"/>
      <c r="C3" s="169">
        <v>8</v>
      </c>
      <c r="D3" s="169">
        <v>8</v>
      </c>
      <c r="E3" s="169">
        <v>8</v>
      </c>
      <c r="F3" s="169">
        <v>8</v>
      </c>
      <c r="G3" s="166"/>
    </row>
    <row r="4" spans="1:10" x14ac:dyDescent="0.25">
      <c r="A4" s="164" t="s">
        <v>86</v>
      </c>
      <c r="B4" s="164"/>
      <c r="C4" s="169">
        <v>6500</v>
      </c>
      <c r="D4" s="169">
        <v>7000</v>
      </c>
      <c r="E4" s="169">
        <v>11480</v>
      </c>
      <c r="F4" s="169">
        <v>17000</v>
      </c>
      <c r="G4" s="166">
        <v>2000</v>
      </c>
      <c r="I4" s="160">
        <v>1500</v>
      </c>
    </row>
    <row r="5" spans="1:10" x14ac:dyDescent="0.25">
      <c r="A5" s="164" t="s">
        <v>121</v>
      </c>
      <c r="B5" s="164"/>
      <c r="C5" s="169">
        <v>10</v>
      </c>
      <c r="D5" s="169">
        <v>10</v>
      </c>
      <c r="E5" s="169">
        <v>12</v>
      </c>
      <c r="F5" s="169">
        <v>2</v>
      </c>
      <c r="G5" s="166">
        <v>12</v>
      </c>
      <c r="I5" s="160">
        <v>15</v>
      </c>
    </row>
    <row r="6" spans="1:10" x14ac:dyDescent="0.25">
      <c r="A6" s="160" t="s">
        <v>122</v>
      </c>
      <c r="C6" s="160">
        <f>C4*C5</f>
        <v>65000</v>
      </c>
      <c r="D6" s="160">
        <f>D4*D5</f>
        <v>70000</v>
      </c>
      <c r="E6" s="160">
        <f>E4*E5</f>
        <v>137760</v>
      </c>
      <c r="F6" s="160">
        <f>F4*F5</f>
        <v>34000</v>
      </c>
      <c r="G6" s="160">
        <f>G5*G4</f>
        <v>24000</v>
      </c>
      <c r="I6" s="160">
        <f>I4*I5</f>
        <v>22500</v>
      </c>
      <c r="J6" s="160">
        <f>SUM(C6:I6)</f>
        <v>353260</v>
      </c>
    </row>
    <row r="8" spans="1:10" x14ac:dyDescent="0.25">
      <c r="A8" s="167" t="s">
        <v>128</v>
      </c>
      <c r="B8" s="168">
        <v>31</v>
      </c>
      <c r="D8" s="160" t="s">
        <v>118</v>
      </c>
      <c r="E8" s="193">
        <v>261800</v>
      </c>
    </row>
    <row r="9" spans="1:10" x14ac:dyDescent="0.25">
      <c r="A9" s="167" t="s">
        <v>126</v>
      </c>
      <c r="B9" s="168">
        <v>28</v>
      </c>
      <c r="D9" s="160" t="s">
        <v>119</v>
      </c>
      <c r="E9" s="160">
        <v>10070</v>
      </c>
    </row>
    <row r="10" spans="1:10" x14ac:dyDescent="0.25">
      <c r="A10" s="167" t="s">
        <v>127</v>
      </c>
      <c r="B10" s="168">
        <v>31</v>
      </c>
      <c r="D10" s="160" t="s">
        <v>120</v>
      </c>
      <c r="E10" s="160">
        <v>1678</v>
      </c>
    </row>
    <row r="11" spans="1:10" x14ac:dyDescent="0.25">
      <c r="A11" s="167" t="s">
        <v>129</v>
      </c>
      <c r="B11" s="168">
        <v>30</v>
      </c>
      <c r="D11" s="160" t="s">
        <v>118</v>
      </c>
      <c r="E11" s="223"/>
    </row>
    <row r="12" spans="1:10" x14ac:dyDescent="0.25">
      <c r="A12" s="167" t="s">
        <v>130</v>
      </c>
      <c r="B12" s="168">
        <v>31</v>
      </c>
      <c r="E12" s="172"/>
    </row>
    <row r="13" spans="1:10" x14ac:dyDescent="0.25">
      <c r="A13" s="167" t="s">
        <v>131</v>
      </c>
      <c r="B13" s="168">
        <v>30</v>
      </c>
      <c r="E13" s="172"/>
    </row>
    <row r="14" spans="1:10" x14ac:dyDescent="0.25">
      <c r="A14" s="167" t="s">
        <v>132</v>
      </c>
      <c r="B14" s="168">
        <v>31</v>
      </c>
      <c r="E14" s="172"/>
    </row>
    <row r="15" spans="1:10" x14ac:dyDescent="0.25">
      <c r="A15" s="167" t="s">
        <v>133</v>
      </c>
      <c r="B15" s="168">
        <v>31</v>
      </c>
      <c r="E15" s="172"/>
    </row>
    <row r="16" spans="1:10" x14ac:dyDescent="0.25">
      <c r="A16" s="167" t="s">
        <v>134</v>
      </c>
      <c r="B16" s="168">
        <v>30</v>
      </c>
    </row>
    <row r="17" spans="1:7" x14ac:dyDescent="0.25">
      <c r="A17" s="167" t="s">
        <v>135</v>
      </c>
      <c r="B17" s="168">
        <v>31</v>
      </c>
    </row>
    <row r="18" spans="1:7" x14ac:dyDescent="0.25">
      <c r="A18" s="167" t="s">
        <v>136</v>
      </c>
      <c r="B18" s="168">
        <v>30</v>
      </c>
    </row>
    <row r="19" spans="1:7" x14ac:dyDescent="0.25">
      <c r="A19" s="167" t="s">
        <v>137</v>
      </c>
      <c r="B19" s="168">
        <v>31</v>
      </c>
    </row>
    <row r="20" spans="1:7" ht="21" x14ac:dyDescent="0.35">
      <c r="A20" s="222"/>
      <c r="B20" s="222"/>
      <c r="C20" s="222"/>
      <c r="D20" s="222" t="s">
        <v>110</v>
      </c>
      <c r="E20" s="222" t="s">
        <v>111</v>
      </c>
      <c r="F20" s="222"/>
      <c r="G20" s="222"/>
    </row>
    <row r="22" spans="1:7" x14ac:dyDescent="0.25">
      <c r="A22" s="220" t="s">
        <v>112</v>
      </c>
      <c r="B22" s="220" t="s">
        <v>113</v>
      </c>
      <c r="C22" s="220" t="s">
        <v>114</v>
      </c>
      <c r="D22" s="220" t="s">
        <v>115</v>
      </c>
      <c r="E22" s="220" t="s">
        <v>87</v>
      </c>
      <c r="F22" s="220" t="s">
        <v>116</v>
      </c>
      <c r="G22" s="220" t="s">
        <v>117</v>
      </c>
    </row>
    <row r="23" spans="1:7" x14ac:dyDescent="0.25">
      <c r="A23" s="220">
        <v>1</v>
      </c>
      <c r="B23" s="221" t="s">
        <v>103</v>
      </c>
      <c r="C23" s="220">
        <v>6500</v>
      </c>
      <c r="D23" s="225">
        <v>0.18</v>
      </c>
      <c r="E23" s="220">
        <f t="shared" ref="E23:E29" si="0">C23*D23</f>
        <v>1170</v>
      </c>
      <c r="F23" s="220">
        <v>2</v>
      </c>
      <c r="G23" s="220">
        <v>4</v>
      </c>
    </row>
    <row r="24" spans="1:7" x14ac:dyDescent="0.25">
      <c r="A24" s="220">
        <v>2</v>
      </c>
      <c r="B24" s="221" t="s">
        <v>104</v>
      </c>
      <c r="C24" s="220">
        <v>7000</v>
      </c>
      <c r="D24" s="225">
        <v>0.18</v>
      </c>
      <c r="E24" s="220">
        <f t="shared" si="0"/>
        <v>1260</v>
      </c>
      <c r="F24" s="220">
        <v>2</v>
      </c>
      <c r="G24" s="220">
        <v>6</v>
      </c>
    </row>
    <row r="25" spans="1:7" x14ac:dyDescent="0.25">
      <c r="A25" s="220">
        <v>3</v>
      </c>
      <c r="B25" s="221" t="s">
        <v>105</v>
      </c>
      <c r="C25" s="220">
        <v>11480</v>
      </c>
      <c r="D25" s="225">
        <v>0.18</v>
      </c>
      <c r="E25" s="220">
        <f t="shared" si="0"/>
        <v>2066.4</v>
      </c>
      <c r="F25" s="220">
        <v>2</v>
      </c>
      <c r="G25" s="220">
        <v>7</v>
      </c>
    </row>
    <row r="26" spans="1:7" x14ac:dyDescent="0.25">
      <c r="A26" s="220">
        <v>4</v>
      </c>
      <c r="B26" s="221" t="s">
        <v>106</v>
      </c>
      <c r="C26" s="220">
        <v>17000</v>
      </c>
      <c r="D26" s="225">
        <v>0.18</v>
      </c>
      <c r="E26" s="220">
        <f t="shared" si="0"/>
        <v>3060</v>
      </c>
      <c r="F26" s="220">
        <v>2</v>
      </c>
      <c r="G26" s="220">
        <v>30</v>
      </c>
    </row>
    <row r="27" spans="1:7" x14ac:dyDescent="0.25">
      <c r="A27" s="220">
        <v>5</v>
      </c>
      <c r="B27" s="221" t="s">
        <v>107</v>
      </c>
      <c r="C27" s="220">
        <v>2000</v>
      </c>
      <c r="D27" s="225">
        <v>0.18</v>
      </c>
      <c r="E27" s="220">
        <f t="shared" si="0"/>
        <v>360</v>
      </c>
      <c r="F27" s="220">
        <v>2</v>
      </c>
      <c r="G27" s="220">
        <v>2</v>
      </c>
    </row>
    <row r="28" spans="1:7" x14ac:dyDescent="0.25">
      <c r="A28" s="220">
        <v>6</v>
      </c>
      <c r="B28" s="221" t="s">
        <v>108</v>
      </c>
      <c r="C28" s="220"/>
      <c r="D28" s="225">
        <v>0.18</v>
      </c>
      <c r="E28" s="220">
        <f t="shared" si="0"/>
        <v>0</v>
      </c>
      <c r="F28" s="220"/>
      <c r="G28" s="220"/>
    </row>
    <row r="29" spans="1:7" x14ac:dyDescent="0.25">
      <c r="A29" s="220">
        <v>7</v>
      </c>
      <c r="B29" s="221" t="s">
        <v>109</v>
      </c>
      <c r="C29" s="220">
        <v>1500</v>
      </c>
      <c r="D29" s="225">
        <v>0.18</v>
      </c>
      <c r="E29" s="220">
        <f t="shared" si="0"/>
        <v>270</v>
      </c>
      <c r="F29" s="220">
        <v>2</v>
      </c>
      <c r="G29" s="220">
        <v>3</v>
      </c>
    </row>
    <row r="31" spans="1:7" x14ac:dyDescent="0.25">
      <c r="A31" s="220" t="s">
        <v>3</v>
      </c>
      <c r="B31" s="220"/>
      <c r="C31" s="220"/>
      <c r="D31" s="220"/>
      <c r="E31" s="220">
        <f>SUM(E23:E29)</f>
        <v>8186.4</v>
      </c>
      <c r="F31" s="220"/>
      <c r="G31" s="220"/>
    </row>
  </sheetData>
  <mergeCells count="1">
    <mergeCell ref="A2:B2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6"/>
  <sheetViews>
    <sheetView workbookViewId="0">
      <selection activeCell="B21" sqref="B21:O24"/>
    </sheetView>
  </sheetViews>
  <sheetFormatPr defaultRowHeight="12.75" x14ac:dyDescent="0.2"/>
  <cols>
    <col min="1" max="1" width="9.33203125" style="174"/>
    <col min="2" max="2" width="25.5" style="174" bestFit="1" customWidth="1"/>
    <col min="3" max="13" width="12.83203125" style="174" customWidth="1"/>
    <col min="14" max="14" width="11.5" style="174" bestFit="1" customWidth="1"/>
    <col min="15" max="15" width="13.6640625" style="174" bestFit="1" customWidth="1"/>
    <col min="16" max="16" width="9.33203125" style="174"/>
    <col min="17" max="17" width="10.5" style="174" bestFit="1" customWidth="1"/>
    <col min="18" max="16384" width="9.33203125" style="174"/>
  </cols>
  <sheetData>
    <row r="1" spans="2:15" x14ac:dyDescent="0.2">
      <c r="B1" s="243" t="s">
        <v>153</v>
      </c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</row>
    <row r="2" spans="2:15" x14ac:dyDescent="0.2"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</row>
    <row r="3" spans="2:15" x14ac:dyDescent="0.2"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</row>
    <row r="4" spans="2:15" x14ac:dyDescent="0.2">
      <c r="B4" s="245"/>
      <c r="C4" s="245"/>
      <c r="D4" s="245"/>
      <c r="E4" s="245"/>
      <c r="F4" s="245"/>
      <c r="G4" s="245"/>
      <c r="H4" s="245"/>
      <c r="I4" s="245"/>
      <c r="J4" s="245"/>
      <c r="K4" s="245"/>
      <c r="L4" s="245"/>
      <c r="M4" s="245"/>
      <c r="N4" s="245"/>
      <c r="O4" s="245"/>
    </row>
    <row r="5" spans="2:15" ht="31.5" x14ac:dyDescent="0.2">
      <c r="B5" s="175" t="s">
        <v>88</v>
      </c>
      <c r="C5" s="176">
        <v>43101</v>
      </c>
      <c r="D5" s="176">
        <v>43132</v>
      </c>
      <c r="E5" s="176">
        <v>43160</v>
      </c>
      <c r="F5" s="176">
        <v>43191</v>
      </c>
      <c r="G5" s="176">
        <v>43221</v>
      </c>
      <c r="H5" s="176">
        <v>43252</v>
      </c>
      <c r="I5" s="176">
        <v>43282</v>
      </c>
      <c r="J5" s="176">
        <v>43313</v>
      </c>
      <c r="K5" s="176">
        <v>43344</v>
      </c>
      <c r="L5" s="176">
        <v>43374</v>
      </c>
      <c r="M5" s="176">
        <v>43405</v>
      </c>
      <c r="N5" s="176">
        <v>43435</v>
      </c>
      <c r="O5" s="230" t="s">
        <v>154</v>
      </c>
    </row>
    <row r="6" spans="2:15" ht="15.75" x14ac:dyDescent="0.2">
      <c r="B6" s="171" t="s">
        <v>37</v>
      </c>
      <c r="C6" s="177">
        <f>'Jan-18'!B23</f>
        <v>42000</v>
      </c>
      <c r="D6" s="177">
        <f>'Feb-18'!$B$23</f>
        <v>42000</v>
      </c>
      <c r="E6" s="177">
        <f>'Mar-18'!B23</f>
        <v>42000</v>
      </c>
      <c r="F6" s="177">
        <f>'Apr-18'!B23</f>
        <v>42000</v>
      </c>
      <c r="G6" s="177">
        <f>'May-18'!B23</f>
        <v>42000</v>
      </c>
      <c r="H6" s="177">
        <f>'Jun-18'!B23</f>
        <v>42000</v>
      </c>
      <c r="I6" s="177">
        <f>'Jul-18'!B23</f>
        <v>42000</v>
      </c>
      <c r="J6" s="177">
        <f>'Aug-18'!B23</f>
        <v>42000</v>
      </c>
      <c r="K6" s="177">
        <f>'Sep-18'!B23</f>
        <v>42000</v>
      </c>
      <c r="L6" s="177">
        <f>'Oct-18'!B23</f>
        <v>42000</v>
      </c>
      <c r="M6" s="177">
        <f>'Nov-18'!B23</f>
        <v>42000</v>
      </c>
      <c r="N6" s="177">
        <f>'Dec-18'!B23</f>
        <v>42000</v>
      </c>
      <c r="O6" s="178">
        <f>SUM(C6:N6)</f>
        <v>504000</v>
      </c>
    </row>
    <row r="7" spans="2:15" ht="15.75" x14ac:dyDescent="0.2">
      <c r="B7" s="171" t="s">
        <v>89</v>
      </c>
      <c r="C7" s="179">
        <f>'Jan-18'!B24</f>
        <v>163500</v>
      </c>
      <c r="D7" s="177">
        <f>'Feb-18'!B24</f>
        <v>163500</v>
      </c>
      <c r="E7" s="177">
        <f>'Mar-18'!B24</f>
        <v>163500</v>
      </c>
      <c r="F7" s="177">
        <f>'Apr-18'!B24</f>
        <v>163500</v>
      </c>
      <c r="G7" s="177">
        <f>'May-18'!B24</f>
        <v>163500</v>
      </c>
      <c r="H7" s="177">
        <f>'Jun-18'!B24</f>
        <v>163500</v>
      </c>
      <c r="I7" s="177">
        <f>'Jul-18'!B24</f>
        <v>163500</v>
      </c>
      <c r="J7" s="177">
        <f>'Aug-18'!B24</f>
        <v>163500</v>
      </c>
      <c r="K7" s="177">
        <f>'Sep-18'!B24</f>
        <v>163500</v>
      </c>
      <c r="L7" s="177">
        <f>'Oct-18'!B24</f>
        <v>163500</v>
      </c>
      <c r="M7" s="177">
        <f>'Nov-18'!B24</f>
        <v>163500</v>
      </c>
      <c r="N7" s="177">
        <f>'Dec-18'!B24</f>
        <v>163500</v>
      </c>
      <c r="O7" s="178">
        <f t="shared" ref="O7:O15" si="0">SUM(C7:N7)</f>
        <v>1962000</v>
      </c>
    </row>
    <row r="8" spans="2:15" ht="15.75" x14ac:dyDescent="0.2">
      <c r="B8" s="171" t="s">
        <v>96</v>
      </c>
      <c r="C8" s="177">
        <f>'Jan-18'!B25</f>
        <v>5000</v>
      </c>
      <c r="D8" s="177">
        <f>'Feb-18'!B25</f>
        <v>5000</v>
      </c>
      <c r="E8" s="177">
        <f>'Mar-18'!B25</f>
        <v>5000</v>
      </c>
      <c r="F8" s="177">
        <f>'Apr-18'!B25</f>
        <v>5000</v>
      </c>
      <c r="G8" s="177">
        <f>'May-18'!B25</f>
        <v>5000</v>
      </c>
      <c r="H8" s="177">
        <f>'Jun-18'!B25</f>
        <v>5000</v>
      </c>
      <c r="I8" s="177">
        <f>'Jul-18'!B25</f>
        <v>5000</v>
      </c>
      <c r="J8" s="177">
        <f>'Aug-18'!B25</f>
        <v>5000</v>
      </c>
      <c r="K8" s="177">
        <f>'Sep-18'!B25</f>
        <v>5000</v>
      </c>
      <c r="L8" s="177">
        <f>'Oct-18'!B25</f>
        <v>5000</v>
      </c>
      <c r="M8" s="177">
        <f>'Nov-18'!B25</f>
        <v>5000</v>
      </c>
      <c r="N8" s="177">
        <f>'Dec-18'!B25</f>
        <v>5000</v>
      </c>
      <c r="O8" s="178">
        <f t="shared" si="0"/>
        <v>60000</v>
      </c>
    </row>
    <row r="9" spans="2:15" ht="15.75" x14ac:dyDescent="0.2">
      <c r="B9" s="171" t="s">
        <v>92</v>
      </c>
      <c r="C9" s="179">
        <f>'Jan-18'!B26</f>
        <v>1500</v>
      </c>
      <c r="D9" s="177">
        <f>'Feb-18'!B26</f>
        <v>1500</v>
      </c>
      <c r="E9" s="177">
        <f>'Mar-18'!B26</f>
        <v>1500</v>
      </c>
      <c r="F9" s="177">
        <f>'Apr-18'!B26</f>
        <v>1500</v>
      </c>
      <c r="G9" s="177">
        <f>'May-18'!B26</f>
        <v>1500</v>
      </c>
      <c r="H9" s="177">
        <f>'Jun-18'!B26</f>
        <v>1500</v>
      </c>
      <c r="I9" s="177">
        <f>'Jul-18'!B26</f>
        <v>1500</v>
      </c>
      <c r="J9" s="177">
        <f>'Aug-18'!B26</f>
        <v>1500</v>
      </c>
      <c r="K9" s="177">
        <f>'Sep-18'!B26</f>
        <v>1500</v>
      </c>
      <c r="L9" s="177">
        <f>'Oct-18'!B26</f>
        <v>1500</v>
      </c>
      <c r="M9" s="177">
        <f>'Nov-18'!B26</f>
        <v>1500</v>
      </c>
      <c r="N9" s="177">
        <f>'Dec-18'!B26</f>
        <v>1500</v>
      </c>
      <c r="O9" s="178">
        <f t="shared" si="0"/>
        <v>18000</v>
      </c>
    </row>
    <row r="10" spans="2:15" ht="15.75" x14ac:dyDescent="0.2">
      <c r="B10" s="171" t="s">
        <v>90</v>
      </c>
      <c r="C10" s="177">
        <f>'Jan-18'!B27</f>
        <v>4000</v>
      </c>
      <c r="D10" s="177">
        <f>'Feb-18'!B27</f>
        <v>4000</v>
      </c>
      <c r="E10" s="177">
        <f>'Mar-18'!B27</f>
        <v>4000</v>
      </c>
      <c r="F10" s="177">
        <f>'Apr-18'!B27</f>
        <v>4000</v>
      </c>
      <c r="G10" s="177">
        <f>'May-18'!B27</f>
        <v>4000</v>
      </c>
      <c r="H10" s="177">
        <f>'Jun-18'!B27</f>
        <v>4000</v>
      </c>
      <c r="I10" s="177">
        <f>'Jul-18'!B27</f>
        <v>4000</v>
      </c>
      <c r="J10" s="177">
        <f>'Aug-18'!B27</f>
        <v>4000</v>
      </c>
      <c r="K10" s="177">
        <f>'Sep-18'!B27</f>
        <v>4000</v>
      </c>
      <c r="L10" s="177">
        <f>'Oct-18'!B27</f>
        <v>4000</v>
      </c>
      <c r="M10" s="177">
        <f>'Nov-18'!B27</f>
        <v>4000</v>
      </c>
      <c r="N10" s="177">
        <f>'Dec-18'!B27</f>
        <v>4000</v>
      </c>
      <c r="O10" s="178">
        <f t="shared" si="0"/>
        <v>48000</v>
      </c>
    </row>
    <row r="11" spans="2:15" ht="15.75" x14ac:dyDescent="0.2">
      <c r="B11" s="173" t="s">
        <v>97</v>
      </c>
      <c r="C11" s="179">
        <f>'Jan-18'!B28</f>
        <v>1000</v>
      </c>
      <c r="D11" s="177">
        <f>'Feb-18'!B28</f>
        <v>1000</v>
      </c>
      <c r="E11" s="177">
        <f>'Mar-18'!B28</f>
        <v>1000</v>
      </c>
      <c r="F11" s="177">
        <f>'Apr-18'!B28</f>
        <v>1000</v>
      </c>
      <c r="G11" s="177">
        <f>'May-18'!B28</f>
        <v>1000</v>
      </c>
      <c r="H11" s="177">
        <f>'Jun-18'!B28</f>
        <v>1000</v>
      </c>
      <c r="I11" s="177">
        <f>'Jul-18'!B28</f>
        <v>1000</v>
      </c>
      <c r="J11" s="177">
        <f>'Aug-18'!B28</f>
        <v>1000</v>
      </c>
      <c r="K11" s="177">
        <f>'Sep-18'!B28</f>
        <v>1000</v>
      </c>
      <c r="L11" s="177">
        <f>'Oct-18'!B28</f>
        <v>1000</v>
      </c>
      <c r="M11" s="177">
        <f>'Nov-18'!B28</f>
        <v>1000</v>
      </c>
      <c r="N11" s="177">
        <f>'Dec-18'!B28</f>
        <v>1000</v>
      </c>
      <c r="O11" s="178">
        <f t="shared" si="0"/>
        <v>12000</v>
      </c>
    </row>
    <row r="12" spans="2:15" ht="15.75" x14ac:dyDescent="0.2">
      <c r="B12" s="173" t="s">
        <v>98</v>
      </c>
      <c r="C12" s="177">
        <f>'Jan-18'!B29</f>
        <v>5000</v>
      </c>
      <c r="D12" s="177">
        <f>'Feb-18'!B29</f>
        <v>5000</v>
      </c>
      <c r="E12" s="177">
        <f>'Mar-18'!B29</f>
        <v>5000</v>
      </c>
      <c r="F12" s="177">
        <f>'Apr-18'!B29</f>
        <v>5000</v>
      </c>
      <c r="G12" s="177">
        <f>'May-18'!B29</f>
        <v>5000</v>
      </c>
      <c r="H12" s="177">
        <f>'Jun-18'!B29</f>
        <v>5000</v>
      </c>
      <c r="I12" s="177">
        <f>'Jul-18'!B29</f>
        <v>5000</v>
      </c>
      <c r="J12" s="177">
        <f>'Aug-18'!B29</f>
        <v>5000</v>
      </c>
      <c r="K12" s="177">
        <f>'Sep-18'!B29</f>
        <v>5000</v>
      </c>
      <c r="L12" s="177">
        <f>'Oct-18'!B29</f>
        <v>5000</v>
      </c>
      <c r="M12" s="177">
        <f>'Nov-18'!B29</f>
        <v>5000</v>
      </c>
      <c r="N12" s="177">
        <f>'Dec-18'!B29</f>
        <v>5000</v>
      </c>
      <c r="O12" s="178">
        <f t="shared" si="0"/>
        <v>60000</v>
      </c>
    </row>
    <row r="13" spans="2:15" ht="15.75" x14ac:dyDescent="0.2">
      <c r="B13" s="213" t="s">
        <v>99</v>
      </c>
      <c r="C13" s="179">
        <f>'Jan-18'!B30</f>
        <v>20300</v>
      </c>
      <c r="D13" s="177">
        <f>'Feb-18'!B30</f>
        <v>20300</v>
      </c>
      <c r="E13" s="177">
        <f>'Mar-18'!B30</f>
        <v>20300</v>
      </c>
      <c r="F13" s="177">
        <f>'Apr-18'!B30</f>
        <v>20300</v>
      </c>
      <c r="G13" s="177">
        <f>'May-18'!B30</f>
        <v>20300</v>
      </c>
      <c r="H13" s="177">
        <f>'Jun-18'!B30</f>
        <v>20300</v>
      </c>
      <c r="I13" s="177">
        <f>'Jul-18'!B30</f>
        <v>20300</v>
      </c>
      <c r="J13" s="177">
        <f>'Aug-18'!B30</f>
        <v>20300</v>
      </c>
      <c r="K13" s="177">
        <f>'Sep-18'!B30</f>
        <v>20300</v>
      </c>
      <c r="L13" s="177">
        <f>'Oct-18'!B30</f>
        <v>20300</v>
      </c>
      <c r="M13" s="177">
        <f>'Nov-18'!B30</f>
        <v>20300</v>
      </c>
      <c r="N13" s="177">
        <f>'Dec-18'!B30</f>
        <v>20300</v>
      </c>
      <c r="O13" s="178">
        <f t="shared" si="0"/>
        <v>243600</v>
      </c>
    </row>
    <row r="14" spans="2:15" ht="15.75" x14ac:dyDescent="0.2">
      <c r="B14" s="213" t="s">
        <v>102</v>
      </c>
      <c r="C14" s="177">
        <f>'Jan-18'!B31</f>
        <v>8000</v>
      </c>
      <c r="D14" s="177">
        <f>'Feb-18'!B31</f>
        <v>8000</v>
      </c>
      <c r="E14" s="177">
        <f>'Mar-18'!B31</f>
        <v>8000</v>
      </c>
      <c r="F14" s="177">
        <f>'Apr-18'!B31</f>
        <v>8000</v>
      </c>
      <c r="G14" s="177">
        <f>'May-18'!B31</f>
        <v>8000</v>
      </c>
      <c r="H14" s="177">
        <f>'Jun-18'!B31</f>
        <v>8000</v>
      </c>
      <c r="I14" s="177">
        <f>'Jul-18'!B31</f>
        <v>8000</v>
      </c>
      <c r="J14" s="177">
        <f>'Aug-18'!B31</f>
        <v>8000</v>
      </c>
      <c r="K14" s="177">
        <f>'Sep-18'!B31</f>
        <v>8000</v>
      </c>
      <c r="L14" s="177">
        <f>'Oct-18'!B31</f>
        <v>8000</v>
      </c>
      <c r="M14" s="177">
        <f>'Nov-18'!B31</f>
        <v>8000</v>
      </c>
      <c r="N14" s="177">
        <f>'Dec-18'!B31</f>
        <v>8000</v>
      </c>
      <c r="O14" s="178">
        <f t="shared" si="0"/>
        <v>96000</v>
      </c>
    </row>
    <row r="15" spans="2:15" ht="16.5" thickBot="1" x14ac:dyDescent="0.25">
      <c r="B15" s="213" t="s">
        <v>101</v>
      </c>
      <c r="C15" s="179">
        <f>'Jan-18'!B32</f>
        <v>11500</v>
      </c>
      <c r="D15" s="177">
        <f>'Feb-18'!B32</f>
        <v>11500</v>
      </c>
      <c r="E15" s="177">
        <f>'Mar-18'!B32</f>
        <v>11500</v>
      </c>
      <c r="F15" s="177">
        <f>'Apr-18'!B32</f>
        <v>11500</v>
      </c>
      <c r="G15" s="177">
        <f>'May-18'!B32</f>
        <v>11500</v>
      </c>
      <c r="H15" s="177">
        <f>'Jun-18'!B32</f>
        <v>11500</v>
      </c>
      <c r="I15" s="177">
        <f>'Jul-18'!B32</f>
        <v>11500</v>
      </c>
      <c r="J15" s="177">
        <f>'Aug-18'!B32</f>
        <v>11500</v>
      </c>
      <c r="K15" s="177">
        <f>'Sep-18'!B32</f>
        <v>11500</v>
      </c>
      <c r="L15" s="177">
        <f>'Oct-18'!B32</f>
        <v>11500</v>
      </c>
      <c r="M15" s="177">
        <f>'Nov-18'!B32</f>
        <v>11500</v>
      </c>
      <c r="N15" s="177">
        <f>'Dec-18'!B32</f>
        <v>11500</v>
      </c>
      <c r="O15" s="178">
        <f t="shared" si="0"/>
        <v>138000</v>
      </c>
    </row>
    <row r="16" spans="2:15" ht="16.5" thickBot="1" x14ac:dyDescent="0.25">
      <c r="B16" s="180" t="s">
        <v>93</v>
      </c>
      <c r="C16" s="181">
        <f t="shared" ref="C16:O16" si="1">SUM(C6:C15)</f>
        <v>261800</v>
      </c>
      <c r="D16" s="181">
        <f t="shared" si="1"/>
        <v>261800</v>
      </c>
      <c r="E16" s="181">
        <f t="shared" si="1"/>
        <v>261800</v>
      </c>
      <c r="F16" s="181">
        <f t="shared" si="1"/>
        <v>261800</v>
      </c>
      <c r="G16" s="181">
        <f t="shared" si="1"/>
        <v>261800</v>
      </c>
      <c r="H16" s="181">
        <f t="shared" si="1"/>
        <v>261800</v>
      </c>
      <c r="I16" s="181">
        <f t="shared" si="1"/>
        <v>261800</v>
      </c>
      <c r="J16" s="181">
        <f t="shared" si="1"/>
        <v>261800</v>
      </c>
      <c r="K16" s="181">
        <f t="shared" si="1"/>
        <v>261800</v>
      </c>
      <c r="L16" s="181">
        <f t="shared" si="1"/>
        <v>261800</v>
      </c>
      <c r="M16" s="181">
        <f t="shared" si="1"/>
        <v>261800</v>
      </c>
      <c r="N16" s="181">
        <f t="shared" si="1"/>
        <v>261800</v>
      </c>
      <c r="O16" s="181">
        <f t="shared" si="1"/>
        <v>3141600</v>
      </c>
    </row>
    <row r="17" spans="2:17" x14ac:dyDescent="0.2">
      <c r="Q17" s="182"/>
    </row>
    <row r="19" spans="2:17" x14ac:dyDescent="0.2">
      <c r="D19" s="174">
        <v>10000</v>
      </c>
    </row>
    <row r="21" spans="2:17" x14ac:dyDescent="0.2">
      <c r="B21" s="248">
        <v>40179</v>
      </c>
      <c r="C21" s="244"/>
      <c r="D21" s="244"/>
      <c r="E21" s="244"/>
      <c r="F21" s="244"/>
      <c r="G21" s="244"/>
      <c r="H21" s="244"/>
      <c r="I21" s="244"/>
      <c r="J21" s="244"/>
      <c r="K21" s="244"/>
      <c r="L21" s="244"/>
      <c r="M21" s="244"/>
      <c r="N21" s="244"/>
      <c r="O21" s="244"/>
    </row>
    <row r="22" spans="2:17" x14ac:dyDescent="0.2">
      <c r="B22" s="244"/>
      <c r="C22" s="244"/>
      <c r="D22" s="244"/>
      <c r="E22" s="244"/>
      <c r="F22" s="244"/>
      <c r="G22" s="244"/>
      <c r="H22" s="244"/>
      <c r="I22" s="244"/>
      <c r="J22" s="244"/>
      <c r="K22" s="244"/>
      <c r="L22" s="244"/>
      <c r="M22" s="244"/>
      <c r="N22" s="244"/>
      <c r="O22" s="244"/>
    </row>
    <row r="23" spans="2:17" x14ac:dyDescent="0.2">
      <c r="B23" s="244"/>
      <c r="C23" s="244"/>
      <c r="D23" s="244"/>
      <c r="E23" s="244"/>
      <c r="F23" s="244"/>
      <c r="G23" s="244"/>
      <c r="H23" s="244"/>
      <c r="I23" s="244"/>
      <c r="J23" s="244"/>
      <c r="K23" s="244"/>
      <c r="L23" s="244"/>
      <c r="M23" s="244"/>
      <c r="N23" s="244"/>
      <c r="O23" s="244"/>
    </row>
    <row r="24" spans="2:17" x14ac:dyDescent="0.2">
      <c r="B24" s="245"/>
      <c r="C24" s="245"/>
      <c r="D24" s="245"/>
      <c r="E24" s="245"/>
      <c r="F24" s="245"/>
      <c r="G24" s="245"/>
      <c r="H24" s="245"/>
      <c r="I24" s="245"/>
      <c r="J24" s="245"/>
      <c r="K24" s="245"/>
      <c r="L24" s="245"/>
      <c r="M24" s="245"/>
      <c r="N24" s="245"/>
      <c r="O24" s="245"/>
    </row>
    <row r="25" spans="2:17" ht="31.5" x14ac:dyDescent="0.2">
      <c r="B25" s="175" t="s">
        <v>169</v>
      </c>
      <c r="C25" s="176">
        <v>43101</v>
      </c>
      <c r="D25" s="176">
        <v>43132</v>
      </c>
      <c r="E25" s="176">
        <v>43160</v>
      </c>
      <c r="F25" s="176">
        <v>43191</v>
      </c>
      <c r="G25" s="176">
        <v>43221</v>
      </c>
      <c r="H25" s="176">
        <v>43252</v>
      </c>
      <c r="I25" s="176">
        <v>43282</v>
      </c>
      <c r="J25" s="176">
        <v>43313</v>
      </c>
      <c r="K25" s="176">
        <v>43344</v>
      </c>
      <c r="L25" s="176">
        <v>43374</v>
      </c>
      <c r="M25" s="176">
        <v>43405</v>
      </c>
      <c r="N25" s="176">
        <v>43435</v>
      </c>
      <c r="O25" s="230" t="s">
        <v>154</v>
      </c>
    </row>
    <row r="26" spans="2:17" ht="15.75" x14ac:dyDescent="0.2">
      <c r="B26" s="171" t="s">
        <v>170</v>
      </c>
      <c r="C26" s="177">
        <f>'Jan-18'!B43</f>
        <v>286748</v>
      </c>
      <c r="D26" s="177">
        <f>'Feb-18'!$B$23</f>
        <v>42000</v>
      </c>
      <c r="E26" s="177">
        <f>'Mar-18'!B43</f>
        <v>261800</v>
      </c>
      <c r="F26" s="177">
        <f>'Apr-18'!B43</f>
        <v>261800</v>
      </c>
      <c r="G26" s="177">
        <f>'May-18'!B43</f>
        <v>261800</v>
      </c>
      <c r="H26" s="177">
        <f>'Jun-18'!B43</f>
        <v>261800</v>
      </c>
      <c r="I26" s="177">
        <f>'Jul-18'!B43</f>
        <v>261800</v>
      </c>
      <c r="J26" s="177">
        <f>'Aug-18'!B43</f>
        <v>261800</v>
      </c>
      <c r="K26" s="177">
        <f>'Sep-18'!B43</f>
        <v>261800</v>
      </c>
      <c r="L26" s="177">
        <f>'Oct-18'!B43</f>
        <v>261800</v>
      </c>
      <c r="M26" s="177">
        <f>'Nov-18'!B43</f>
        <v>261800</v>
      </c>
      <c r="N26" s="177">
        <f>'Dec-18'!B43</f>
        <v>261800</v>
      </c>
      <c r="O26" s="178">
        <f>SUM(C26:N26)</f>
        <v>2946748</v>
      </c>
    </row>
    <row r="27" spans="2:17" ht="15.75" x14ac:dyDescent="0.2">
      <c r="B27" s="171" t="s">
        <v>106</v>
      </c>
      <c r="C27" s="179">
        <f>'Jan-18'!B44</f>
        <v>-147898</v>
      </c>
      <c r="D27" s="177">
        <f>'Feb-18'!B44</f>
        <v>-261800</v>
      </c>
      <c r="E27" s="177">
        <f>'Mar-18'!B44</f>
        <v>-261800</v>
      </c>
      <c r="F27" s="177">
        <f>'Apr-18'!B44</f>
        <v>-261800</v>
      </c>
      <c r="G27" s="177">
        <f>'May-18'!B44</f>
        <v>-261800</v>
      </c>
      <c r="H27" s="177">
        <f>'Jun-18'!B44</f>
        <v>-261800</v>
      </c>
      <c r="I27" s="177">
        <f>'Jul-18'!B44</f>
        <v>-261800</v>
      </c>
      <c r="J27" s="177">
        <f>'Aug-18'!B44</f>
        <v>-261800</v>
      </c>
      <c r="K27" s="177">
        <f>'Sep-18'!B44</f>
        <v>-261800</v>
      </c>
      <c r="L27" s="177">
        <f>'Oct-18'!B44</f>
        <v>-261800</v>
      </c>
      <c r="M27" s="177">
        <f>'Nov-18'!B44</f>
        <v>-261800</v>
      </c>
      <c r="N27" s="177">
        <f>'Dec-18'!B44</f>
        <v>-261800</v>
      </c>
      <c r="O27" s="178">
        <f t="shared" ref="O27:O35" si="2">SUM(C27:N27)</f>
        <v>-3027698</v>
      </c>
    </row>
    <row r="28" spans="2:17" ht="15.75" x14ac:dyDescent="0.2">
      <c r="B28" s="171" t="s">
        <v>96</v>
      </c>
      <c r="C28" s="177">
        <f>'Jan-18'!B45</f>
        <v>0</v>
      </c>
      <c r="D28" s="177">
        <f>'Feb-18'!B45</f>
        <v>0</v>
      </c>
      <c r="E28" s="177">
        <f>'Mar-18'!B45</f>
        <v>0</v>
      </c>
      <c r="F28" s="177">
        <f>'Apr-18'!B45</f>
        <v>0</v>
      </c>
      <c r="G28" s="177">
        <f>'May-18'!B45</f>
        <v>0</v>
      </c>
      <c r="H28" s="177">
        <f>'Jun-18'!B45</f>
        <v>0</v>
      </c>
      <c r="I28" s="177">
        <f>'Jul-18'!B45</f>
        <v>0</v>
      </c>
      <c r="J28" s="177">
        <f>'Aug-18'!B45</f>
        <v>0</v>
      </c>
      <c r="K28" s="177">
        <f>'Sep-18'!B45</f>
        <v>0</v>
      </c>
      <c r="L28" s="177">
        <f>'Oct-18'!B45</f>
        <v>0</v>
      </c>
      <c r="M28" s="177">
        <f>'Nov-18'!B45</f>
        <v>0</v>
      </c>
      <c r="N28" s="177">
        <f>'Dec-18'!B45</f>
        <v>0</v>
      </c>
      <c r="O28" s="178">
        <f t="shared" si="2"/>
        <v>0</v>
      </c>
    </row>
    <row r="29" spans="2:17" ht="15.75" x14ac:dyDescent="0.2">
      <c r="B29" s="171" t="s">
        <v>92</v>
      </c>
      <c r="C29" s="179">
        <f>'Jan-18'!B46</f>
        <v>0</v>
      </c>
      <c r="D29" s="177">
        <f>'Feb-18'!B46</f>
        <v>0</v>
      </c>
      <c r="E29" s="177">
        <f>'Mar-18'!B46</f>
        <v>0</v>
      </c>
      <c r="F29" s="177">
        <f>'Apr-18'!B46</f>
        <v>0</v>
      </c>
      <c r="G29" s="177">
        <f>'May-18'!B46</f>
        <v>0</v>
      </c>
      <c r="H29" s="177">
        <f>'Jun-18'!B46</f>
        <v>0</v>
      </c>
      <c r="I29" s="177">
        <f>'Jul-18'!B46</f>
        <v>0</v>
      </c>
      <c r="J29" s="177">
        <f>'Aug-18'!B46</f>
        <v>0</v>
      </c>
      <c r="K29" s="177">
        <f>'Sep-18'!B46</f>
        <v>0</v>
      </c>
      <c r="L29" s="177">
        <f>'Oct-18'!B46</f>
        <v>0</v>
      </c>
      <c r="M29" s="177">
        <f>'Nov-18'!B46</f>
        <v>0</v>
      </c>
      <c r="N29" s="177">
        <f>'Dec-18'!B46</f>
        <v>0</v>
      </c>
      <c r="O29" s="178">
        <f t="shared" si="2"/>
        <v>0</v>
      </c>
    </row>
    <row r="30" spans="2:17" ht="15.75" x14ac:dyDescent="0.2">
      <c r="B30" s="171" t="s">
        <v>90</v>
      </c>
      <c r="C30" s="177">
        <f>'Jan-18'!B47</f>
        <v>0</v>
      </c>
      <c r="D30" s="177">
        <f>'Feb-18'!B47</f>
        <v>0</v>
      </c>
      <c r="E30" s="177">
        <f>'Mar-18'!B47</f>
        <v>0</v>
      </c>
      <c r="F30" s="177">
        <f>'Apr-18'!B47</f>
        <v>0</v>
      </c>
      <c r="G30" s="177">
        <f>'May-18'!B47</f>
        <v>0</v>
      </c>
      <c r="H30" s="177">
        <f>'Jun-18'!B47</f>
        <v>0</v>
      </c>
      <c r="I30" s="177">
        <f>'Jul-18'!B47</f>
        <v>0</v>
      </c>
      <c r="J30" s="177">
        <f>'Aug-18'!B47</f>
        <v>0</v>
      </c>
      <c r="K30" s="177">
        <f>'Sep-18'!B47</f>
        <v>0</v>
      </c>
      <c r="L30" s="177">
        <f>'Oct-18'!B47</f>
        <v>0</v>
      </c>
      <c r="M30" s="177">
        <f>'Nov-18'!B47</f>
        <v>0</v>
      </c>
      <c r="N30" s="177">
        <f>'Dec-18'!B47</f>
        <v>0</v>
      </c>
      <c r="O30" s="178">
        <f t="shared" si="2"/>
        <v>0</v>
      </c>
    </row>
    <row r="31" spans="2:17" ht="15.75" x14ac:dyDescent="0.2">
      <c r="B31" s="173" t="s">
        <v>97</v>
      </c>
      <c r="C31" s="179">
        <f>'Jan-18'!B48</f>
        <v>0</v>
      </c>
      <c r="D31" s="177">
        <f>'Feb-18'!B48</f>
        <v>0</v>
      </c>
      <c r="E31" s="177">
        <f>'Mar-18'!B48</f>
        <v>0</v>
      </c>
      <c r="F31" s="177">
        <f>'Apr-18'!B48</f>
        <v>0</v>
      </c>
      <c r="G31" s="177">
        <f>'May-18'!B48</f>
        <v>0</v>
      </c>
      <c r="H31" s="177">
        <f>'Jun-18'!B48</f>
        <v>0</v>
      </c>
      <c r="I31" s="177">
        <f>'Jul-18'!B48</f>
        <v>0</v>
      </c>
      <c r="J31" s="177">
        <f>'Aug-18'!B48</f>
        <v>0</v>
      </c>
      <c r="K31" s="177">
        <f>'Sep-18'!B48</f>
        <v>0</v>
      </c>
      <c r="L31" s="177">
        <f>'Oct-18'!B48</f>
        <v>0</v>
      </c>
      <c r="M31" s="177">
        <f>'Nov-18'!B48</f>
        <v>0</v>
      </c>
      <c r="N31" s="177">
        <f>'Dec-18'!B48</f>
        <v>0</v>
      </c>
      <c r="O31" s="178">
        <f t="shared" si="2"/>
        <v>0</v>
      </c>
    </row>
    <row r="32" spans="2:17" ht="15.75" x14ac:dyDescent="0.2">
      <c r="B32" s="173" t="s">
        <v>98</v>
      </c>
      <c r="C32" s="177">
        <f>'Jan-18'!B49</f>
        <v>0</v>
      </c>
      <c r="D32" s="177">
        <f>'Feb-18'!B49</f>
        <v>0</v>
      </c>
      <c r="E32" s="177">
        <f>'Mar-18'!B49</f>
        <v>0</v>
      </c>
      <c r="F32" s="177">
        <f>'Apr-18'!B49</f>
        <v>0</v>
      </c>
      <c r="G32" s="177">
        <f>'May-18'!B49</f>
        <v>0</v>
      </c>
      <c r="H32" s="177">
        <f>'Jun-18'!B49</f>
        <v>0</v>
      </c>
      <c r="I32" s="177">
        <f>'Jul-18'!B49</f>
        <v>0</v>
      </c>
      <c r="J32" s="177">
        <f>'Aug-18'!B49</f>
        <v>0</v>
      </c>
      <c r="K32" s="177">
        <f>'Sep-18'!B49</f>
        <v>0</v>
      </c>
      <c r="L32" s="177">
        <f>'Oct-18'!B49</f>
        <v>0</v>
      </c>
      <c r="M32" s="177">
        <f>'Nov-18'!B49</f>
        <v>0</v>
      </c>
      <c r="N32" s="177">
        <f>'Dec-18'!B49</f>
        <v>0</v>
      </c>
      <c r="O32" s="178">
        <f t="shared" si="2"/>
        <v>0</v>
      </c>
    </row>
    <row r="33" spans="2:15" ht="15.75" x14ac:dyDescent="0.2">
      <c r="B33" s="213" t="s">
        <v>99</v>
      </c>
      <c r="C33" s="179">
        <f>'Jan-18'!B50</f>
        <v>0</v>
      </c>
      <c r="D33" s="177">
        <f>'Feb-18'!B50</f>
        <v>0</v>
      </c>
      <c r="E33" s="177">
        <f>'Mar-18'!B50</f>
        <v>0</v>
      </c>
      <c r="F33" s="177">
        <f>'Apr-18'!B50</f>
        <v>0</v>
      </c>
      <c r="G33" s="177">
        <f>'May-18'!B50</f>
        <v>0</v>
      </c>
      <c r="H33" s="177">
        <f>'Jun-18'!B50</f>
        <v>0</v>
      </c>
      <c r="I33" s="177">
        <f>'Jul-18'!B50</f>
        <v>0</v>
      </c>
      <c r="J33" s="177">
        <f>'Aug-18'!B50</f>
        <v>0</v>
      </c>
      <c r="K33" s="177">
        <f>'Sep-18'!B50</f>
        <v>0</v>
      </c>
      <c r="L33" s="177">
        <f>'Oct-18'!B50</f>
        <v>0</v>
      </c>
      <c r="M33" s="177">
        <f>'Nov-18'!B50</f>
        <v>0</v>
      </c>
      <c r="N33" s="177">
        <f>'Dec-18'!B50</f>
        <v>0</v>
      </c>
      <c r="O33" s="178">
        <f t="shared" si="2"/>
        <v>0</v>
      </c>
    </row>
    <row r="34" spans="2:15" ht="15.75" x14ac:dyDescent="0.2">
      <c r="B34" s="213" t="s">
        <v>102</v>
      </c>
      <c r="C34" s="177">
        <f>'Jan-18'!B51</f>
        <v>0</v>
      </c>
      <c r="D34" s="177">
        <f>'Feb-18'!B51</f>
        <v>0</v>
      </c>
      <c r="E34" s="177">
        <f>'Mar-18'!B51</f>
        <v>0</v>
      </c>
      <c r="F34" s="177">
        <f>'Apr-18'!B51</f>
        <v>0</v>
      </c>
      <c r="G34" s="177">
        <f>'May-18'!B51</f>
        <v>0</v>
      </c>
      <c r="H34" s="177">
        <f>'Jun-18'!B51</f>
        <v>0</v>
      </c>
      <c r="I34" s="177">
        <f>'Jul-18'!B51</f>
        <v>0</v>
      </c>
      <c r="J34" s="177">
        <f>'Aug-18'!B51</f>
        <v>0</v>
      </c>
      <c r="K34" s="177">
        <f>'Sep-18'!B51</f>
        <v>0</v>
      </c>
      <c r="L34" s="177">
        <f>'Oct-18'!B51</f>
        <v>0</v>
      </c>
      <c r="M34" s="177">
        <f>'Nov-18'!B51</f>
        <v>0</v>
      </c>
      <c r="N34" s="177">
        <f>'Dec-18'!B51</f>
        <v>0</v>
      </c>
      <c r="O34" s="178">
        <f t="shared" si="2"/>
        <v>0</v>
      </c>
    </row>
    <row r="35" spans="2:15" ht="16.5" thickBot="1" x14ac:dyDescent="0.25">
      <c r="B35" s="213" t="s">
        <v>101</v>
      </c>
      <c r="C35" s="179">
        <f>'Jan-18'!B52</f>
        <v>0</v>
      </c>
      <c r="D35" s="177">
        <f>'Feb-18'!B52</f>
        <v>0</v>
      </c>
      <c r="E35" s="177">
        <f>'Mar-18'!B52</f>
        <v>0</v>
      </c>
      <c r="F35" s="177">
        <f>'Apr-18'!B52</f>
        <v>0</v>
      </c>
      <c r="G35" s="177">
        <f>'May-18'!B52</f>
        <v>0</v>
      </c>
      <c r="H35" s="177">
        <f>'Jun-18'!B52</f>
        <v>0</v>
      </c>
      <c r="I35" s="177">
        <f>'Jul-18'!B52</f>
        <v>0</v>
      </c>
      <c r="J35" s="177">
        <f>'Aug-18'!B52</f>
        <v>0</v>
      </c>
      <c r="K35" s="177">
        <f>'Sep-18'!B52</f>
        <v>0</v>
      </c>
      <c r="L35" s="177">
        <f>'Oct-18'!B52</f>
        <v>0</v>
      </c>
      <c r="M35" s="177">
        <f>'Nov-18'!B52</f>
        <v>0</v>
      </c>
      <c r="N35" s="177">
        <f>'Dec-18'!B52</f>
        <v>0</v>
      </c>
      <c r="O35" s="178">
        <f t="shared" si="2"/>
        <v>0</v>
      </c>
    </row>
    <row r="36" spans="2:15" ht="16.5" thickBot="1" x14ac:dyDescent="0.25">
      <c r="B36" s="180" t="s">
        <v>93</v>
      </c>
      <c r="C36" s="181">
        <f t="shared" ref="C36:O36" si="3">SUM(C26:C35)</f>
        <v>138850</v>
      </c>
      <c r="D36" s="181">
        <f t="shared" si="3"/>
        <v>-219800</v>
      </c>
      <c r="E36" s="181">
        <f t="shared" si="3"/>
        <v>0</v>
      </c>
      <c r="F36" s="181">
        <f t="shared" si="3"/>
        <v>0</v>
      </c>
      <c r="G36" s="181">
        <f t="shared" si="3"/>
        <v>0</v>
      </c>
      <c r="H36" s="181">
        <f t="shared" si="3"/>
        <v>0</v>
      </c>
      <c r="I36" s="181">
        <f t="shared" si="3"/>
        <v>0</v>
      </c>
      <c r="J36" s="181">
        <f t="shared" si="3"/>
        <v>0</v>
      </c>
      <c r="K36" s="181">
        <f t="shared" si="3"/>
        <v>0</v>
      </c>
      <c r="L36" s="181">
        <f t="shared" si="3"/>
        <v>0</v>
      </c>
      <c r="M36" s="181">
        <f t="shared" si="3"/>
        <v>0</v>
      </c>
      <c r="N36" s="181">
        <f t="shared" si="3"/>
        <v>0</v>
      </c>
      <c r="O36" s="181">
        <f t="shared" si="3"/>
        <v>-80950</v>
      </c>
    </row>
  </sheetData>
  <mergeCells count="2">
    <mergeCell ref="B1:O4"/>
    <mergeCell ref="B21:O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4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5.75" x14ac:dyDescent="0.25"/>
  <cols>
    <col min="1" max="1" width="26.6640625" style="188" bestFit="1" customWidth="1"/>
    <col min="2" max="2" width="13.33203125" style="189" bestFit="1" customWidth="1"/>
    <col min="3" max="3" width="14.5" style="188" bestFit="1" customWidth="1"/>
    <col min="4" max="4" width="15" style="188" bestFit="1" customWidth="1"/>
    <col min="5" max="5" width="15.33203125" style="188" bestFit="1" customWidth="1"/>
    <col min="6" max="11" width="15" style="188" bestFit="1" customWidth="1"/>
    <col min="12" max="12" width="15.33203125" style="188" bestFit="1" customWidth="1"/>
    <col min="13" max="13" width="14" style="188" bestFit="1" customWidth="1"/>
    <col min="14" max="18" width="14.5" style="188" bestFit="1" customWidth="1"/>
    <col min="19" max="19" width="15.33203125" style="188" bestFit="1" customWidth="1"/>
    <col min="20" max="21" width="14.5" style="188" bestFit="1" customWidth="1"/>
    <col min="22" max="22" width="15" style="188" bestFit="1" customWidth="1"/>
    <col min="23" max="23" width="14.5" style="188" bestFit="1" customWidth="1"/>
    <col min="24" max="25" width="15" style="188" bestFit="1" customWidth="1"/>
    <col min="26" max="26" width="19.1640625" style="188" bestFit="1" customWidth="1"/>
    <col min="27" max="27" width="16.5" style="188" bestFit="1" customWidth="1"/>
    <col min="28" max="31" width="15" style="188" bestFit="1" customWidth="1"/>
    <col min="32" max="32" width="14.1640625" style="188" bestFit="1" customWidth="1"/>
    <col min="33" max="33" width="19.1640625" style="188" bestFit="1" customWidth="1"/>
    <col min="34" max="34" width="9.33203125" style="188"/>
    <col min="35" max="35" width="13.6640625" style="188" bestFit="1" customWidth="1"/>
    <col min="36" max="16384" width="9.33203125" style="188"/>
  </cols>
  <sheetData>
    <row r="1" spans="1:35" s="184" customFormat="1" x14ac:dyDescent="0.25">
      <c r="A1" s="161" t="s">
        <v>128</v>
      </c>
      <c r="B1" s="183">
        <f>'Expected sales'!B8</f>
        <v>31</v>
      </c>
      <c r="C1" s="184" t="s">
        <v>138</v>
      </c>
      <c r="D1" s="184" t="s">
        <v>139</v>
      </c>
      <c r="E1" s="184" t="s">
        <v>140</v>
      </c>
      <c r="F1" s="184" t="s">
        <v>141</v>
      </c>
      <c r="G1" s="184" t="s">
        <v>142</v>
      </c>
      <c r="H1" s="184" t="s">
        <v>143</v>
      </c>
      <c r="I1" s="184" t="s">
        <v>144</v>
      </c>
      <c r="J1" s="184" t="s">
        <v>138</v>
      </c>
      <c r="K1" s="184" t="s">
        <v>139</v>
      </c>
      <c r="L1" s="184" t="s">
        <v>140</v>
      </c>
      <c r="M1" s="184" t="s">
        <v>141</v>
      </c>
      <c r="N1" s="184" t="s">
        <v>142</v>
      </c>
      <c r="O1" s="184" t="s">
        <v>143</v>
      </c>
      <c r="P1" s="184" t="s">
        <v>144</v>
      </c>
      <c r="Q1" s="184" t="s">
        <v>138</v>
      </c>
      <c r="R1" s="184" t="s">
        <v>139</v>
      </c>
      <c r="S1" s="184" t="s">
        <v>140</v>
      </c>
      <c r="T1" s="184" t="s">
        <v>141</v>
      </c>
      <c r="U1" s="184" t="s">
        <v>142</v>
      </c>
      <c r="V1" s="184" t="s">
        <v>143</v>
      </c>
      <c r="W1" s="184" t="s">
        <v>144</v>
      </c>
      <c r="X1" s="184" t="s">
        <v>138</v>
      </c>
      <c r="Y1" s="184" t="s">
        <v>139</v>
      </c>
      <c r="Z1" s="184" t="s">
        <v>140</v>
      </c>
      <c r="AA1" s="184" t="s">
        <v>141</v>
      </c>
      <c r="AB1" s="184" t="s">
        <v>142</v>
      </c>
      <c r="AC1" s="184" t="s">
        <v>143</v>
      </c>
      <c r="AD1" s="184" t="s">
        <v>144</v>
      </c>
      <c r="AE1" s="184" t="s">
        <v>138</v>
      </c>
      <c r="AF1" s="184" t="s">
        <v>139</v>
      </c>
      <c r="AG1" s="184" t="s">
        <v>140</v>
      </c>
      <c r="AI1" s="184" t="s">
        <v>151</v>
      </c>
    </row>
    <row r="2" spans="1:35" s="227" customFormat="1" x14ac:dyDescent="0.25">
      <c r="C2" s="227">
        <v>43101</v>
      </c>
      <c r="D2" s="227">
        <v>43102</v>
      </c>
      <c r="E2" s="227">
        <v>43103</v>
      </c>
      <c r="F2" s="227">
        <v>43104</v>
      </c>
      <c r="G2" s="227">
        <v>43105</v>
      </c>
      <c r="H2" s="227">
        <v>43106</v>
      </c>
      <c r="I2" s="227">
        <v>43107</v>
      </c>
      <c r="J2" s="227">
        <v>43108</v>
      </c>
      <c r="K2" s="227">
        <v>43109</v>
      </c>
      <c r="L2" s="227">
        <v>43110</v>
      </c>
      <c r="M2" s="227">
        <v>43111</v>
      </c>
      <c r="N2" s="227">
        <v>43112</v>
      </c>
      <c r="O2" s="227">
        <v>43113</v>
      </c>
      <c r="P2" s="227">
        <v>43114</v>
      </c>
      <c r="Q2" s="227">
        <v>43115</v>
      </c>
      <c r="R2" s="227">
        <v>43116</v>
      </c>
      <c r="S2" s="227">
        <v>43117</v>
      </c>
      <c r="T2" s="227">
        <v>43118</v>
      </c>
      <c r="U2" s="227">
        <v>43119</v>
      </c>
      <c r="V2" s="227">
        <v>43120</v>
      </c>
      <c r="W2" s="227">
        <v>43121</v>
      </c>
      <c r="X2" s="227">
        <v>43122</v>
      </c>
      <c r="Y2" s="227">
        <v>43123</v>
      </c>
      <c r="Z2" s="227">
        <v>43124</v>
      </c>
      <c r="AA2" s="227">
        <v>43125</v>
      </c>
      <c r="AB2" s="227">
        <v>43126</v>
      </c>
      <c r="AC2" s="227">
        <v>43127</v>
      </c>
      <c r="AD2" s="227">
        <v>43128</v>
      </c>
      <c r="AE2" s="227">
        <v>43129</v>
      </c>
      <c r="AF2" s="227">
        <v>43130</v>
      </c>
      <c r="AG2" s="227">
        <v>43131</v>
      </c>
    </row>
    <row r="3" spans="1:35" s="186" customFormat="1" x14ac:dyDescent="0.25">
      <c r="A3" s="185" t="s">
        <v>100</v>
      </c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  <c r="AA3" s="187"/>
      <c r="AB3" s="187"/>
      <c r="AC3" s="187"/>
      <c r="AD3" s="187"/>
      <c r="AE3" s="187"/>
    </row>
    <row r="4" spans="1:35" x14ac:dyDescent="0.25">
      <c r="A4" s="221" t="s">
        <v>103</v>
      </c>
      <c r="B4" s="188"/>
      <c r="C4" s="189">
        <v>0</v>
      </c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89"/>
      <c r="AC4" s="189"/>
      <c r="AD4" s="189"/>
      <c r="AE4" s="189"/>
      <c r="AF4" s="189"/>
      <c r="AG4" s="189"/>
      <c r="AI4" s="201">
        <f t="shared" ref="AI4:AI10" si="0">SUM(C4:AG4)</f>
        <v>0</v>
      </c>
    </row>
    <row r="5" spans="1:35" x14ac:dyDescent="0.25">
      <c r="A5" s="224" t="s">
        <v>123</v>
      </c>
      <c r="B5" s="188"/>
      <c r="C5" s="189">
        <v>0</v>
      </c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89"/>
      <c r="AE5" s="189"/>
      <c r="AF5" s="189"/>
      <c r="AG5" s="189"/>
      <c r="AI5" s="201">
        <f t="shared" si="0"/>
        <v>0</v>
      </c>
    </row>
    <row r="6" spans="1:35" x14ac:dyDescent="0.25">
      <c r="A6" s="224" t="s">
        <v>105</v>
      </c>
      <c r="B6" s="188"/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>
        <v>17700</v>
      </c>
      <c r="T6" s="189">
        <v>17000</v>
      </c>
      <c r="U6" s="189"/>
      <c r="V6" s="189">
        <v>13000</v>
      </c>
      <c r="W6" s="189"/>
      <c r="X6" s="189">
        <v>22000</v>
      </c>
      <c r="Y6" s="189"/>
      <c r="Z6" s="189">
        <v>24000</v>
      </c>
      <c r="AA6" s="189">
        <v>12000</v>
      </c>
      <c r="AB6" s="189"/>
      <c r="AC6" s="189"/>
      <c r="AD6" s="189"/>
      <c r="AE6" s="189"/>
      <c r="AF6" s="189"/>
      <c r="AG6" s="189"/>
      <c r="AI6" s="201">
        <f t="shared" si="0"/>
        <v>105700</v>
      </c>
    </row>
    <row r="7" spans="1:35" ht="13.5" customHeight="1" x14ac:dyDescent="0.25">
      <c r="A7" s="224" t="s">
        <v>125</v>
      </c>
      <c r="B7" s="188"/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>
        <v>9000</v>
      </c>
      <c r="AA7" s="189"/>
      <c r="AB7" s="189"/>
      <c r="AC7" s="189"/>
      <c r="AD7" s="189"/>
      <c r="AE7" s="189"/>
      <c r="AF7" s="189"/>
      <c r="AG7" s="189"/>
      <c r="AI7" s="201">
        <f t="shared" si="0"/>
        <v>9000</v>
      </c>
    </row>
    <row r="8" spans="1:35" s="190" customFormat="1" x14ac:dyDescent="0.25">
      <c r="A8" s="224" t="s">
        <v>107</v>
      </c>
      <c r="C8" s="191"/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I8" s="201">
        <f t="shared" si="0"/>
        <v>0</v>
      </c>
    </row>
    <row r="9" spans="1:35" s="190" customFormat="1" x14ac:dyDescent="0.25">
      <c r="A9" s="224" t="s">
        <v>145</v>
      </c>
      <c r="C9" s="191"/>
      <c r="D9" s="191"/>
      <c r="E9" s="191"/>
      <c r="F9" s="191"/>
      <c r="G9" s="191">
        <v>250</v>
      </c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I9" s="201">
        <f t="shared" si="0"/>
        <v>250</v>
      </c>
    </row>
    <row r="10" spans="1:35" s="190" customFormat="1" x14ac:dyDescent="0.25">
      <c r="A10" s="224" t="s">
        <v>124</v>
      </c>
      <c r="C10" s="191">
        <v>10000</v>
      </c>
      <c r="D10" s="191">
        <v>2900</v>
      </c>
      <c r="E10" s="191"/>
      <c r="F10" s="191"/>
      <c r="G10" s="191"/>
      <c r="H10" s="191">
        <v>4000</v>
      </c>
      <c r="I10" s="191"/>
      <c r="J10" s="191"/>
      <c r="K10" s="191"/>
      <c r="L10" s="191">
        <v>7000</v>
      </c>
      <c r="M10" s="191"/>
      <c r="N10" s="191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I10" s="201">
        <f t="shared" si="0"/>
        <v>23900</v>
      </c>
    </row>
    <row r="11" spans="1:35" x14ac:dyDescent="0.25">
      <c r="A11" s="224" t="s">
        <v>3</v>
      </c>
      <c r="B11" s="188"/>
      <c r="C11" s="201"/>
      <c r="D11" s="201"/>
      <c r="E11" s="201"/>
      <c r="F11" s="201"/>
      <c r="G11" s="201"/>
      <c r="H11" s="201"/>
      <c r="I11" s="201"/>
      <c r="J11" s="201"/>
      <c r="K11" s="201"/>
      <c r="L11" s="201"/>
      <c r="M11" s="201"/>
      <c r="N11" s="201"/>
      <c r="O11" s="201"/>
      <c r="P11" s="201"/>
      <c r="Q11" s="201"/>
      <c r="R11" s="201"/>
      <c r="S11" s="201"/>
      <c r="T11" s="201"/>
      <c r="U11" s="201"/>
      <c r="V11" s="201"/>
      <c r="W11" s="201"/>
      <c r="X11" s="201"/>
      <c r="Y11" s="201"/>
      <c r="Z11" s="201"/>
      <c r="AA11" s="201"/>
      <c r="AB11" s="201"/>
      <c r="AC11" s="201"/>
      <c r="AD11" s="201"/>
      <c r="AE11" s="201"/>
      <c r="AF11" s="201"/>
      <c r="AG11" s="201"/>
      <c r="AI11" s="201">
        <f>SUM(AI4:AI10)</f>
        <v>138850</v>
      </c>
    </row>
    <row r="12" spans="1:35" s="186" customFormat="1" x14ac:dyDescent="0.25">
      <c r="A12" s="185" t="s">
        <v>87</v>
      </c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  <c r="AA12" s="187"/>
      <c r="AB12" s="187"/>
      <c r="AC12" s="187"/>
      <c r="AD12" s="187"/>
      <c r="AE12" s="187"/>
    </row>
    <row r="13" spans="1:35" x14ac:dyDescent="0.25">
      <c r="A13" s="221" t="s">
        <v>103</v>
      </c>
      <c r="B13" s="192">
        <v>0.18</v>
      </c>
      <c r="C13" s="189">
        <f t="shared" ref="C13:AG13" si="1">C4*$B$13</f>
        <v>0</v>
      </c>
      <c r="D13" s="189">
        <f t="shared" si="1"/>
        <v>0</v>
      </c>
      <c r="E13" s="189">
        <f t="shared" si="1"/>
        <v>0</v>
      </c>
      <c r="F13" s="189">
        <f t="shared" si="1"/>
        <v>0</v>
      </c>
      <c r="G13" s="189">
        <f t="shared" si="1"/>
        <v>0</v>
      </c>
      <c r="H13" s="189">
        <f t="shared" si="1"/>
        <v>0</v>
      </c>
      <c r="I13" s="189">
        <f t="shared" si="1"/>
        <v>0</v>
      </c>
      <c r="J13" s="189">
        <f t="shared" si="1"/>
        <v>0</v>
      </c>
      <c r="K13" s="189">
        <f t="shared" si="1"/>
        <v>0</v>
      </c>
      <c r="L13" s="189">
        <f t="shared" si="1"/>
        <v>0</v>
      </c>
      <c r="M13" s="189">
        <f t="shared" si="1"/>
        <v>0</v>
      </c>
      <c r="N13" s="189">
        <f t="shared" si="1"/>
        <v>0</v>
      </c>
      <c r="O13" s="189">
        <f t="shared" si="1"/>
        <v>0</v>
      </c>
      <c r="P13" s="189">
        <f t="shared" si="1"/>
        <v>0</v>
      </c>
      <c r="Q13" s="189">
        <f t="shared" si="1"/>
        <v>0</v>
      </c>
      <c r="R13" s="189">
        <f t="shared" si="1"/>
        <v>0</v>
      </c>
      <c r="S13" s="189">
        <f t="shared" si="1"/>
        <v>0</v>
      </c>
      <c r="T13" s="189">
        <f t="shared" si="1"/>
        <v>0</v>
      </c>
      <c r="U13" s="189">
        <f t="shared" si="1"/>
        <v>0</v>
      </c>
      <c r="V13" s="189">
        <f t="shared" si="1"/>
        <v>0</v>
      </c>
      <c r="W13" s="189">
        <f t="shared" si="1"/>
        <v>0</v>
      </c>
      <c r="X13" s="189">
        <f t="shared" si="1"/>
        <v>0</v>
      </c>
      <c r="Y13" s="189">
        <f t="shared" si="1"/>
        <v>0</v>
      </c>
      <c r="Z13" s="189">
        <f t="shared" si="1"/>
        <v>0</v>
      </c>
      <c r="AA13" s="189">
        <f t="shared" si="1"/>
        <v>0</v>
      </c>
      <c r="AB13" s="189">
        <f t="shared" si="1"/>
        <v>0</v>
      </c>
      <c r="AC13" s="189">
        <f t="shared" si="1"/>
        <v>0</v>
      </c>
      <c r="AD13" s="189">
        <f t="shared" si="1"/>
        <v>0</v>
      </c>
      <c r="AE13" s="189">
        <f t="shared" si="1"/>
        <v>0</v>
      </c>
      <c r="AF13" s="189">
        <f t="shared" si="1"/>
        <v>0</v>
      </c>
      <c r="AG13" s="189">
        <f t="shared" si="1"/>
        <v>0</v>
      </c>
    </row>
    <row r="14" spans="1:35" x14ac:dyDescent="0.25">
      <c r="A14" s="224" t="s">
        <v>123</v>
      </c>
      <c r="B14" s="192">
        <v>0.18</v>
      </c>
      <c r="C14" s="189">
        <f t="shared" ref="C14:AG14" si="2">C5*$B$14</f>
        <v>0</v>
      </c>
      <c r="D14" s="189">
        <f t="shared" si="2"/>
        <v>0</v>
      </c>
      <c r="E14" s="189">
        <f t="shared" si="2"/>
        <v>0</v>
      </c>
      <c r="F14" s="189">
        <f t="shared" si="2"/>
        <v>0</v>
      </c>
      <c r="G14" s="189">
        <f t="shared" si="2"/>
        <v>0</v>
      </c>
      <c r="H14" s="189">
        <f t="shared" si="2"/>
        <v>0</v>
      </c>
      <c r="I14" s="189">
        <f t="shared" si="2"/>
        <v>0</v>
      </c>
      <c r="J14" s="189">
        <f t="shared" si="2"/>
        <v>0</v>
      </c>
      <c r="K14" s="189">
        <f t="shared" si="2"/>
        <v>0</v>
      </c>
      <c r="L14" s="189">
        <f t="shared" si="2"/>
        <v>0</v>
      </c>
      <c r="M14" s="189">
        <f t="shared" si="2"/>
        <v>0</v>
      </c>
      <c r="N14" s="189">
        <f t="shared" si="2"/>
        <v>0</v>
      </c>
      <c r="O14" s="189">
        <f t="shared" si="2"/>
        <v>0</v>
      </c>
      <c r="P14" s="189">
        <f t="shared" si="2"/>
        <v>0</v>
      </c>
      <c r="Q14" s="189">
        <f t="shared" si="2"/>
        <v>0</v>
      </c>
      <c r="R14" s="189">
        <f t="shared" si="2"/>
        <v>0</v>
      </c>
      <c r="S14" s="189">
        <f t="shared" si="2"/>
        <v>0</v>
      </c>
      <c r="T14" s="189">
        <f t="shared" si="2"/>
        <v>0</v>
      </c>
      <c r="U14" s="189">
        <f t="shared" si="2"/>
        <v>0</v>
      </c>
      <c r="V14" s="189">
        <f t="shared" si="2"/>
        <v>0</v>
      </c>
      <c r="W14" s="189">
        <f t="shared" si="2"/>
        <v>0</v>
      </c>
      <c r="X14" s="189">
        <f t="shared" si="2"/>
        <v>0</v>
      </c>
      <c r="Y14" s="189">
        <f t="shared" si="2"/>
        <v>0</v>
      </c>
      <c r="Z14" s="189">
        <f t="shared" si="2"/>
        <v>0</v>
      </c>
      <c r="AA14" s="189">
        <f t="shared" si="2"/>
        <v>0</v>
      </c>
      <c r="AB14" s="189">
        <f t="shared" si="2"/>
        <v>0</v>
      </c>
      <c r="AC14" s="189">
        <f t="shared" si="2"/>
        <v>0</v>
      </c>
      <c r="AD14" s="189">
        <f t="shared" si="2"/>
        <v>0</v>
      </c>
      <c r="AE14" s="189">
        <f t="shared" si="2"/>
        <v>0</v>
      </c>
      <c r="AF14" s="189">
        <f t="shared" si="2"/>
        <v>0</v>
      </c>
      <c r="AG14" s="189">
        <f t="shared" si="2"/>
        <v>0</v>
      </c>
    </row>
    <row r="15" spans="1:35" x14ac:dyDescent="0.25">
      <c r="A15" s="224" t="s">
        <v>105</v>
      </c>
      <c r="B15" s="192">
        <v>0.18</v>
      </c>
      <c r="C15" s="189">
        <f t="shared" ref="C15:AG15" si="3">C6*$B$15</f>
        <v>0</v>
      </c>
      <c r="D15" s="189">
        <f t="shared" si="3"/>
        <v>0</v>
      </c>
      <c r="E15" s="189">
        <f t="shared" si="3"/>
        <v>0</v>
      </c>
      <c r="F15" s="189">
        <f t="shared" si="3"/>
        <v>0</v>
      </c>
      <c r="G15" s="189">
        <f t="shared" si="3"/>
        <v>0</v>
      </c>
      <c r="H15" s="189">
        <f t="shared" si="3"/>
        <v>0</v>
      </c>
      <c r="I15" s="189">
        <f t="shared" si="3"/>
        <v>0</v>
      </c>
      <c r="J15" s="189">
        <f t="shared" si="3"/>
        <v>0</v>
      </c>
      <c r="K15" s="189">
        <f t="shared" si="3"/>
        <v>0</v>
      </c>
      <c r="L15" s="189">
        <f t="shared" si="3"/>
        <v>0</v>
      </c>
      <c r="M15" s="189">
        <f t="shared" si="3"/>
        <v>0</v>
      </c>
      <c r="N15" s="189">
        <f t="shared" si="3"/>
        <v>0</v>
      </c>
      <c r="O15" s="189">
        <f t="shared" si="3"/>
        <v>0</v>
      </c>
      <c r="P15" s="189">
        <f t="shared" si="3"/>
        <v>0</v>
      </c>
      <c r="Q15" s="189">
        <f t="shared" si="3"/>
        <v>0</v>
      </c>
      <c r="R15" s="189">
        <f t="shared" si="3"/>
        <v>0</v>
      </c>
      <c r="S15" s="189">
        <f t="shared" si="3"/>
        <v>3186</v>
      </c>
      <c r="T15" s="189">
        <f t="shared" si="3"/>
        <v>3060</v>
      </c>
      <c r="U15" s="189">
        <f t="shared" si="3"/>
        <v>0</v>
      </c>
      <c r="V15" s="189">
        <f t="shared" si="3"/>
        <v>2340</v>
      </c>
      <c r="W15" s="189">
        <f t="shared" si="3"/>
        <v>0</v>
      </c>
      <c r="X15" s="189">
        <f t="shared" si="3"/>
        <v>3960</v>
      </c>
      <c r="Y15" s="189">
        <f t="shared" si="3"/>
        <v>0</v>
      </c>
      <c r="Z15" s="189">
        <f t="shared" si="3"/>
        <v>4320</v>
      </c>
      <c r="AA15" s="189">
        <f t="shared" si="3"/>
        <v>2160</v>
      </c>
      <c r="AB15" s="189">
        <f t="shared" si="3"/>
        <v>0</v>
      </c>
      <c r="AC15" s="189">
        <f t="shared" si="3"/>
        <v>0</v>
      </c>
      <c r="AD15" s="189">
        <f t="shared" si="3"/>
        <v>0</v>
      </c>
      <c r="AE15" s="189">
        <f t="shared" si="3"/>
        <v>0</v>
      </c>
      <c r="AF15" s="189">
        <f t="shared" si="3"/>
        <v>0</v>
      </c>
      <c r="AG15" s="189">
        <f t="shared" si="3"/>
        <v>0</v>
      </c>
    </row>
    <row r="16" spans="1:35" x14ac:dyDescent="0.25">
      <c r="A16" s="224" t="s">
        <v>125</v>
      </c>
      <c r="B16" s="192">
        <v>0.18</v>
      </c>
      <c r="C16" s="189">
        <f t="shared" ref="C16:AG16" si="4">C7*$B$16</f>
        <v>0</v>
      </c>
      <c r="D16" s="189">
        <f t="shared" si="4"/>
        <v>0</v>
      </c>
      <c r="E16" s="189">
        <f t="shared" si="4"/>
        <v>0</v>
      </c>
      <c r="F16" s="189">
        <f t="shared" si="4"/>
        <v>0</v>
      </c>
      <c r="G16" s="189">
        <f t="shared" si="4"/>
        <v>0</v>
      </c>
      <c r="H16" s="189">
        <f t="shared" si="4"/>
        <v>0</v>
      </c>
      <c r="I16" s="189">
        <f t="shared" si="4"/>
        <v>0</v>
      </c>
      <c r="J16" s="189">
        <f t="shared" si="4"/>
        <v>0</v>
      </c>
      <c r="K16" s="189">
        <f t="shared" si="4"/>
        <v>0</v>
      </c>
      <c r="L16" s="189">
        <f t="shared" si="4"/>
        <v>0</v>
      </c>
      <c r="M16" s="189">
        <f t="shared" si="4"/>
        <v>0</v>
      </c>
      <c r="N16" s="189">
        <f t="shared" si="4"/>
        <v>0</v>
      </c>
      <c r="O16" s="189">
        <f t="shared" si="4"/>
        <v>0</v>
      </c>
      <c r="P16" s="189">
        <f t="shared" si="4"/>
        <v>0</v>
      </c>
      <c r="Q16" s="189">
        <f t="shared" si="4"/>
        <v>0</v>
      </c>
      <c r="R16" s="189">
        <f t="shared" si="4"/>
        <v>0</v>
      </c>
      <c r="S16" s="189">
        <f t="shared" si="4"/>
        <v>0</v>
      </c>
      <c r="T16" s="189">
        <f t="shared" si="4"/>
        <v>0</v>
      </c>
      <c r="U16" s="189">
        <f t="shared" si="4"/>
        <v>0</v>
      </c>
      <c r="V16" s="189">
        <f t="shared" si="4"/>
        <v>0</v>
      </c>
      <c r="W16" s="189">
        <f t="shared" si="4"/>
        <v>0</v>
      </c>
      <c r="X16" s="189">
        <f t="shared" si="4"/>
        <v>0</v>
      </c>
      <c r="Y16" s="189">
        <f t="shared" si="4"/>
        <v>0</v>
      </c>
      <c r="Z16" s="189">
        <f t="shared" si="4"/>
        <v>1620</v>
      </c>
      <c r="AA16" s="189">
        <f t="shared" si="4"/>
        <v>0</v>
      </c>
      <c r="AB16" s="189">
        <f t="shared" si="4"/>
        <v>0</v>
      </c>
      <c r="AC16" s="189">
        <f t="shared" si="4"/>
        <v>0</v>
      </c>
      <c r="AD16" s="189">
        <f t="shared" si="4"/>
        <v>0</v>
      </c>
      <c r="AE16" s="189">
        <f t="shared" si="4"/>
        <v>0</v>
      </c>
      <c r="AF16" s="189">
        <f t="shared" si="4"/>
        <v>0</v>
      </c>
      <c r="AG16" s="189">
        <f t="shared" si="4"/>
        <v>0</v>
      </c>
    </row>
    <row r="17" spans="1:35" x14ac:dyDescent="0.25">
      <c r="A17" s="224" t="s">
        <v>107</v>
      </c>
      <c r="B17" s="192">
        <v>0.18</v>
      </c>
      <c r="C17" s="189">
        <f t="shared" ref="C17:AG17" si="5">C8*$B$17</f>
        <v>0</v>
      </c>
      <c r="D17" s="189">
        <f t="shared" si="5"/>
        <v>0</v>
      </c>
      <c r="E17" s="189">
        <f t="shared" si="5"/>
        <v>0</v>
      </c>
      <c r="F17" s="189">
        <f t="shared" si="5"/>
        <v>0</v>
      </c>
      <c r="G17" s="189">
        <f t="shared" si="5"/>
        <v>0</v>
      </c>
      <c r="H17" s="189">
        <f t="shared" si="5"/>
        <v>0</v>
      </c>
      <c r="I17" s="189">
        <f t="shared" si="5"/>
        <v>0</v>
      </c>
      <c r="J17" s="189">
        <f t="shared" si="5"/>
        <v>0</v>
      </c>
      <c r="K17" s="189">
        <f t="shared" si="5"/>
        <v>0</v>
      </c>
      <c r="L17" s="189">
        <f t="shared" si="5"/>
        <v>0</v>
      </c>
      <c r="M17" s="189">
        <f t="shared" si="5"/>
        <v>0</v>
      </c>
      <c r="N17" s="189">
        <f t="shared" si="5"/>
        <v>0</v>
      </c>
      <c r="O17" s="189">
        <f t="shared" si="5"/>
        <v>0</v>
      </c>
      <c r="P17" s="189">
        <f t="shared" si="5"/>
        <v>0</v>
      </c>
      <c r="Q17" s="189">
        <f t="shared" si="5"/>
        <v>0</v>
      </c>
      <c r="R17" s="189">
        <f t="shared" si="5"/>
        <v>0</v>
      </c>
      <c r="S17" s="189">
        <f t="shared" si="5"/>
        <v>0</v>
      </c>
      <c r="T17" s="189">
        <f t="shared" si="5"/>
        <v>0</v>
      </c>
      <c r="U17" s="189">
        <f t="shared" si="5"/>
        <v>0</v>
      </c>
      <c r="V17" s="189">
        <f t="shared" si="5"/>
        <v>0</v>
      </c>
      <c r="W17" s="189">
        <f t="shared" si="5"/>
        <v>0</v>
      </c>
      <c r="X17" s="189">
        <f t="shared" si="5"/>
        <v>0</v>
      </c>
      <c r="Y17" s="189">
        <f t="shared" si="5"/>
        <v>0</v>
      </c>
      <c r="Z17" s="189">
        <f t="shared" si="5"/>
        <v>0</v>
      </c>
      <c r="AA17" s="189">
        <f t="shared" si="5"/>
        <v>0</v>
      </c>
      <c r="AB17" s="189">
        <f t="shared" si="5"/>
        <v>0</v>
      </c>
      <c r="AC17" s="189">
        <f t="shared" si="5"/>
        <v>0</v>
      </c>
      <c r="AD17" s="189">
        <f t="shared" si="5"/>
        <v>0</v>
      </c>
      <c r="AE17" s="189">
        <f t="shared" si="5"/>
        <v>0</v>
      </c>
      <c r="AF17" s="189">
        <f t="shared" si="5"/>
        <v>0</v>
      </c>
      <c r="AG17" s="189">
        <f t="shared" si="5"/>
        <v>0</v>
      </c>
    </row>
    <row r="18" spans="1:35" x14ac:dyDescent="0.25">
      <c r="A18" s="224" t="s">
        <v>145</v>
      </c>
      <c r="B18" s="192">
        <v>0.18</v>
      </c>
      <c r="C18" s="189"/>
      <c r="D18" s="189"/>
      <c r="E18" s="189"/>
      <c r="F18" s="189"/>
      <c r="G18" s="189"/>
      <c r="H18" s="189"/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</row>
    <row r="19" spans="1:35" x14ac:dyDescent="0.25">
      <c r="A19" s="224" t="s">
        <v>124</v>
      </c>
      <c r="B19" s="192">
        <v>0.18</v>
      </c>
      <c r="C19" s="189">
        <f t="shared" ref="C19:AG19" si="6">C10*$B$19</f>
        <v>1800</v>
      </c>
      <c r="D19" s="189">
        <f t="shared" si="6"/>
        <v>522</v>
      </c>
      <c r="E19" s="189">
        <f t="shared" si="6"/>
        <v>0</v>
      </c>
      <c r="F19" s="189">
        <f t="shared" si="6"/>
        <v>0</v>
      </c>
      <c r="G19" s="189">
        <f t="shared" si="6"/>
        <v>0</v>
      </c>
      <c r="H19" s="189">
        <f t="shared" si="6"/>
        <v>720</v>
      </c>
      <c r="I19" s="189">
        <f t="shared" si="6"/>
        <v>0</v>
      </c>
      <c r="J19" s="189">
        <f t="shared" si="6"/>
        <v>0</v>
      </c>
      <c r="K19" s="189">
        <f t="shared" si="6"/>
        <v>0</v>
      </c>
      <c r="L19" s="189">
        <f t="shared" si="6"/>
        <v>1260</v>
      </c>
      <c r="M19" s="189">
        <f t="shared" si="6"/>
        <v>0</v>
      </c>
      <c r="N19" s="189">
        <f t="shared" si="6"/>
        <v>0</v>
      </c>
      <c r="O19" s="189">
        <f t="shared" si="6"/>
        <v>0</v>
      </c>
      <c r="P19" s="189">
        <f t="shared" si="6"/>
        <v>0</v>
      </c>
      <c r="Q19" s="189">
        <f t="shared" si="6"/>
        <v>0</v>
      </c>
      <c r="R19" s="189">
        <f t="shared" si="6"/>
        <v>0</v>
      </c>
      <c r="S19" s="189">
        <f t="shared" si="6"/>
        <v>0</v>
      </c>
      <c r="T19" s="189">
        <f t="shared" si="6"/>
        <v>0</v>
      </c>
      <c r="U19" s="189">
        <f t="shared" si="6"/>
        <v>0</v>
      </c>
      <c r="V19" s="189">
        <f t="shared" si="6"/>
        <v>0</v>
      </c>
      <c r="W19" s="189">
        <f t="shared" si="6"/>
        <v>0</v>
      </c>
      <c r="X19" s="189">
        <f t="shared" si="6"/>
        <v>0</v>
      </c>
      <c r="Y19" s="189">
        <f t="shared" si="6"/>
        <v>0</v>
      </c>
      <c r="Z19" s="189">
        <f t="shared" si="6"/>
        <v>0</v>
      </c>
      <c r="AA19" s="189">
        <f t="shared" si="6"/>
        <v>0</v>
      </c>
      <c r="AB19" s="189">
        <f t="shared" si="6"/>
        <v>0</v>
      </c>
      <c r="AC19" s="189">
        <f t="shared" si="6"/>
        <v>0</v>
      </c>
      <c r="AD19" s="189">
        <f t="shared" si="6"/>
        <v>0</v>
      </c>
      <c r="AE19" s="189">
        <f t="shared" si="6"/>
        <v>0</v>
      </c>
      <c r="AF19" s="189">
        <f t="shared" si="6"/>
        <v>0</v>
      </c>
      <c r="AG19" s="189">
        <f t="shared" si="6"/>
        <v>0</v>
      </c>
    </row>
    <row r="20" spans="1:35" s="190" customFormat="1" x14ac:dyDescent="0.25">
      <c r="A20" s="190" t="s">
        <v>91</v>
      </c>
      <c r="C20" s="193">
        <f t="shared" ref="C20:AG20" si="7">SUM(C13:C19)</f>
        <v>1800</v>
      </c>
      <c r="D20" s="193">
        <f t="shared" si="7"/>
        <v>522</v>
      </c>
      <c r="E20" s="193">
        <f t="shared" si="7"/>
        <v>0</v>
      </c>
      <c r="F20" s="193">
        <f t="shared" si="7"/>
        <v>0</v>
      </c>
      <c r="G20" s="193">
        <f t="shared" si="7"/>
        <v>0</v>
      </c>
      <c r="H20" s="193">
        <f t="shared" si="7"/>
        <v>720</v>
      </c>
      <c r="I20" s="193">
        <f t="shared" si="7"/>
        <v>0</v>
      </c>
      <c r="J20" s="193">
        <f t="shared" si="7"/>
        <v>0</v>
      </c>
      <c r="K20" s="193">
        <f t="shared" si="7"/>
        <v>0</v>
      </c>
      <c r="L20" s="193">
        <f t="shared" si="7"/>
        <v>1260</v>
      </c>
      <c r="M20" s="193">
        <f t="shared" si="7"/>
        <v>0</v>
      </c>
      <c r="N20" s="193">
        <f t="shared" si="7"/>
        <v>0</v>
      </c>
      <c r="O20" s="193">
        <f t="shared" si="7"/>
        <v>0</v>
      </c>
      <c r="P20" s="193">
        <f t="shared" si="7"/>
        <v>0</v>
      </c>
      <c r="Q20" s="193">
        <f t="shared" si="7"/>
        <v>0</v>
      </c>
      <c r="R20" s="193">
        <f t="shared" si="7"/>
        <v>0</v>
      </c>
      <c r="S20" s="193">
        <f t="shared" si="7"/>
        <v>3186</v>
      </c>
      <c r="T20" s="193">
        <f t="shared" si="7"/>
        <v>3060</v>
      </c>
      <c r="U20" s="193">
        <f t="shared" si="7"/>
        <v>0</v>
      </c>
      <c r="V20" s="193">
        <f t="shared" si="7"/>
        <v>2340</v>
      </c>
      <c r="W20" s="193">
        <f t="shared" si="7"/>
        <v>0</v>
      </c>
      <c r="X20" s="193">
        <f t="shared" si="7"/>
        <v>3960</v>
      </c>
      <c r="Y20" s="193">
        <f t="shared" si="7"/>
        <v>0</v>
      </c>
      <c r="Z20" s="193">
        <f t="shared" si="7"/>
        <v>5940</v>
      </c>
      <c r="AA20" s="193">
        <f t="shared" si="7"/>
        <v>2160</v>
      </c>
      <c r="AB20" s="193">
        <f t="shared" si="7"/>
        <v>0</v>
      </c>
      <c r="AC20" s="193">
        <f t="shared" si="7"/>
        <v>0</v>
      </c>
      <c r="AD20" s="193">
        <f t="shared" si="7"/>
        <v>0</v>
      </c>
      <c r="AE20" s="193">
        <f t="shared" si="7"/>
        <v>0</v>
      </c>
      <c r="AF20" s="193">
        <f t="shared" si="7"/>
        <v>0</v>
      </c>
      <c r="AG20" s="193">
        <f t="shared" si="7"/>
        <v>0</v>
      </c>
      <c r="AI20" s="191">
        <f>SUM(C20:AG20)</f>
        <v>24948</v>
      </c>
    </row>
    <row r="21" spans="1:35" x14ac:dyDescent="0.25">
      <c r="B21" s="188"/>
    </row>
    <row r="22" spans="1:35" s="197" customFormat="1" x14ac:dyDescent="0.25">
      <c r="A22" s="195" t="s">
        <v>88</v>
      </c>
      <c r="B22" s="196" t="s">
        <v>152</v>
      </c>
    </row>
    <row r="23" spans="1:35" x14ac:dyDescent="0.25">
      <c r="A23" s="171" t="s">
        <v>37</v>
      </c>
      <c r="B23" s="189">
        <v>42000</v>
      </c>
      <c r="C23" s="226">
        <f>$B$23/31</f>
        <v>1354.8387096774193</v>
      </c>
      <c r="D23" s="226">
        <f t="shared" ref="D23:AG23" si="8">$B$23/31</f>
        <v>1354.8387096774193</v>
      </c>
      <c r="E23" s="226">
        <f t="shared" si="8"/>
        <v>1354.8387096774193</v>
      </c>
      <c r="F23" s="226">
        <f t="shared" si="8"/>
        <v>1354.8387096774193</v>
      </c>
      <c r="G23" s="226">
        <f t="shared" si="8"/>
        <v>1354.8387096774193</v>
      </c>
      <c r="H23" s="226">
        <f t="shared" si="8"/>
        <v>1354.8387096774193</v>
      </c>
      <c r="I23" s="226">
        <f t="shared" si="8"/>
        <v>1354.8387096774193</v>
      </c>
      <c r="J23" s="226">
        <f t="shared" si="8"/>
        <v>1354.8387096774193</v>
      </c>
      <c r="K23" s="226">
        <f t="shared" si="8"/>
        <v>1354.8387096774193</v>
      </c>
      <c r="L23" s="226">
        <f t="shared" si="8"/>
        <v>1354.8387096774193</v>
      </c>
      <c r="M23" s="226">
        <f t="shared" si="8"/>
        <v>1354.8387096774193</v>
      </c>
      <c r="N23" s="226">
        <f t="shared" si="8"/>
        <v>1354.8387096774193</v>
      </c>
      <c r="O23" s="226">
        <f t="shared" si="8"/>
        <v>1354.8387096774193</v>
      </c>
      <c r="P23" s="226">
        <f t="shared" si="8"/>
        <v>1354.8387096774193</v>
      </c>
      <c r="Q23" s="226">
        <f t="shared" si="8"/>
        <v>1354.8387096774193</v>
      </c>
      <c r="R23" s="226">
        <f t="shared" si="8"/>
        <v>1354.8387096774193</v>
      </c>
      <c r="S23" s="226">
        <f t="shared" si="8"/>
        <v>1354.8387096774193</v>
      </c>
      <c r="T23" s="226">
        <f t="shared" si="8"/>
        <v>1354.8387096774193</v>
      </c>
      <c r="U23" s="226">
        <f t="shared" si="8"/>
        <v>1354.8387096774193</v>
      </c>
      <c r="V23" s="226">
        <f t="shared" si="8"/>
        <v>1354.8387096774193</v>
      </c>
      <c r="W23" s="226">
        <f t="shared" si="8"/>
        <v>1354.8387096774193</v>
      </c>
      <c r="X23" s="226">
        <f t="shared" si="8"/>
        <v>1354.8387096774193</v>
      </c>
      <c r="Y23" s="226">
        <f t="shared" si="8"/>
        <v>1354.8387096774193</v>
      </c>
      <c r="Z23" s="226">
        <f t="shared" si="8"/>
        <v>1354.8387096774193</v>
      </c>
      <c r="AA23" s="226">
        <f t="shared" si="8"/>
        <v>1354.8387096774193</v>
      </c>
      <c r="AB23" s="226">
        <f t="shared" si="8"/>
        <v>1354.8387096774193</v>
      </c>
      <c r="AC23" s="226">
        <f t="shared" si="8"/>
        <v>1354.8387096774193</v>
      </c>
      <c r="AD23" s="226">
        <f t="shared" si="8"/>
        <v>1354.8387096774193</v>
      </c>
      <c r="AE23" s="226">
        <f t="shared" si="8"/>
        <v>1354.8387096774193</v>
      </c>
      <c r="AF23" s="226">
        <f t="shared" si="8"/>
        <v>1354.8387096774193</v>
      </c>
      <c r="AG23" s="226">
        <f t="shared" si="8"/>
        <v>1354.8387096774193</v>
      </c>
    </row>
    <row r="24" spans="1:35" x14ac:dyDescent="0.25">
      <c r="A24" s="171" t="s">
        <v>89</v>
      </c>
      <c r="B24" s="189">
        <v>163500</v>
      </c>
      <c r="C24" s="226">
        <f>$B$24/31</f>
        <v>5274.1935483870966</v>
      </c>
      <c r="D24" s="226">
        <f t="shared" ref="D24:AG24" si="9">$B$24/31</f>
        <v>5274.1935483870966</v>
      </c>
      <c r="E24" s="226">
        <f t="shared" si="9"/>
        <v>5274.1935483870966</v>
      </c>
      <c r="F24" s="226">
        <f t="shared" si="9"/>
        <v>5274.1935483870966</v>
      </c>
      <c r="G24" s="226">
        <f t="shared" si="9"/>
        <v>5274.1935483870966</v>
      </c>
      <c r="H24" s="226">
        <f t="shared" si="9"/>
        <v>5274.1935483870966</v>
      </c>
      <c r="I24" s="226">
        <f t="shared" si="9"/>
        <v>5274.1935483870966</v>
      </c>
      <c r="J24" s="226">
        <f t="shared" si="9"/>
        <v>5274.1935483870966</v>
      </c>
      <c r="K24" s="226">
        <f t="shared" si="9"/>
        <v>5274.1935483870966</v>
      </c>
      <c r="L24" s="226">
        <f t="shared" si="9"/>
        <v>5274.1935483870966</v>
      </c>
      <c r="M24" s="226">
        <f t="shared" si="9"/>
        <v>5274.1935483870966</v>
      </c>
      <c r="N24" s="226">
        <f t="shared" si="9"/>
        <v>5274.1935483870966</v>
      </c>
      <c r="O24" s="226">
        <f t="shared" si="9"/>
        <v>5274.1935483870966</v>
      </c>
      <c r="P24" s="226">
        <f t="shared" si="9"/>
        <v>5274.1935483870966</v>
      </c>
      <c r="Q24" s="226">
        <f t="shared" si="9"/>
        <v>5274.1935483870966</v>
      </c>
      <c r="R24" s="226">
        <f t="shared" si="9"/>
        <v>5274.1935483870966</v>
      </c>
      <c r="S24" s="226">
        <f t="shared" si="9"/>
        <v>5274.1935483870966</v>
      </c>
      <c r="T24" s="226">
        <f t="shared" si="9"/>
        <v>5274.1935483870966</v>
      </c>
      <c r="U24" s="226">
        <f t="shared" si="9"/>
        <v>5274.1935483870966</v>
      </c>
      <c r="V24" s="226">
        <f t="shared" si="9"/>
        <v>5274.1935483870966</v>
      </c>
      <c r="W24" s="226">
        <f t="shared" si="9"/>
        <v>5274.1935483870966</v>
      </c>
      <c r="X24" s="226">
        <f t="shared" si="9"/>
        <v>5274.1935483870966</v>
      </c>
      <c r="Y24" s="226">
        <f t="shared" si="9"/>
        <v>5274.1935483870966</v>
      </c>
      <c r="Z24" s="226">
        <f t="shared" si="9"/>
        <v>5274.1935483870966</v>
      </c>
      <c r="AA24" s="226">
        <f t="shared" si="9"/>
        <v>5274.1935483870966</v>
      </c>
      <c r="AB24" s="226">
        <f t="shared" si="9"/>
        <v>5274.1935483870966</v>
      </c>
      <c r="AC24" s="226">
        <f t="shared" si="9"/>
        <v>5274.1935483870966</v>
      </c>
      <c r="AD24" s="226">
        <f t="shared" si="9"/>
        <v>5274.1935483870966</v>
      </c>
      <c r="AE24" s="226">
        <f t="shared" si="9"/>
        <v>5274.1935483870966</v>
      </c>
      <c r="AF24" s="226">
        <f t="shared" si="9"/>
        <v>5274.1935483870966</v>
      </c>
      <c r="AG24" s="226">
        <f t="shared" si="9"/>
        <v>5274.1935483870966</v>
      </c>
    </row>
    <row r="25" spans="1:35" x14ac:dyDescent="0.25">
      <c r="A25" s="171" t="s">
        <v>96</v>
      </c>
      <c r="B25" s="170">
        <v>5000</v>
      </c>
      <c r="C25" s="228">
        <f>B25/$B$1</f>
        <v>161.29032258064515</v>
      </c>
      <c r="D25" s="228">
        <f t="shared" ref="D25:AG25" si="10">$B$25/31</f>
        <v>161.29032258064515</v>
      </c>
      <c r="E25" s="228">
        <f t="shared" si="10"/>
        <v>161.29032258064515</v>
      </c>
      <c r="F25" s="228">
        <f t="shared" si="10"/>
        <v>161.29032258064515</v>
      </c>
      <c r="G25" s="228">
        <f t="shared" si="10"/>
        <v>161.29032258064515</v>
      </c>
      <c r="H25" s="228">
        <f t="shared" si="10"/>
        <v>161.29032258064515</v>
      </c>
      <c r="I25" s="228">
        <f t="shared" si="10"/>
        <v>161.29032258064515</v>
      </c>
      <c r="J25" s="228">
        <f t="shared" si="10"/>
        <v>161.29032258064515</v>
      </c>
      <c r="K25" s="228">
        <f t="shared" si="10"/>
        <v>161.29032258064515</v>
      </c>
      <c r="L25" s="228">
        <f t="shared" si="10"/>
        <v>161.29032258064515</v>
      </c>
      <c r="M25" s="228">
        <f t="shared" si="10"/>
        <v>161.29032258064515</v>
      </c>
      <c r="N25" s="228">
        <f t="shared" si="10"/>
        <v>161.29032258064515</v>
      </c>
      <c r="O25" s="228">
        <f t="shared" si="10"/>
        <v>161.29032258064515</v>
      </c>
      <c r="P25" s="228">
        <f t="shared" si="10"/>
        <v>161.29032258064515</v>
      </c>
      <c r="Q25" s="228">
        <f t="shared" si="10"/>
        <v>161.29032258064515</v>
      </c>
      <c r="R25" s="228">
        <f t="shared" si="10"/>
        <v>161.29032258064515</v>
      </c>
      <c r="S25" s="228">
        <f t="shared" si="10"/>
        <v>161.29032258064515</v>
      </c>
      <c r="T25" s="228">
        <f t="shared" si="10"/>
        <v>161.29032258064515</v>
      </c>
      <c r="U25" s="228">
        <f t="shared" si="10"/>
        <v>161.29032258064515</v>
      </c>
      <c r="V25" s="228">
        <f t="shared" si="10"/>
        <v>161.29032258064515</v>
      </c>
      <c r="W25" s="228">
        <f t="shared" si="10"/>
        <v>161.29032258064515</v>
      </c>
      <c r="X25" s="228">
        <f t="shared" si="10"/>
        <v>161.29032258064515</v>
      </c>
      <c r="Y25" s="228">
        <f t="shared" si="10"/>
        <v>161.29032258064515</v>
      </c>
      <c r="Z25" s="228">
        <f t="shared" si="10"/>
        <v>161.29032258064515</v>
      </c>
      <c r="AA25" s="228">
        <f t="shared" si="10"/>
        <v>161.29032258064515</v>
      </c>
      <c r="AB25" s="228">
        <f t="shared" si="10"/>
        <v>161.29032258064515</v>
      </c>
      <c r="AC25" s="228">
        <f t="shared" si="10"/>
        <v>161.29032258064515</v>
      </c>
      <c r="AD25" s="228">
        <f t="shared" si="10"/>
        <v>161.29032258064515</v>
      </c>
      <c r="AE25" s="228">
        <f t="shared" si="10"/>
        <v>161.29032258064515</v>
      </c>
      <c r="AF25" s="228">
        <f t="shared" si="10"/>
        <v>161.29032258064515</v>
      </c>
      <c r="AG25" s="228">
        <f t="shared" si="10"/>
        <v>161.29032258064515</v>
      </c>
    </row>
    <row r="26" spans="1:35" x14ac:dyDescent="0.25">
      <c r="A26" s="171" t="s">
        <v>92</v>
      </c>
      <c r="B26" s="170">
        <v>1500</v>
      </c>
      <c r="C26" s="228">
        <f t="shared" ref="C26:C32" si="11">B26/$B$1</f>
        <v>48.387096774193552</v>
      </c>
      <c r="D26" s="226">
        <f>$B$26/31</f>
        <v>48.387096774193552</v>
      </c>
      <c r="E26" s="226">
        <f t="shared" ref="E26:AG26" si="12">$B$26/31</f>
        <v>48.387096774193552</v>
      </c>
      <c r="F26" s="226">
        <f t="shared" si="12"/>
        <v>48.387096774193552</v>
      </c>
      <c r="G26" s="226">
        <f t="shared" si="12"/>
        <v>48.387096774193552</v>
      </c>
      <c r="H26" s="226">
        <f t="shared" si="12"/>
        <v>48.387096774193552</v>
      </c>
      <c r="I26" s="226">
        <f t="shared" si="12"/>
        <v>48.387096774193552</v>
      </c>
      <c r="J26" s="226">
        <f t="shared" si="12"/>
        <v>48.387096774193552</v>
      </c>
      <c r="K26" s="226">
        <f t="shared" si="12"/>
        <v>48.387096774193552</v>
      </c>
      <c r="L26" s="226">
        <f t="shared" si="12"/>
        <v>48.387096774193552</v>
      </c>
      <c r="M26" s="226">
        <f t="shared" si="12"/>
        <v>48.387096774193552</v>
      </c>
      <c r="N26" s="226">
        <f t="shared" si="12"/>
        <v>48.387096774193552</v>
      </c>
      <c r="O26" s="226">
        <f t="shared" si="12"/>
        <v>48.387096774193552</v>
      </c>
      <c r="P26" s="226">
        <f t="shared" si="12"/>
        <v>48.387096774193552</v>
      </c>
      <c r="Q26" s="226">
        <f t="shared" si="12"/>
        <v>48.387096774193552</v>
      </c>
      <c r="R26" s="226">
        <f t="shared" si="12"/>
        <v>48.387096774193552</v>
      </c>
      <c r="S26" s="226">
        <f t="shared" si="12"/>
        <v>48.387096774193552</v>
      </c>
      <c r="T26" s="226">
        <f t="shared" si="12"/>
        <v>48.387096774193552</v>
      </c>
      <c r="U26" s="226">
        <f t="shared" si="12"/>
        <v>48.387096774193552</v>
      </c>
      <c r="V26" s="226">
        <f t="shared" si="12"/>
        <v>48.387096774193552</v>
      </c>
      <c r="W26" s="226">
        <f t="shared" si="12"/>
        <v>48.387096774193552</v>
      </c>
      <c r="X26" s="226">
        <f t="shared" si="12"/>
        <v>48.387096774193552</v>
      </c>
      <c r="Y26" s="226">
        <f t="shared" si="12"/>
        <v>48.387096774193552</v>
      </c>
      <c r="Z26" s="226">
        <f t="shared" si="12"/>
        <v>48.387096774193552</v>
      </c>
      <c r="AA26" s="226">
        <f t="shared" si="12"/>
        <v>48.387096774193552</v>
      </c>
      <c r="AB26" s="226">
        <f t="shared" si="12"/>
        <v>48.387096774193552</v>
      </c>
      <c r="AC26" s="226">
        <f t="shared" si="12"/>
        <v>48.387096774193552</v>
      </c>
      <c r="AD26" s="226">
        <f t="shared" si="12"/>
        <v>48.387096774193552</v>
      </c>
      <c r="AE26" s="226">
        <f t="shared" si="12"/>
        <v>48.387096774193552</v>
      </c>
      <c r="AF26" s="226">
        <f t="shared" si="12"/>
        <v>48.387096774193552</v>
      </c>
      <c r="AG26" s="226">
        <f t="shared" si="12"/>
        <v>48.387096774193552</v>
      </c>
    </row>
    <row r="27" spans="1:35" x14ac:dyDescent="0.25">
      <c r="A27" s="171" t="s">
        <v>90</v>
      </c>
      <c r="B27" s="170">
        <v>4000</v>
      </c>
      <c r="C27" s="228">
        <f t="shared" si="11"/>
        <v>129.03225806451613</v>
      </c>
      <c r="D27" s="226">
        <f>$B$27/31</f>
        <v>129.03225806451613</v>
      </c>
      <c r="E27" s="226">
        <f t="shared" ref="E27:AG27" si="13">$B$27/31</f>
        <v>129.03225806451613</v>
      </c>
      <c r="F27" s="226">
        <f t="shared" si="13"/>
        <v>129.03225806451613</v>
      </c>
      <c r="G27" s="226">
        <f t="shared" si="13"/>
        <v>129.03225806451613</v>
      </c>
      <c r="H27" s="226">
        <f t="shared" si="13"/>
        <v>129.03225806451613</v>
      </c>
      <c r="I27" s="226">
        <f t="shared" si="13"/>
        <v>129.03225806451613</v>
      </c>
      <c r="J27" s="226">
        <f t="shared" si="13"/>
        <v>129.03225806451613</v>
      </c>
      <c r="K27" s="226">
        <f t="shared" si="13"/>
        <v>129.03225806451613</v>
      </c>
      <c r="L27" s="226">
        <f t="shared" si="13"/>
        <v>129.03225806451613</v>
      </c>
      <c r="M27" s="226">
        <f t="shared" si="13"/>
        <v>129.03225806451613</v>
      </c>
      <c r="N27" s="226">
        <f t="shared" si="13"/>
        <v>129.03225806451613</v>
      </c>
      <c r="O27" s="226">
        <f t="shared" si="13"/>
        <v>129.03225806451613</v>
      </c>
      <c r="P27" s="226">
        <f t="shared" si="13"/>
        <v>129.03225806451613</v>
      </c>
      <c r="Q27" s="226">
        <f t="shared" si="13"/>
        <v>129.03225806451613</v>
      </c>
      <c r="R27" s="226">
        <f t="shared" si="13"/>
        <v>129.03225806451613</v>
      </c>
      <c r="S27" s="226">
        <f t="shared" si="13"/>
        <v>129.03225806451613</v>
      </c>
      <c r="T27" s="226">
        <f t="shared" si="13"/>
        <v>129.03225806451613</v>
      </c>
      <c r="U27" s="226">
        <f t="shared" si="13"/>
        <v>129.03225806451613</v>
      </c>
      <c r="V27" s="226">
        <f t="shared" si="13"/>
        <v>129.03225806451613</v>
      </c>
      <c r="W27" s="226">
        <f t="shared" si="13"/>
        <v>129.03225806451613</v>
      </c>
      <c r="X27" s="226">
        <f t="shared" si="13"/>
        <v>129.03225806451613</v>
      </c>
      <c r="Y27" s="226">
        <f t="shared" si="13"/>
        <v>129.03225806451613</v>
      </c>
      <c r="Z27" s="226">
        <f t="shared" si="13"/>
        <v>129.03225806451613</v>
      </c>
      <c r="AA27" s="226">
        <f t="shared" si="13"/>
        <v>129.03225806451613</v>
      </c>
      <c r="AB27" s="226">
        <f t="shared" si="13"/>
        <v>129.03225806451613</v>
      </c>
      <c r="AC27" s="226">
        <f t="shared" si="13"/>
        <v>129.03225806451613</v>
      </c>
      <c r="AD27" s="226">
        <f t="shared" si="13"/>
        <v>129.03225806451613</v>
      </c>
      <c r="AE27" s="226">
        <f t="shared" si="13"/>
        <v>129.03225806451613</v>
      </c>
      <c r="AF27" s="226">
        <f t="shared" si="13"/>
        <v>129.03225806451613</v>
      </c>
      <c r="AG27" s="226">
        <f t="shared" si="13"/>
        <v>129.03225806451613</v>
      </c>
    </row>
    <row r="28" spans="1:35" x14ac:dyDescent="0.25">
      <c r="A28" s="173" t="s">
        <v>97</v>
      </c>
      <c r="B28" s="170">
        <v>1000</v>
      </c>
      <c r="C28" s="228">
        <f t="shared" si="11"/>
        <v>32.258064516129032</v>
      </c>
      <c r="D28" s="226">
        <f>$B$28/31</f>
        <v>32.258064516129032</v>
      </c>
      <c r="E28" s="226">
        <f t="shared" ref="E28:AG28" si="14">$B$28/31</f>
        <v>32.258064516129032</v>
      </c>
      <c r="F28" s="226">
        <f t="shared" si="14"/>
        <v>32.258064516129032</v>
      </c>
      <c r="G28" s="226">
        <f t="shared" si="14"/>
        <v>32.258064516129032</v>
      </c>
      <c r="H28" s="226">
        <f t="shared" si="14"/>
        <v>32.258064516129032</v>
      </c>
      <c r="I28" s="226">
        <f t="shared" si="14"/>
        <v>32.258064516129032</v>
      </c>
      <c r="J28" s="226">
        <f t="shared" si="14"/>
        <v>32.258064516129032</v>
      </c>
      <c r="K28" s="226">
        <f t="shared" si="14"/>
        <v>32.258064516129032</v>
      </c>
      <c r="L28" s="226">
        <f t="shared" si="14"/>
        <v>32.258064516129032</v>
      </c>
      <c r="M28" s="226">
        <f t="shared" si="14"/>
        <v>32.258064516129032</v>
      </c>
      <c r="N28" s="226">
        <f t="shared" si="14"/>
        <v>32.258064516129032</v>
      </c>
      <c r="O28" s="226">
        <f t="shared" si="14"/>
        <v>32.258064516129032</v>
      </c>
      <c r="P28" s="226">
        <f t="shared" si="14"/>
        <v>32.258064516129032</v>
      </c>
      <c r="Q28" s="226">
        <f t="shared" si="14"/>
        <v>32.258064516129032</v>
      </c>
      <c r="R28" s="226">
        <f t="shared" si="14"/>
        <v>32.258064516129032</v>
      </c>
      <c r="S28" s="226">
        <f t="shared" si="14"/>
        <v>32.258064516129032</v>
      </c>
      <c r="T28" s="226">
        <f t="shared" si="14"/>
        <v>32.258064516129032</v>
      </c>
      <c r="U28" s="226">
        <f t="shared" si="14"/>
        <v>32.258064516129032</v>
      </c>
      <c r="V28" s="226">
        <f t="shared" si="14"/>
        <v>32.258064516129032</v>
      </c>
      <c r="W28" s="226">
        <f t="shared" si="14"/>
        <v>32.258064516129032</v>
      </c>
      <c r="X28" s="226">
        <f t="shared" si="14"/>
        <v>32.258064516129032</v>
      </c>
      <c r="Y28" s="226">
        <f t="shared" si="14"/>
        <v>32.258064516129032</v>
      </c>
      <c r="Z28" s="226">
        <f t="shared" si="14"/>
        <v>32.258064516129032</v>
      </c>
      <c r="AA28" s="226">
        <f t="shared" si="14"/>
        <v>32.258064516129032</v>
      </c>
      <c r="AB28" s="226">
        <f t="shared" si="14"/>
        <v>32.258064516129032</v>
      </c>
      <c r="AC28" s="226">
        <f t="shared" si="14"/>
        <v>32.258064516129032</v>
      </c>
      <c r="AD28" s="226">
        <f t="shared" si="14"/>
        <v>32.258064516129032</v>
      </c>
      <c r="AE28" s="226">
        <f t="shared" si="14"/>
        <v>32.258064516129032</v>
      </c>
      <c r="AF28" s="226">
        <f t="shared" si="14"/>
        <v>32.258064516129032</v>
      </c>
      <c r="AG28" s="226">
        <f t="shared" si="14"/>
        <v>32.258064516129032</v>
      </c>
    </row>
    <row r="29" spans="1:35" x14ac:dyDescent="0.25">
      <c r="A29" s="173" t="s">
        <v>98</v>
      </c>
      <c r="B29" s="170">
        <v>5000</v>
      </c>
      <c r="C29" s="228">
        <f t="shared" si="11"/>
        <v>161.29032258064515</v>
      </c>
      <c r="D29" s="226">
        <f>$B$29/31</f>
        <v>161.29032258064515</v>
      </c>
      <c r="E29" s="226">
        <f t="shared" ref="E29:AF29" si="15">$B$29/31</f>
        <v>161.29032258064515</v>
      </c>
      <c r="F29" s="226">
        <f t="shared" si="15"/>
        <v>161.29032258064515</v>
      </c>
      <c r="G29" s="226">
        <f t="shared" si="15"/>
        <v>161.29032258064515</v>
      </c>
      <c r="H29" s="226">
        <f t="shared" si="15"/>
        <v>161.29032258064515</v>
      </c>
      <c r="I29" s="226">
        <f t="shared" si="15"/>
        <v>161.29032258064515</v>
      </c>
      <c r="J29" s="226">
        <f t="shared" si="15"/>
        <v>161.29032258064515</v>
      </c>
      <c r="K29" s="226">
        <f t="shared" si="15"/>
        <v>161.29032258064515</v>
      </c>
      <c r="L29" s="226">
        <f t="shared" si="15"/>
        <v>161.29032258064515</v>
      </c>
      <c r="M29" s="226">
        <f t="shared" si="15"/>
        <v>161.29032258064515</v>
      </c>
      <c r="N29" s="226">
        <f t="shared" si="15"/>
        <v>161.29032258064515</v>
      </c>
      <c r="O29" s="226">
        <f t="shared" si="15"/>
        <v>161.29032258064515</v>
      </c>
      <c r="P29" s="226">
        <f t="shared" si="15"/>
        <v>161.29032258064515</v>
      </c>
      <c r="Q29" s="226">
        <f t="shared" si="15"/>
        <v>161.29032258064515</v>
      </c>
      <c r="R29" s="226">
        <f t="shared" si="15"/>
        <v>161.29032258064515</v>
      </c>
      <c r="S29" s="226">
        <f t="shared" si="15"/>
        <v>161.29032258064515</v>
      </c>
      <c r="T29" s="226">
        <f t="shared" si="15"/>
        <v>161.29032258064515</v>
      </c>
      <c r="U29" s="226">
        <f t="shared" si="15"/>
        <v>161.29032258064515</v>
      </c>
      <c r="V29" s="226">
        <f t="shared" si="15"/>
        <v>161.29032258064515</v>
      </c>
      <c r="W29" s="226">
        <f t="shared" si="15"/>
        <v>161.29032258064515</v>
      </c>
      <c r="X29" s="226">
        <f t="shared" si="15"/>
        <v>161.29032258064515</v>
      </c>
      <c r="Y29" s="226">
        <f t="shared" si="15"/>
        <v>161.29032258064515</v>
      </c>
      <c r="Z29" s="226">
        <f t="shared" si="15"/>
        <v>161.29032258064515</v>
      </c>
      <c r="AA29" s="226">
        <f t="shared" si="15"/>
        <v>161.29032258064515</v>
      </c>
      <c r="AB29" s="226">
        <f t="shared" si="15"/>
        <v>161.29032258064515</v>
      </c>
      <c r="AC29" s="226">
        <f t="shared" si="15"/>
        <v>161.29032258064515</v>
      </c>
      <c r="AD29" s="226">
        <f t="shared" si="15"/>
        <v>161.29032258064515</v>
      </c>
      <c r="AE29" s="226">
        <f t="shared" si="15"/>
        <v>161.29032258064515</v>
      </c>
      <c r="AF29" s="226">
        <f t="shared" si="15"/>
        <v>161.29032258064515</v>
      </c>
      <c r="AG29" s="226">
        <f>$B$29/31</f>
        <v>161.29032258064515</v>
      </c>
    </row>
    <row r="30" spans="1:35" x14ac:dyDescent="0.25">
      <c r="A30" s="213" t="s">
        <v>99</v>
      </c>
      <c r="B30" s="170">
        <v>20300</v>
      </c>
      <c r="C30" s="228">
        <f t="shared" si="11"/>
        <v>654.83870967741939</v>
      </c>
      <c r="D30" s="226">
        <f>$B$30/31</f>
        <v>654.83870967741939</v>
      </c>
      <c r="E30" s="226">
        <f t="shared" ref="E30:AG30" si="16">$B$30/31</f>
        <v>654.83870967741939</v>
      </c>
      <c r="F30" s="226">
        <f t="shared" si="16"/>
        <v>654.83870967741939</v>
      </c>
      <c r="G30" s="226">
        <f t="shared" si="16"/>
        <v>654.83870967741939</v>
      </c>
      <c r="H30" s="226">
        <f t="shared" si="16"/>
        <v>654.83870967741939</v>
      </c>
      <c r="I30" s="226">
        <f t="shared" si="16"/>
        <v>654.83870967741939</v>
      </c>
      <c r="J30" s="226">
        <f t="shared" si="16"/>
        <v>654.83870967741939</v>
      </c>
      <c r="K30" s="226">
        <f t="shared" si="16"/>
        <v>654.83870967741939</v>
      </c>
      <c r="L30" s="226">
        <f t="shared" si="16"/>
        <v>654.83870967741939</v>
      </c>
      <c r="M30" s="226">
        <f t="shared" si="16"/>
        <v>654.83870967741939</v>
      </c>
      <c r="N30" s="226">
        <f t="shared" si="16"/>
        <v>654.83870967741939</v>
      </c>
      <c r="O30" s="226">
        <f t="shared" si="16"/>
        <v>654.83870967741939</v>
      </c>
      <c r="P30" s="226">
        <f t="shared" si="16"/>
        <v>654.83870967741939</v>
      </c>
      <c r="Q30" s="226">
        <f t="shared" si="16"/>
        <v>654.83870967741939</v>
      </c>
      <c r="R30" s="226">
        <f t="shared" si="16"/>
        <v>654.83870967741939</v>
      </c>
      <c r="S30" s="226">
        <f t="shared" si="16"/>
        <v>654.83870967741939</v>
      </c>
      <c r="T30" s="226">
        <f t="shared" si="16"/>
        <v>654.83870967741939</v>
      </c>
      <c r="U30" s="226">
        <f t="shared" si="16"/>
        <v>654.83870967741939</v>
      </c>
      <c r="V30" s="226">
        <f t="shared" si="16"/>
        <v>654.83870967741939</v>
      </c>
      <c r="W30" s="226">
        <f t="shared" si="16"/>
        <v>654.83870967741939</v>
      </c>
      <c r="X30" s="226">
        <f t="shared" si="16"/>
        <v>654.83870967741939</v>
      </c>
      <c r="Y30" s="226">
        <f t="shared" si="16"/>
        <v>654.83870967741939</v>
      </c>
      <c r="Z30" s="226">
        <f t="shared" si="16"/>
        <v>654.83870967741939</v>
      </c>
      <c r="AA30" s="226">
        <f t="shared" si="16"/>
        <v>654.83870967741939</v>
      </c>
      <c r="AB30" s="226">
        <f t="shared" si="16"/>
        <v>654.83870967741939</v>
      </c>
      <c r="AC30" s="226">
        <f t="shared" si="16"/>
        <v>654.83870967741939</v>
      </c>
      <c r="AD30" s="226">
        <f t="shared" si="16"/>
        <v>654.83870967741939</v>
      </c>
      <c r="AE30" s="226">
        <f t="shared" si="16"/>
        <v>654.83870967741939</v>
      </c>
      <c r="AF30" s="226">
        <f t="shared" si="16"/>
        <v>654.83870967741939</v>
      </c>
      <c r="AG30" s="226">
        <f t="shared" si="16"/>
        <v>654.83870967741939</v>
      </c>
    </row>
    <row r="31" spans="1:35" x14ac:dyDescent="0.25">
      <c r="A31" s="213" t="s">
        <v>102</v>
      </c>
      <c r="B31" s="170">
        <v>8000</v>
      </c>
      <c r="C31" s="228">
        <f t="shared" si="11"/>
        <v>258.06451612903226</v>
      </c>
      <c r="D31" s="229">
        <f>$B$31/31</f>
        <v>258.06451612903226</v>
      </c>
      <c r="E31" s="229">
        <f t="shared" ref="E31:AG31" si="17">$B$31/31</f>
        <v>258.06451612903226</v>
      </c>
      <c r="F31" s="229">
        <f t="shared" si="17"/>
        <v>258.06451612903226</v>
      </c>
      <c r="G31" s="229">
        <f t="shared" si="17"/>
        <v>258.06451612903226</v>
      </c>
      <c r="H31" s="229">
        <f t="shared" si="17"/>
        <v>258.06451612903226</v>
      </c>
      <c r="I31" s="229">
        <f t="shared" si="17"/>
        <v>258.06451612903226</v>
      </c>
      <c r="J31" s="229">
        <f t="shared" si="17"/>
        <v>258.06451612903226</v>
      </c>
      <c r="K31" s="229">
        <f t="shared" si="17"/>
        <v>258.06451612903226</v>
      </c>
      <c r="L31" s="229">
        <f t="shared" si="17"/>
        <v>258.06451612903226</v>
      </c>
      <c r="M31" s="229">
        <f t="shared" si="17"/>
        <v>258.06451612903226</v>
      </c>
      <c r="N31" s="229">
        <f t="shared" si="17"/>
        <v>258.06451612903226</v>
      </c>
      <c r="O31" s="229">
        <f t="shared" si="17"/>
        <v>258.06451612903226</v>
      </c>
      <c r="P31" s="229">
        <f t="shared" si="17"/>
        <v>258.06451612903226</v>
      </c>
      <c r="Q31" s="229">
        <f t="shared" si="17"/>
        <v>258.06451612903226</v>
      </c>
      <c r="R31" s="229">
        <f t="shared" si="17"/>
        <v>258.06451612903226</v>
      </c>
      <c r="S31" s="229">
        <f t="shared" si="17"/>
        <v>258.06451612903226</v>
      </c>
      <c r="T31" s="229">
        <f t="shared" si="17"/>
        <v>258.06451612903226</v>
      </c>
      <c r="U31" s="229">
        <f t="shared" si="17"/>
        <v>258.06451612903226</v>
      </c>
      <c r="V31" s="229">
        <f t="shared" si="17"/>
        <v>258.06451612903226</v>
      </c>
      <c r="W31" s="229">
        <f t="shared" si="17"/>
        <v>258.06451612903226</v>
      </c>
      <c r="X31" s="229">
        <f t="shared" si="17"/>
        <v>258.06451612903226</v>
      </c>
      <c r="Y31" s="229">
        <f t="shared" si="17"/>
        <v>258.06451612903226</v>
      </c>
      <c r="Z31" s="229">
        <f t="shared" si="17"/>
        <v>258.06451612903226</v>
      </c>
      <c r="AA31" s="229">
        <f t="shared" si="17"/>
        <v>258.06451612903226</v>
      </c>
      <c r="AB31" s="229">
        <f t="shared" si="17"/>
        <v>258.06451612903226</v>
      </c>
      <c r="AC31" s="229">
        <f t="shared" si="17"/>
        <v>258.06451612903226</v>
      </c>
      <c r="AD31" s="229">
        <f t="shared" si="17"/>
        <v>258.06451612903226</v>
      </c>
      <c r="AE31" s="229">
        <f t="shared" si="17"/>
        <v>258.06451612903226</v>
      </c>
      <c r="AF31" s="229">
        <f t="shared" si="17"/>
        <v>258.06451612903226</v>
      </c>
      <c r="AG31" s="229">
        <f t="shared" si="17"/>
        <v>258.06451612903226</v>
      </c>
    </row>
    <row r="32" spans="1:35" x14ac:dyDescent="0.25">
      <c r="A32" s="213" t="s">
        <v>101</v>
      </c>
      <c r="B32" s="170">
        <v>11500</v>
      </c>
      <c r="C32" s="228">
        <f t="shared" si="11"/>
        <v>370.96774193548384</v>
      </c>
      <c r="D32" s="229">
        <f>$B$32/31</f>
        <v>370.96774193548384</v>
      </c>
      <c r="E32" s="229">
        <f t="shared" ref="E32:AG32" si="18">$B$32/31</f>
        <v>370.96774193548384</v>
      </c>
      <c r="F32" s="229">
        <f t="shared" si="18"/>
        <v>370.96774193548384</v>
      </c>
      <c r="G32" s="229">
        <f t="shared" si="18"/>
        <v>370.96774193548384</v>
      </c>
      <c r="H32" s="229">
        <f t="shared" si="18"/>
        <v>370.96774193548384</v>
      </c>
      <c r="I32" s="229">
        <f t="shared" si="18"/>
        <v>370.96774193548384</v>
      </c>
      <c r="J32" s="229">
        <f t="shared" si="18"/>
        <v>370.96774193548384</v>
      </c>
      <c r="K32" s="229">
        <f t="shared" si="18"/>
        <v>370.96774193548384</v>
      </c>
      <c r="L32" s="229">
        <f t="shared" si="18"/>
        <v>370.96774193548384</v>
      </c>
      <c r="M32" s="229">
        <f t="shared" si="18"/>
        <v>370.96774193548384</v>
      </c>
      <c r="N32" s="229">
        <f t="shared" si="18"/>
        <v>370.96774193548384</v>
      </c>
      <c r="O32" s="229">
        <f t="shared" si="18"/>
        <v>370.96774193548384</v>
      </c>
      <c r="P32" s="229">
        <f t="shared" si="18"/>
        <v>370.96774193548384</v>
      </c>
      <c r="Q32" s="229">
        <f t="shared" si="18"/>
        <v>370.96774193548384</v>
      </c>
      <c r="R32" s="229">
        <f t="shared" si="18"/>
        <v>370.96774193548384</v>
      </c>
      <c r="S32" s="229">
        <f t="shared" si="18"/>
        <v>370.96774193548384</v>
      </c>
      <c r="T32" s="229">
        <f t="shared" si="18"/>
        <v>370.96774193548384</v>
      </c>
      <c r="U32" s="229">
        <f t="shared" si="18"/>
        <v>370.96774193548384</v>
      </c>
      <c r="V32" s="229">
        <f t="shared" si="18"/>
        <v>370.96774193548384</v>
      </c>
      <c r="W32" s="229">
        <f t="shared" si="18"/>
        <v>370.96774193548384</v>
      </c>
      <c r="X32" s="229">
        <f t="shared" si="18"/>
        <v>370.96774193548384</v>
      </c>
      <c r="Y32" s="229">
        <f t="shared" si="18"/>
        <v>370.96774193548384</v>
      </c>
      <c r="Z32" s="229">
        <f t="shared" si="18"/>
        <v>370.96774193548384</v>
      </c>
      <c r="AA32" s="229">
        <f t="shared" si="18"/>
        <v>370.96774193548384</v>
      </c>
      <c r="AB32" s="229">
        <f t="shared" si="18"/>
        <v>370.96774193548384</v>
      </c>
      <c r="AC32" s="229">
        <f t="shared" si="18"/>
        <v>370.96774193548384</v>
      </c>
      <c r="AD32" s="229">
        <f t="shared" si="18"/>
        <v>370.96774193548384</v>
      </c>
      <c r="AE32" s="229">
        <f t="shared" si="18"/>
        <v>370.96774193548384</v>
      </c>
      <c r="AF32" s="229">
        <f t="shared" si="18"/>
        <v>370.96774193548384</v>
      </c>
      <c r="AG32" s="229">
        <f t="shared" si="18"/>
        <v>370.96774193548384</v>
      </c>
    </row>
    <row r="33" spans="1:35" x14ac:dyDescent="0.25">
      <c r="A33" s="190" t="s">
        <v>93</v>
      </c>
      <c r="B33" s="193">
        <f t="shared" ref="B33:AG33" si="19">SUM(B23:B32)</f>
        <v>261800</v>
      </c>
      <c r="C33" s="193">
        <f t="shared" si="19"/>
        <v>8445.1612903225796</v>
      </c>
      <c r="D33" s="193">
        <f t="shared" si="19"/>
        <v>8445.1612903225796</v>
      </c>
      <c r="E33" s="193">
        <f t="shared" si="19"/>
        <v>8445.1612903225796</v>
      </c>
      <c r="F33" s="193">
        <f t="shared" si="19"/>
        <v>8445.1612903225796</v>
      </c>
      <c r="G33" s="193">
        <f t="shared" si="19"/>
        <v>8445.1612903225796</v>
      </c>
      <c r="H33" s="193">
        <f t="shared" si="19"/>
        <v>8445.1612903225796</v>
      </c>
      <c r="I33" s="193">
        <f t="shared" si="19"/>
        <v>8445.1612903225796</v>
      </c>
      <c r="J33" s="193">
        <f t="shared" si="19"/>
        <v>8445.1612903225796</v>
      </c>
      <c r="K33" s="193">
        <f t="shared" si="19"/>
        <v>8445.1612903225796</v>
      </c>
      <c r="L33" s="193">
        <f t="shared" si="19"/>
        <v>8445.1612903225796</v>
      </c>
      <c r="M33" s="193">
        <f t="shared" si="19"/>
        <v>8445.1612903225796</v>
      </c>
      <c r="N33" s="193">
        <f t="shared" si="19"/>
        <v>8445.1612903225796</v>
      </c>
      <c r="O33" s="193">
        <f t="shared" si="19"/>
        <v>8445.1612903225796</v>
      </c>
      <c r="P33" s="193">
        <f t="shared" si="19"/>
        <v>8445.1612903225796</v>
      </c>
      <c r="Q33" s="193">
        <f t="shared" si="19"/>
        <v>8445.1612903225796</v>
      </c>
      <c r="R33" s="193">
        <f t="shared" si="19"/>
        <v>8445.1612903225796</v>
      </c>
      <c r="S33" s="193">
        <f t="shared" si="19"/>
        <v>8445.1612903225796</v>
      </c>
      <c r="T33" s="193">
        <f t="shared" si="19"/>
        <v>8445.1612903225796</v>
      </c>
      <c r="U33" s="193">
        <f t="shared" si="19"/>
        <v>8445.1612903225796</v>
      </c>
      <c r="V33" s="193">
        <f t="shared" si="19"/>
        <v>8445.1612903225796</v>
      </c>
      <c r="W33" s="193">
        <f t="shared" si="19"/>
        <v>8445.1612903225796</v>
      </c>
      <c r="X33" s="193">
        <f t="shared" si="19"/>
        <v>8445.1612903225796</v>
      </c>
      <c r="Y33" s="193">
        <f t="shared" si="19"/>
        <v>8445.1612903225796</v>
      </c>
      <c r="Z33" s="193">
        <f t="shared" si="19"/>
        <v>8445.1612903225796</v>
      </c>
      <c r="AA33" s="193">
        <f t="shared" si="19"/>
        <v>8445.1612903225796</v>
      </c>
      <c r="AB33" s="193">
        <f t="shared" si="19"/>
        <v>8445.1612903225796</v>
      </c>
      <c r="AC33" s="193">
        <f t="shared" si="19"/>
        <v>8445.1612903225796</v>
      </c>
      <c r="AD33" s="193">
        <f t="shared" si="19"/>
        <v>8445.1612903225796</v>
      </c>
      <c r="AE33" s="193">
        <f t="shared" si="19"/>
        <v>8445.1612903225796</v>
      </c>
      <c r="AF33" s="193">
        <f t="shared" si="19"/>
        <v>8445.1612903225796</v>
      </c>
      <c r="AG33" s="193">
        <f t="shared" si="19"/>
        <v>8445.1612903225796</v>
      </c>
    </row>
    <row r="35" spans="1:35" s="194" customFormat="1" x14ac:dyDescent="0.25">
      <c r="A35" s="194" t="s">
        <v>94</v>
      </c>
      <c r="B35" s="198"/>
      <c r="C35" s="199">
        <f t="shared" ref="C35:AG35" si="20">C11-C20-C33</f>
        <v>-10245.16129032258</v>
      </c>
      <c r="D35" s="199">
        <f t="shared" si="20"/>
        <v>-8967.1612903225796</v>
      </c>
      <c r="E35" s="199">
        <f t="shared" si="20"/>
        <v>-8445.1612903225796</v>
      </c>
      <c r="F35" s="199">
        <f t="shared" si="20"/>
        <v>-8445.1612903225796</v>
      </c>
      <c r="G35" s="199">
        <f t="shared" si="20"/>
        <v>-8445.1612903225796</v>
      </c>
      <c r="H35" s="199">
        <f t="shared" si="20"/>
        <v>-9165.1612903225796</v>
      </c>
      <c r="I35" s="199">
        <f t="shared" si="20"/>
        <v>-8445.1612903225796</v>
      </c>
      <c r="J35" s="199">
        <f t="shared" si="20"/>
        <v>-8445.1612903225796</v>
      </c>
      <c r="K35" s="199">
        <f t="shared" si="20"/>
        <v>-8445.1612903225796</v>
      </c>
      <c r="L35" s="199">
        <f t="shared" si="20"/>
        <v>-9705.1612903225796</v>
      </c>
      <c r="M35" s="199">
        <f t="shared" si="20"/>
        <v>-8445.1612903225796</v>
      </c>
      <c r="N35" s="199">
        <f t="shared" si="20"/>
        <v>-8445.1612903225796</v>
      </c>
      <c r="O35" s="199">
        <f t="shared" si="20"/>
        <v>-8445.1612903225796</v>
      </c>
      <c r="P35" s="199">
        <f t="shared" si="20"/>
        <v>-8445.1612903225796</v>
      </c>
      <c r="Q35" s="199">
        <f t="shared" si="20"/>
        <v>-8445.1612903225796</v>
      </c>
      <c r="R35" s="199">
        <f t="shared" si="20"/>
        <v>-8445.1612903225796</v>
      </c>
      <c r="S35" s="199">
        <f t="shared" si="20"/>
        <v>-11631.16129032258</v>
      </c>
      <c r="T35" s="199">
        <f t="shared" si="20"/>
        <v>-11505.16129032258</v>
      </c>
      <c r="U35" s="199">
        <f t="shared" si="20"/>
        <v>-8445.1612903225796</v>
      </c>
      <c r="V35" s="199">
        <f t="shared" si="20"/>
        <v>-10785.16129032258</v>
      </c>
      <c r="W35" s="199">
        <f t="shared" si="20"/>
        <v>-8445.1612903225796</v>
      </c>
      <c r="X35" s="199">
        <f t="shared" si="20"/>
        <v>-12405.16129032258</v>
      </c>
      <c r="Y35" s="199">
        <f t="shared" si="20"/>
        <v>-8445.1612903225796</v>
      </c>
      <c r="Z35" s="199">
        <f t="shared" si="20"/>
        <v>-14385.16129032258</v>
      </c>
      <c r="AA35" s="199">
        <f t="shared" si="20"/>
        <v>-10605.16129032258</v>
      </c>
      <c r="AB35" s="199">
        <f t="shared" si="20"/>
        <v>-8445.1612903225796</v>
      </c>
      <c r="AC35" s="199">
        <f t="shared" si="20"/>
        <v>-8445.1612903225796</v>
      </c>
      <c r="AD35" s="199">
        <f t="shared" si="20"/>
        <v>-8445.1612903225796</v>
      </c>
      <c r="AE35" s="199">
        <f t="shared" si="20"/>
        <v>-8445.1612903225796</v>
      </c>
      <c r="AF35" s="199">
        <f t="shared" si="20"/>
        <v>-8445.1612903225796</v>
      </c>
      <c r="AG35" s="199">
        <f t="shared" si="20"/>
        <v>-8445.1612903225796</v>
      </c>
      <c r="AI35" s="199">
        <f>SUM(C35:AG35)</f>
        <v>-286747.99999999994</v>
      </c>
    </row>
    <row r="37" spans="1:35" x14ac:dyDescent="0.25">
      <c r="A37" s="242"/>
      <c r="B37" s="242"/>
      <c r="C37" s="242"/>
      <c r="D37" s="242"/>
      <c r="E37" s="242"/>
      <c r="F37" s="242"/>
      <c r="G37" s="242"/>
      <c r="H37" s="242"/>
      <c r="I37" s="242"/>
      <c r="J37" s="242"/>
      <c r="K37" s="242"/>
      <c r="L37" s="242"/>
      <c r="M37" s="242"/>
      <c r="N37" s="242"/>
      <c r="O37" s="242"/>
      <c r="P37" s="242"/>
      <c r="Q37" s="242"/>
      <c r="R37" s="242"/>
      <c r="S37" s="242"/>
      <c r="T37" s="242"/>
      <c r="U37" s="242"/>
      <c r="V37" s="242"/>
      <c r="W37" s="242"/>
      <c r="X37" s="242"/>
      <c r="Y37" s="242"/>
      <c r="Z37" s="242"/>
      <c r="AA37" s="242"/>
      <c r="AB37" s="242"/>
      <c r="AC37" s="242"/>
      <c r="AD37" s="242"/>
      <c r="AE37" s="242"/>
      <c r="AF37" s="242"/>
      <c r="AG37" s="242"/>
    </row>
    <row r="39" spans="1:35" x14ac:dyDescent="0.25">
      <c r="A39" s="190"/>
      <c r="B39" s="200"/>
    </row>
    <row r="40" spans="1:35" x14ac:dyDescent="0.25">
      <c r="A40" s="188" t="s">
        <v>146</v>
      </c>
      <c r="B40" s="189">
        <f>B33</f>
        <v>261800</v>
      </c>
    </row>
    <row r="41" spans="1:35" x14ac:dyDescent="0.25">
      <c r="A41" s="188" t="s">
        <v>147</v>
      </c>
      <c r="B41" s="189">
        <f>AI11</f>
        <v>138850</v>
      </c>
      <c r="C41" s="201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01"/>
      <c r="O41" s="201"/>
      <c r="P41" s="201"/>
      <c r="Q41" s="201"/>
      <c r="R41" s="201"/>
      <c r="S41" s="201"/>
      <c r="T41" s="201"/>
      <c r="U41" s="201"/>
      <c r="V41" s="201"/>
      <c r="W41" s="201"/>
      <c r="X41" s="201"/>
      <c r="Y41" s="201"/>
      <c r="Z41" s="201"/>
      <c r="AA41" s="201"/>
      <c r="AB41" s="201"/>
      <c r="AC41" s="201"/>
      <c r="AD41" s="201"/>
      <c r="AE41" s="201"/>
      <c r="AF41" s="201"/>
      <c r="AG41" s="201"/>
    </row>
    <row r="42" spans="1:35" x14ac:dyDescent="0.25">
      <c r="A42" s="188" t="s">
        <v>148</v>
      </c>
      <c r="B42" s="189">
        <f>AI20</f>
        <v>24948</v>
      </c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201"/>
      <c r="AA42" s="201"/>
      <c r="AB42" s="201"/>
      <c r="AC42" s="201"/>
      <c r="AD42" s="201"/>
      <c r="AE42" s="201"/>
    </row>
    <row r="43" spans="1:35" x14ac:dyDescent="0.25">
      <c r="A43" s="188" t="s">
        <v>149</v>
      </c>
      <c r="B43" s="189">
        <f>SUM(B42+B40)</f>
        <v>286748</v>
      </c>
      <c r="O43" s="201"/>
    </row>
    <row r="44" spans="1:35" s="205" customFormat="1" x14ac:dyDescent="0.25">
      <c r="A44" s="202" t="s">
        <v>150</v>
      </c>
      <c r="B44" s="203">
        <f>B41-B43</f>
        <v>-147898</v>
      </c>
      <c r="C44" s="204"/>
      <c r="D44" s="204"/>
      <c r="E44" s="204"/>
      <c r="F44" s="204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04"/>
      <c r="V44" s="204"/>
      <c r="W44" s="204"/>
      <c r="X44" s="204"/>
      <c r="Y44" s="204"/>
      <c r="Z44" s="204"/>
      <c r="AA44" s="204"/>
      <c r="AB44" s="204"/>
      <c r="AC44" s="204"/>
      <c r="AD44" s="204"/>
      <c r="AE44" s="204"/>
      <c r="AF44" s="204"/>
      <c r="AG44" s="204"/>
    </row>
    <row r="45" spans="1:35" x14ac:dyDescent="0.25">
      <c r="A45" s="190"/>
      <c r="B45" s="193"/>
      <c r="C45" s="206"/>
      <c r="D45" s="206"/>
      <c r="E45" s="206"/>
      <c r="F45" s="206"/>
      <c r="G45" s="206"/>
      <c r="H45" s="206"/>
      <c r="I45" s="206"/>
      <c r="J45" s="206"/>
      <c r="K45" s="206"/>
      <c r="L45" s="206"/>
      <c r="M45" s="206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</row>
    <row r="46" spans="1:35" x14ac:dyDescent="0.25">
      <c r="A46" s="190"/>
      <c r="B46" s="193"/>
      <c r="C46" s="201"/>
      <c r="D46" s="201"/>
      <c r="E46" s="201"/>
      <c r="F46" s="201"/>
      <c r="G46" s="201"/>
      <c r="H46" s="201"/>
      <c r="I46" s="201"/>
      <c r="J46" s="201"/>
      <c r="K46" s="201"/>
      <c r="L46" s="201"/>
      <c r="M46" s="201"/>
      <c r="N46" s="201"/>
      <c r="O46" s="201"/>
      <c r="P46" s="201"/>
      <c r="Q46" s="201"/>
      <c r="R46" s="201"/>
      <c r="S46" s="201"/>
      <c r="T46" s="201"/>
      <c r="U46" s="201"/>
      <c r="V46" s="201"/>
      <c r="W46" s="201"/>
      <c r="X46" s="201"/>
      <c r="Y46" s="201"/>
      <c r="Z46" s="201"/>
      <c r="AA46" s="201"/>
      <c r="AB46" s="201"/>
      <c r="AC46" s="201"/>
      <c r="AD46" s="201"/>
      <c r="AE46" s="201"/>
      <c r="AF46" s="201"/>
      <c r="AG46" s="201"/>
    </row>
    <row r="47" spans="1:35" x14ac:dyDescent="0.25">
      <c r="A47" s="190"/>
      <c r="B47" s="193"/>
      <c r="C47" s="201"/>
      <c r="D47" s="201"/>
      <c r="E47" s="201"/>
      <c r="F47" s="201"/>
      <c r="G47" s="201"/>
      <c r="H47" s="201"/>
      <c r="I47" s="201"/>
      <c r="J47" s="201"/>
      <c r="K47" s="201"/>
      <c r="L47" s="201"/>
      <c r="M47" s="201"/>
      <c r="N47" s="201"/>
      <c r="O47" s="201"/>
      <c r="P47" s="201"/>
      <c r="Q47" s="201"/>
      <c r="R47" s="201"/>
      <c r="S47" s="201"/>
      <c r="T47" s="201"/>
      <c r="U47" s="201"/>
      <c r="V47" s="201"/>
      <c r="W47" s="201"/>
      <c r="X47" s="201"/>
      <c r="Y47" s="201"/>
      <c r="Z47" s="201"/>
      <c r="AA47" s="201"/>
      <c r="AB47" s="201"/>
      <c r="AC47" s="201"/>
      <c r="AD47" s="201"/>
      <c r="AE47" s="201"/>
      <c r="AF47" s="201"/>
      <c r="AG47" s="201"/>
    </row>
    <row r="48" spans="1:35" x14ac:dyDescent="0.25">
      <c r="A48" s="190"/>
      <c r="B48" s="193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01"/>
      <c r="P48" s="201"/>
      <c r="Q48" s="201"/>
      <c r="R48" s="201"/>
      <c r="S48" s="201"/>
      <c r="T48" s="201"/>
      <c r="U48" s="201"/>
      <c r="V48" s="201"/>
      <c r="W48" s="201"/>
      <c r="X48" s="201"/>
      <c r="Y48" s="201"/>
      <c r="Z48" s="201"/>
      <c r="AA48" s="201"/>
      <c r="AB48" s="201"/>
      <c r="AC48" s="201"/>
      <c r="AD48" s="201"/>
      <c r="AE48" s="201"/>
      <c r="AF48" s="201"/>
      <c r="AG48" s="201"/>
    </row>
    <row r="49" spans="1:33" x14ac:dyDescent="0.25">
      <c r="A49" s="190"/>
      <c r="B49" s="193"/>
      <c r="C49" s="191"/>
      <c r="D49" s="191"/>
      <c r="E49" s="191"/>
      <c r="F49" s="191"/>
      <c r="G49" s="191"/>
      <c r="H49" s="191"/>
      <c r="I49" s="191"/>
      <c r="J49" s="191"/>
      <c r="K49" s="191"/>
      <c r="L49" s="191"/>
      <c r="M49" s="191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</row>
    <row r="50" spans="1:33" x14ac:dyDescent="0.25"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X50" s="201"/>
      <c r="Y50" s="201"/>
      <c r="Z50" s="201"/>
      <c r="AA50" s="201"/>
      <c r="AB50" s="201"/>
      <c r="AC50" s="201"/>
      <c r="AD50" s="201"/>
      <c r="AE50" s="201"/>
      <c r="AF50" s="201"/>
      <c r="AG50" s="201"/>
    </row>
    <row r="52" spans="1:33" s="210" customFormat="1" x14ac:dyDescent="0.25">
      <c r="A52" s="207"/>
      <c r="B52" s="208"/>
      <c r="C52" s="208"/>
      <c r="D52" s="209"/>
      <c r="E52" s="209"/>
      <c r="F52" s="209"/>
      <c r="G52" s="209"/>
      <c r="H52" s="209"/>
      <c r="I52" s="209"/>
      <c r="J52" s="209"/>
      <c r="K52" s="209"/>
      <c r="L52" s="209"/>
      <c r="M52" s="209"/>
      <c r="N52" s="209"/>
      <c r="O52" s="209"/>
      <c r="P52" s="209"/>
      <c r="Q52" s="209"/>
      <c r="R52" s="209"/>
      <c r="S52" s="209"/>
      <c r="T52" s="209"/>
      <c r="U52" s="209"/>
      <c r="V52" s="209"/>
      <c r="W52" s="209"/>
      <c r="X52" s="209"/>
      <c r="Y52" s="209"/>
      <c r="Z52" s="209"/>
      <c r="AA52" s="209"/>
      <c r="AB52" s="209"/>
      <c r="AC52" s="209"/>
      <c r="AD52" s="209"/>
      <c r="AE52" s="209"/>
      <c r="AF52" s="209"/>
      <c r="AG52" s="209"/>
    </row>
    <row r="53" spans="1:33" s="210" customFormat="1" x14ac:dyDescent="0.25">
      <c r="B53" s="208"/>
      <c r="C53" s="209"/>
      <c r="D53" s="209"/>
      <c r="E53" s="209"/>
      <c r="F53" s="209"/>
      <c r="G53" s="209"/>
      <c r="H53" s="209"/>
      <c r="I53" s="209"/>
      <c r="J53" s="209"/>
      <c r="K53" s="209"/>
      <c r="L53" s="209"/>
      <c r="M53" s="209"/>
      <c r="N53" s="209"/>
      <c r="O53" s="209"/>
      <c r="P53" s="209"/>
      <c r="Q53" s="209"/>
      <c r="R53" s="209"/>
      <c r="S53" s="209"/>
      <c r="T53" s="209"/>
      <c r="U53" s="209"/>
      <c r="V53" s="209"/>
      <c r="W53" s="209"/>
      <c r="X53" s="209"/>
      <c r="Y53" s="209"/>
      <c r="Z53" s="209"/>
      <c r="AA53" s="209"/>
      <c r="AB53" s="209"/>
      <c r="AC53" s="209"/>
      <c r="AD53" s="209"/>
      <c r="AE53" s="209"/>
      <c r="AF53" s="209"/>
      <c r="AG53" s="209"/>
    </row>
    <row r="54" spans="1:33" s="210" customFormat="1" x14ac:dyDescent="0.25">
      <c r="A54" s="207"/>
      <c r="B54" s="211"/>
      <c r="C54" s="212"/>
      <c r="D54" s="212"/>
      <c r="E54" s="212"/>
      <c r="F54" s="212"/>
      <c r="G54" s="212"/>
      <c r="H54" s="212"/>
      <c r="I54" s="212"/>
      <c r="J54" s="212"/>
      <c r="K54" s="212"/>
      <c r="L54" s="212"/>
      <c r="M54" s="212"/>
      <c r="N54" s="212"/>
      <c r="O54" s="212"/>
      <c r="P54" s="212"/>
      <c r="Q54" s="212"/>
      <c r="R54" s="212"/>
      <c r="S54" s="212"/>
      <c r="T54" s="212"/>
      <c r="U54" s="212"/>
      <c r="V54" s="212"/>
      <c r="W54" s="212"/>
      <c r="X54" s="212"/>
      <c r="Y54" s="212"/>
      <c r="Z54" s="212"/>
      <c r="AA54" s="212"/>
      <c r="AB54" s="212"/>
      <c r="AC54" s="212"/>
      <c r="AD54" s="212"/>
      <c r="AE54" s="212"/>
      <c r="AF54" s="212"/>
      <c r="AG54" s="212"/>
    </row>
  </sheetData>
  <mergeCells count="1">
    <mergeCell ref="A37:AG37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26.6640625" style="188" bestFit="1" customWidth="1"/>
    <col min="2" max="2" width="13.33203125" style="189" bestFit="1" customWidth="1"/>
    <col min="3" max="3" width="16.5" style="188" bestFit="1" customWidth="1"/>
    <col min="4" max="4" width="15" style="188" bestFit="1" customWidth="1"/>
    <col min="5" max="5" width="15.33203125" style="188" bestFit="1" customWidth="1"/>
    <col min="6" max="11" width="15" style="188" bestFit="1" customWidth="1"/>
    <col min="12" max="12" width="15.33203125" style="188" bestFit="1" customWidth="1"/>
    <col min="13" max="13" width="14" style="188" bestFit="1" customWidth="1"/>
    <col min="14" max="18" width="14.5" style="188" bestFit="1" customWidth="1"/>
    <col min="19" max="19" width="15.33203125" style="188" bestFit="1" customWidth="1"/>
    <col min="20" max="21" width="14.5" style="188" bestFit="1" customWidth="1"/>
    <col min="22" max="22" width="15" style="188" bestFit="1" customWidth="1"/>
    <col min="23" max="23" width="14.5" style="188" bestFit="1" customWidth="1"/>
    <col min="24" max="25" width="15" style="188" bestFit="1" customWidth="1"/>
    <col min="26" max="26" width="19.1640625" style="188" bestFit="1" customWidth="1"/>
    <col min="27" max="27" width="16.5" style="188" bestFit="1" customWidth="1"/>
    <col min="28" max="30" width="15" style="188" bestFit="1" customWidth="1"/>
    <col min="31" max="31" width="9.33203125" style="188"/>
    <col min="32" max="32" width="13.6640625" style="188" bestFit="1" customWidth="1"/>
    <col min="33" max="16384" width="9.33203125" style="188"/>
  </cols>
  <sheetData>
    <row r="1" spans="1:32" s="184" customFormat="1" x14ac:dyDescent="0.25">
      <c r="A1" s="161" t="s">
        <v>126</v>
      </c>
      <c r="B1" s="183">
        <f>'Expected sales'!B9</f>
        <v>28</v>
      </c>
      <c r="C1" s="184" t="s">
        <v>141</v>
      </c>
      <c r="D1" s="184" t="s">
        <v>142</v>
      </c>
      <c r="E1" s="184" t="s">
        <v>143</v>
      </c>
      <c r="F1" s="184" t="s">
        <v>144</v>
      </c>
      <c r="G1" s="184" t="s">
        <v>138</v>
      </c>
      <c r="H1" s="184" t="s">
        <v>139</v>
      </c>
      <c r="I1" s="184" t="s">
        <v>140</v>
      </c>
      <c r="J1" s="184" t="s">
        <v>141</v>
      </c>
      <c r="K1" s="184" t="s">
        <v>142</v>
      </c>
      <c r="L1" s="184" t="s">
        <v>143</v>
      </c>
      <c r="M1" s="184" t="s">
        <v>144</v>
      </c>
      <c r="N1" s="184" t="s">
        <v>138</v>
      </c>
      <c r="O1" s="184" t="s">
        <v>139</v>
      </c>
      <c r="P1" s="184" t="s">
        <v>140</v>
      </c>
      <c r="Q1" s="184" t="s">
        <v>141</v>
      </c>
      <c r="R1" s="184" t="s">
        <v>142</v>
      </c>
      <c r="S1" s="184" t="s">
        <v>143</v>
      </c>
      <c r="T1" s="184" t="s">
        <v>144</v>
      </c>
      <c r="U1" s="184" t="s">
        <v>138</v>
      </c>
      <c r="V1" s="184" t="s">
        <v>139</v>
      </c>
      <c r="W1" s="184" t="s">
        <v>140</v>
      </c>
      <c r="X1" s="184" t="s">
        <v>141</v>
      </c>
      <c r="Y1" s="184" t="s">
        <v>142</v>
      </c>
      <c r="Z1" s="184" t="s">
        <v>143</v>
      </c>
      <c r="AA1" s="184" t="s">
        <v>144</v>
      </c>
      <c r="AB1" s="184" t="s">
        <v>138</v>
      </c>
      <c r="AC1" s="184" t="s">
        <v>139</v>
      </c>
      <c r="AD1" s="184" t="s">
        <v>140</v>
      </c>
      <c r="AF1" s="184" t="s">
        <v>151</v>
      </c>
    </row>
    <row r="2" spans="1:32" s="227" customFormat="1" x14ac:dyDescent="0.25">
      <c r="C2" s="227">
        <v>43132</v>
      </c>
      <c r="D2" s="227">
        <v>43133</v>
      </c>
      <c r="E2" s="227">
        <v>43134</v>
      </c>
      <c r="F2" s="227">
        <v>43135</v>
      </c>
      <c r="G2" s="227">
        <v>43136</v>
      </c>
      <c r="H2" s="227">
        <v>43137</v>
      </c>
      <c r="I2" s="227">
        <v>43138</v>
      </c>
      <c r="J2" s="227">
        <v>43139</v>
      </c>
      <c r="K2" s="227">
        <v>43140</v>
      </c>
      <c r="L2" s="227">
        <v>43141</v>
      </c>
      <c r="M2" s="227">
        <v>43142</v>
      </c>
      <c r="N2" s="227">
        <v>43143</v>
      </c>
      <c r="O2" s="227">
        <v>43144</v>
      </c>
      <c r="P2" s="227">
        <v>43145</v>
      </c>
      <c r="Q2" s="227">
        <v>43146</v>
      </c>
      <c r="R2" s="227">
        <v>43147</v>
      </c>
      <c r="S2" s="227">
        <v>43148</v>
      </c>
      <c r="T2" s="227">
        <v>43149</v>
      </c>
      <c r="U2" s="227">
        <v>43150</v>
      </c>
      <c r="V2" s="227">
        <v>43151</v>
      </c>
      <c r="W2" s="227">
        <v>43152</v>
      </c>
      <c r="X2" s="227">
        <v>43153</v>
      </c>
      <c r="Y2" s="227">
        <v>43154</v>
      </c>
      <c r="Z2" s="227">
        <v>43155</v>
      </c>
      <c r="AA2" s="227">
        <v>43156</v>
      </c>
      <c r="AB2" s="227">
        <v>43157</v>
      </c>
      <c r="AC2" s="227">
        <v>43158</v>
      </c>
      <c r="AD2" s="227">
        <v>43159</v>
      </c>
    </row>
    <row r="3" spans="1:32" s="186" customFormat="1" x14ac:dyDescent="0.25">
      <c r="A3" s="185" t="s">
        <v>100</v>
      </c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  <c r="AA3" s="187"/>
      <c r="AB3" s="187"/>
      <c r="AC3" s="187"/>
      <c r="AD3" s="187"/>
    </row>
    <row r="4" spans="1:32" x14ac:dyDescent="0.25">
      <c r="A4" s="221" t="s">
        <v>103</v>
      </c>
      <c r="B4" s="188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89"/>
      <c r="AC4" s="189"/>
      <c r="AD4" s="189"/>
      <c r="AF4" s="201">
        <f t="shared" ref="AF4:AF11" si="0">SUM(C4:AD4)</f>
        <v>0</v>
      </c>
    </row>
    <row r="5" spans="1:32" x14ac:dyDescent="0.25">
      <c r="A5" s="224" t="s">
        <v>123</v>
      </c>
      <c r="B5" s="188"/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89"/>
      <c r="AF5" s="201">
        <f t="shared" si="0"/>
        <v>0</v>
      </c>
    </row>
    <row r="6" spans="1:32" x14ac:dyDescent="0.25">
      <c r="A6" s="224" t="s">
        <v>105</v>
      </c>
      <c r="B6" s="188"/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F6" s="201">
        <f t="shared" si="0"/>
        <v>0</v>
      </c>
    </row>
    <row r="7" spans="1:32" x14ac:dyDescent="0.25">
      <c r="A7" s="224" t="s">
        <v>125</v>
      </c>
      <c r="B7" s="188"/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F7" s="201">
        <f t="shared" si="0"/>
        <v>0</v>
      </c>
    </row>
    <row r="8" spans="1:32" s="190" customFormat="1" x14ac:dyDescent="0.25">
      <c r="A8" s="224" t="s">
        <v>107</v>
      </c>
      <c r="C8" s="191"/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F8" s="201">
        <f t="shared" si="0"/>
        <v>0</v>
      </c>
    </row>
    <row r="9" spans="1:32" s="190" customFormat="1" x14ac:dyDescent="0.25">
      <c r="A9" s="224" t="s">
        <v>145</v>
      </c>
      <c r="C9" s="191"/>
      <c r="D9" s="191"/>
      <c r="E9" s="191"/>
      <c r="F9" s="191"/>
      <c r="G9" s="191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F9" s="201">
        <f t="shared" si="0"/>
        <v>0</v>
      </c>
    </row>
    <row r="10" spans="1:32" s="190" customFormat="1" x14ac:dyDescent="0.25">
      <c r="A10" s="224" t="s">
        <v>124</v>
      </c>
      <c r="C10" s="191"/>
      <c r="D10" s="191"/>
      <c r="E10" s="191"/>
      <c r="F10" s="191"/>
      <c r="G10" s="191"/>
      <c r="H10" s="191"/>
      <c r="I10" s="191"/>
      <c r="J10" s="191"/>
      <c r="K10" s="191"/>
      <c r="L10" s="191"/>
      <c r="M10" s="191"/>
      <c r="N10" s="191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F10" s="201">
        <f t="shared" si="0"/>
        <v>0</v>
      </c>
    </row>
    <row r="11" spans="1:32" x14ac:dyDescent="0.25">
      <c r="A11" s="224" t="s">
        <v>3</v>
      </c>
      <c r="B11" s="188"/>
      <c r="C11" s="201"/>
      <c r="D11" s="201"/>
      <c r="E11" s="201"/>
      <c r="F11" s="201"/>
      <c r="G11" s="201"/>
      <c r="H11" s="201"/>
      <c r="I11" s="201"/>
      <c r="J11" s="201"/>
      <c r="K11" s="201"/>
      <c r="L11" s="201"/>
      <c r="M11" s="201"/>
      <c r="N11" s="201"/>
      <c r="O11" s="201"/>
      <c r="P11" s="201"/>
      <c r="Q11" s="201"/>
      <c r="R11" s="201"/>
      <c r="S11" s="201"/>
      <c r="T11" s="201"/>
      <c r="U11" s="201"/>
      <c r="V11" s="201"/>
      <c r="W11" s="201"/>
      <c r="X11" s="201"/>
      <c r="Y11" s="201"/>
      <c r="Z11" s="201"/>
      <c r="AA11" s="201"/>
      <c r="AB11" s="201"/>
      <c r="AC11" s="201"/>
      <c r="AD11" s="201"/>
      <c r="AF11" s="201">
        <f t="shared" si="0"/>
        <v>0</v>
      </c>
    </row>
    <row r="12" spans="1:32" s="186" customFormat="1" x14ac:dyDescent="0.25">
      <c r="A12" s="185" t="s">
        <v>87</v>
      </c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  <c r="AA12" s="187"/>
      <c r="AB12" s="187"/>
      <c r="AC12" s="187"/>
      <c r="AD12" s="187"/>
    </row>
    <row r="13" spans="1:32" x14ac:dyDescent="0.25">
      <c r="A13" s="221" t="s">
        <v>103</v>
      </c>
      <c r="B13" s="192">
        <v>0.18</v>
      </c>
      <c r="C13" s="189">
        <f>C4*$B$13</f>
        <v>0</v>
      </c>
      <c r="D13" s="189">
        <f t="shared" ref="D13:AD13" si="1">D4*$B$13</f>
        <v>0</v>
      </c>
      <c r="E13" s="189">
        <f t="shared" si="1"/>
        <v>0</v>
      </c>
      <c r="F13" s="189">
        <f t="shared" si="1"/>
        <v>0</v>
      </c>
      <c r="G13" s="189">
        <f t="shared" si="1"/>
        <v>0</v>
      </c>
      <c r="H13" s="189">
        <f t="shared" si="1"/>
        <v>0</v>
      </c>
      <c r="I13" s="189">
        <f t="shared" si="1"/>
        <v>0</v>
      </c>
      <c r="J13" s="189">
        <f t="shared" si="1"/>
        <v>0</v>
      </c>
      <c r="K13" s="189">
        <f t="shared" si="1"/>
        <v>0</v>
      </c>
      <c r="L13" s="189">
        <f t="shared" si="1"/>
        <v>0</v>
      </c>
      <c r="M13" s="189">
        <f t="shared" si="1"/>
        <v>0</v>
      </c>
      <c r="N13" s="189">
        <f t="shared" si="1"/>
        <v>0</v>
      </c>
      <c r="O13" s="189">
        <f t="shared" si="1"/>
        <v>0</v>
      </c>
      <c r="P13" s="189">
        <f t="shared" si="1"/>
        <v>0</v>
      </c>
      <c r="Q13" s="189">
        <f t="shared" si="1"/>
        <v>0</v>
      </c>
      <c r="R13" s="189">
        <f t="shared" si="1"/>
        <v>0</v>
      </c>
      <c r="S13" s="189">
        <f t="shared" si="1"/>
        <v>0</v>
      </c>
      <c r="T13" s="189">
        <f t="shared" si="1"/>
        <v>0</v>
      </c>
      <c r="U13" s="189">
        <f t="shared" si="1"/>
        <v>0</v>
      </c>
      <c r="V13" s="189">
        <f t="shared" si="1"/>
        <v>0</v>
      </c>
      <c r="W13" s="189">
        <f t="shared" si="1"/>
        <v>0</v>
      </c>
      <c r="X13" s="189">
        <f t="shared" si="1"/>
        <v>0</v>
      </c>
      <c r="Y13" s="189">
        <f t="shared" si="1"/>
        <v>0</v>
      </c>
      <c r="Z13" s="189">
        <f t="shared" si="1"/>
        <v>0</v>
      </c>
      <c r="AA13" s="189">
        <f t="shared" si="1"/>
        <v>0</v>
      </c>
      <c r="AB13" s="189">
        <f t="shared" si="1"/>
        <v>0</v>
      </c>
      <c r="AC13" s="189">
        <f t="shared" si="1"/>
        <v>0</v>
      </c>
      <c r="AD13" s="189">
        <f t="shared" si="1"/>
        <v>0</v>
      </c>
    </row>
    <row r="14" spans="1:32" x14ac:dyDescent="0.25">
      <c r="A14" s="224" t="s">
        <v>123</v>
      </c>
      <c r="B14" s="192">
        <v>0.18</v>
      </c>
      <c r="C14" s="189">
        <f>C5*$B$14</f>
        <v>0</v>
      </c>
      <c r="D14" s="189">
        <f t="shared" ref="D14:AD14" si="2">D5*$B$14</f>
        <v>0</v>
      </c>
      <c r="E14" s="189">
        <f t="shared" si="2"/>
        <v>0</v>
      </c>
      <c r="F14" s="189">
        <f t="shared" si="2"/>
        <v>0</v>
      </c>
      <c r="G14" s="189">
        <f t="shared" si="2"/>
        <v>0</v>
      </c>
      <c r="H14" s="189">
        <f t="shared" si="2"/>
        <v>0</v>
      </c>
      <c r="I14" s="189">
        <f t="shared" si="2"/>
        <v>0</v>
      </c>
      <c r="J14" s="189">
        <f t="shared" si="2"/>
        <v>0</v>
      </c>
      <c r="K14" s="189">
        <f t="shared" si="2"/>
        <v>0</v>
      </c>
      <c r="L14" s="189">
        <f t="shared" si="2"/>
        <v>0</v>
      </c>
      <c r="M14" s="189">
        <f t="shared" si="2"/>
        <v>0</v>
      </c>
      <c r="N14" s="189">
        <f t="shared" si="2"/>
        <v>0</v>
      </c>
      <c r="O14" s="189">
        <f t="shared" si="2"/>
        <v>0</v>
      </c>
      <c r="P14" s="189">
        <f t="shared" si="2"/>
        <v>0</v>
      </c>
      <c r="Q14" s="189">
        <f t="shared" si="2"/>
        <v>0</v>
      </c>
      <c r="R14" s="189">
        <f t="shared" si="2"/>
        <v>0</v>
      </c>
      <c r="S14" s="189">
        <f t="shared" si="2"/>
        <v>0</v>
      </c>
      <c r="T14" s="189">
        <f t="shared" si="2"/>
        <v>0</v>
      </c>
      <c r="U14" s="189">
        <f t="shared" si="2"/>
        <v>0</v>
      </c>
      <c r="V14" s="189">
        <f t="shared" si="2"/>
        <v>0</v>
      </c>
      <c r="W14" s="189">
        <f t="shared" si="2"/>
        <v>0</v>
      </c>
      <c r="X14" s="189">
        <f t="shared" si="2"/>
        <v>0</v>
      </c>
      <c r="Y14" s="189">
        <f t="shared" si="2"/>
        <v>0</v>
      </c>
      <c r="Z14" s="189">
        <f t="shared" si="2"/>
        <v>0</v>
      </c>
      <c r="AA14" s="189">
        <f t="shared" si="2"/>
        <v>0</v>
      </c>
      <c r="AB14" s="189">
        <f t="shared" si="2"/>
        <v>0</v>
      </c>
      <c r="AC14" s="189">
        <f t="shared" si="2"/>
        <v>0</v>
      </c>
      <c r="AD14" s="189">
        <f t="shared" si="2"/>
        <v>0</v>
      </c>
    </row>
    <row r="15" spans="1:32" x14ac:dyDescent="0.25">
      <c r="A15" s="224" t="s">
        <v>105</v>
      </c>
      <c r="B15" s="192">
        <v>0.18</v>
      </c>
      <c r="C15" s="189">
        <f>C6*$B$15</f>
        <v>0</v>
      </c>
      <c r="D15" s="189">
        <f t="shared" ref="D15:AD15" si="3">D6*$B$15</f>
        <v>0</v>
      </c>
      <c r="E15" s="189">
        <f t="shared" si="3"/>
        <v>0</v>
      </c>
      <c r="F15" s="189">
        <f t="shared" si="3"/>
        <v>0</v>
      </c>
      <c r="G15" s="189">
        <f t="shared" si="3"/>
        <v>0</v>
      </c>
      <c r="H15" s="189">
        <f t="shared" si="3"/>
        <v>0</v>
      </c>
      <c r="I15" s="189">
        <f t="shared" si="3"/>
        <v>0</v>
      </c>
      <c r="J15" s="189">
        <f t="shared" si="3"/>
        <v>0</v>
      </c>
      <c r="K15" s="189">
        <f t="shared" si="3"/>
        <v>0</v>
      </c>
      <c r="L15" s="189">
        <f t="shared" si="3"/>
        <v>0</v>
      </c>
      <c r="M15" s="189">
        <f t="shared" si="3"/>
        <v>0</v>
      </c>
      <c r="N15" s="189">
        <f t="shared" si="3"/>
        <v>0</v>
      </c>
      <c r="O15" s="189">
        <f t="shared" si="3"/>
        <v>0</v>
      </c>
      <c r="P15" s="189">
        <f t="shared" si="3"/>
        <v>0</v>
      </c>
      <c r="Q15" s="189">
        <f t="shared" si="3"/>
        <v>0</v>
      </c>
      <c r="R15" s="189">
        <f t="shared" si="3"/>
        <v>0</v>
      </c>
      <c r="S15" s="189">
        <f t="shared" si="3"/>
        <v>0</v>
      </c>
      <c r="T15" s="189">
        <f t="shared" si="3"/>
        <v>0</v>
      </c>
      <c r="U15" s="189">
        <f t="shared" si="3"/>
        <v>0</v>
      </c>
      <c r="V15" s="189">
        <f t="shared" si="3"/>
        <v>0</v>
      </c>
      <c r="W15" s="189">
        <f t="shared" si="3"/>
        <v>0</v>
      </c>
      <c r="X15" s="189">
        <f t="shared" si="3"/>
        <v>0</v>
      </c>
      <c r="Y15" s="189">
        <f t="shared" si="3"/>
        <v>0</v>
      </c>
      <c r="Z15" s="189">
        <f t="shared" si="3"/>
        <v>0</v>
      </c>
      <c r="AA15" s="189">
        <f t="shared" si="3"/>
        <v>0</v>
      </c>
      <c r="AB15" s="189">
        <f t="shared" si="3"/>
        <v>0</v>
      </c>
      <c r="AC15" s="189">
        <f t="shared" si="3"/>
        <v>0</v>
      </c>
      <c r="AD15" s="189">
        <f t="shared" si="3"/>
        <v>0</v>
      </c>
    </row>
    <row r="16" spans="1:32" x14ac:dyDescent="0.25">
      <c r="A16" s="224" t="s">
        <v>125</v>
      </c>
      <c r="B16" s="192">
        <v>0.18</v>
      </c>
      <c r="C16" s="189">
        <f>C7*$B$16</f>
        <v>0</v>
      </c>
      <c r="D16" s="189">
        <f t="shared" ref="D16:AD16" si="4">D7*$B$16</f>
        <v>0</v>
      </c>
      <c r="E16" s="189">
        <f t="shared" si="4"/>
        <v>0</v>
      </c>
      <c r="F16" s="189">
        <f t="shared" si="4"/>
        <v>0</v>
      </c>
      <c r="G16" s="189">
        <f t="shared" si="4"/>
        <v>0</v>
      </c>
      <c r="H16" s="189">
        <f t="shared" si="4"/>
        <v>0</v>
      </c>
      <c r="I16" s="189">
        <f t="shared" si="4"/>
        <v>0</v>
      </c>
      <c r="J16" s="189">
        <f t="shared" si="4"/>
        <v>0</v>
      </c>
      <c r="K16" s="189">
        <f t="shared" si="4"/>
        <v>0</v>
      </c>
      <c r="L16" s="189">
        <f t="shared" si="4"/>
        <v>0</v>
      </c>
      <c r="M16" s="189">
        <f t="shared" si="4"/>
        <v>0</v>
      </c>
      <c r="N16" s="189">
        <f t="shared" si="4"/>
        <v>0</v>
      </c>
      <c r="O16" s="189">
        <f t="shared" si="4"/>
        <v>0</v>
      </c>
      <c r="P16" s="189">
        <f t="shared" si="4"/>
        <v>0</v>
      </c>
      <c r="Q16" s="189">
        <f t="shared" si="4"/>
        <v>0</v>
      </c>
      <c r="R16" s="189">
        <f t="shared" si="4"/>
        <v>0</v>
      </c>
      <c r="S16" s="189">
        <f t="shared" si="4"/>
        <v>0</v>
      </c>
      <c r="T16" s="189">
        <f t="shared" si="4"/>
        <v>0</v>
      </c>
      <c r="U16" s="189">
        <f t="shared" si="4"/>
        <v>0</v>
      </c>
      <c r="V16" s="189">
        <f t="shared" si="4"/>
        <v>0</v>
      </c>
      <c r="W16" s="189">
        <f t="shared" si="4"/>
        <v>0</v>
      </c>
      <c r="X16" s="189">
        <f t="shared" si="4"/>
        <v>0</v>
      </c>
      <c r="Y16" s="189">
        <f t="shared" si="4"/>
        <v>0</v>
      </c>
      <c r="Z16" s="189">
        <f t="shared" si="4"/>
        <v>0</v>
      </c>
      <c r="AA16" s="189">
        <f t="shared" si="4"/>
        <v>0</v>
      </c>
      <c r="AB16" s="189">
        <f t="shared" si="4"/>
        <v>0</v>
      </c>
      <c r="AC16" s="189">
        <f t="shared" si="4"/>
        <v>0</v>
      </c>
      <c r="AD16" s="189">
        <f t="shared" si="4"/>
        <v>0</v>
      </c>
    </row>
    <row r="17" spans="1:32" x14ac:dyDescent="0.25">
      <c r="A17" s="224" t="s">
        <v>107</v>
      </c>
      <c r="B17" s="192">
        <v>0.18</v>
      </c>
      <c r="C17" s="189">
        <f>C8*$B$17</f>
        <v>0</v>
      </c>
      <c r="D17" s="189">
        <f t="shared" ref="D17:AD17" si="5">D8*$B$17</f>
        <v>0</v>
      </c>
      <c r="E17" s="189">
        <f t="shared" si="5"/>
        <v>0</v>
      </c>
      <c r="F17" s="189">
        <f t="shared" si="5"/>
        <v>0</v>
      </c>
      <c r="G17" s="189">
        <f t="shared" si="5"/>
        <v>0</v>
      </c>
      <c r="H17" s="189">
        <f t="shared" si="5"/>
        <v>0</v>
      </c>
      <c r="I17" s="189">
        <f t="shared" si="5"/>
        <v>0</v>
      </c>
      <c r="J17" s="189">
        <f t="shared" si="5"/>
        <v>0</v>
      </c>
      <c r="K17" s="189">
        <f t="shared" si="5"/>
        <v>0</v>
      </c>
      <c r="L17" s="189">
        <f t="shared" si="5"/>
        <v>0</v>
      </c>
      <c r="M17" s="189">
        <f t="shared" si="5"/>
        <v>0</v>
      </c>
      <c r="N17" s="189">
        <f t="shared" si="5"/>
        <v>0</v>
      </c>
      <c r="O17" s="189">
        <f t="shared" si="5"/>
        <v>0</v>
      </c>
      <c r="P17" s="189">
        <f t="shared" si="5"/>
        <v>0</v>
      </c>
      <c r="Q17" s="189">
        <f t="shared" si="5"/>
        <v>0</v>
      </c>
      <c r="R17" s="189">
        <f t="shared" si="5"/>
        <v>0</v>
      </c>
      <c r="S17" s="189">
        <f t="shared" si="5"/>
        <v>0</v>
      </c>
      <c r="T17" s="189">
        <f t="shared" si="5"/>
        <v>0</v>
      </c>
      <c r="U17" s="189">
        <f t="shared" si="5"/>
        <v>0</v>
      </c>
      <c r="V17" s="189">
        <f t="shared" si="5"/>
        <v>0</v>
      </c>
      <c r="W17" s="189">
        <f t="shared" si="5"/>
        <v>0</v>
      </c>
      <c r="X17" s="189">
        <f t="shared" si="5"/>
        <v>0</v>
      </c>
      <c r="Y17" s="189">
        <f t="shared" si="5"/>
        <v>0</v>
      </c>
      <c r="Z17" s="189">
        <f t="shared" si="5"/>
        <v>0</v>
      </c>
      <c r="AA17" s="189">
        <f t="shared" si="5"/>
        <v>0</v>
      </c>
      <c r="AB17" s="189">
        <f t="shared" si="5"/>
        <v>0</v>
      </c>
      <c r="AC17" s="189">
        <f t="shared" si="5"/>
        <v>0</v>
      </c>
      <c r="AD17" s="189">
        <f t="shared" si="5"/>
        <v>0</v>
      </c>
    </row>
    <row r="18" spans="1:32" x14ac:dyDescent="0.25">
      <c r="A18" s="224" t="s">
        <v>145</v>
      </c>
      <c r="B18" s="192">
        <v>0.18</v>
      </c>
      <c r="C18" s="189"/>
      <c r="D18" s="189"/>
      <c r="E18" s="189"/>
      <c r="F18" s="189"/>
      <c r="G18" s="189"/>
      <c r="H18" s="189"/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</row>
    <row r="19" spans="1:32" x14ac:dyDescent="0.25">
      <c r="A19" s="224" t="s">
        <v>124</v>
      </c>
      <c r="B19" s="192">
        <v>0.18</v>
      </c>
      <c r="C19" s="189">
        <f t="shared" ref="C19:AD19" si="6">C10*$B$19</f>
        <v>0</v>
      </c>
      <c r="D19" s="189">
        <f t="shared" si="6"/>
        <v>0</v>
      </c>
      <c r="E19" s="189">
        <f t="shared" si="6"/>
        <v>0</v>
      </c>
      <c r="F19" s="189">
        <f t="shared" si="6"/>
        <v>0</v>
      </c>
      <c r="G19" s="189">
        <f t="shared" si="6"/>
        <v>0</v>
      </c>
      <c r="H19" s="189">
        <f t="shared" si="6"/>
        <v>0</v>
      </c>
      <c r="I19" s="189">
        <f t="shared" si="6"/>
        <v>0</v>
      </c>
      <c r="J19" s="189">
        <f t="shared" si="6"/>
        <v>0</v>
      </c>
      <c r="K19" s="189">
        <f t="shared" si="6"/>
        <v>0</v>
      </c>
      <c r="L19" s="189">
        <f t="shared" si="6"/>
        <v>0</v>
      </c>
      <c r="M19" s="189">
        <f t="shared" si="6"/>
        <v>0</v>
      </c>
      <c r="N19" s="189">
        <f t="shared" si="6"/>
        <v>0</v>
      </c>
      <c r="O19" s="189">
        <f t="shared" si="6"/>
        <v>0</v>
      </c>
      <c r="P19" s="189">
        <f t="shared" si="6"/>
        <v>0</v>
      </c>
      <c r="Q19" s="189">
        <f t="shared" si="6"/>
        <v>0</v>
      </c>
      <c r="R19" s="189">
        <f t="shared" si="6"/>
        <v>0</v>
      </c>
      <c r="S19" s="189">
        <f t="shared" si="6"/>
        <v>0</v>
      </c>
      <c r="T19" s="189">
        <f t="shared" si="6"/>
        <v>0</v>
      </c>
      <c r="U19" s="189">
        <f t="shared" si="6"/>
        <v>0</v>
      </c>
      <c r="V19" s="189">
        <f t="shared" si="6"/>
        <v>0</v>
      </c>
      <c r="W19" s="189">
        <f t="shared" si="6"/>
        <v>0</v>
      </c>
      <c r="X19" s="189">
        <f t="shared" si="6"/>
        <v>0</v>
      </c>
      <c r="Y19" s="189">
        <f t="shared" si="6"/>
        <v>0</v>
      </c>
      <c r="Z19" s="189">
        <f t="shared" si="6"/>
        <v>0</v>
      </c>
      <c r="AA19" s="189">
        <f t="shared" si="6"/>
        <v>0</v>
      </c>
      <c r="AB19" s="189">
        <f t="shared" si="6"/>
        <v>0</v>
      </c>
      <c r="AC19" s="189">
        <f t="shared" si="6"/>
        <v>0</v>
      </c>
      <c r="AD19" s="189">
        <f t="shared" si="6"/>
        <v>0</v>
      </c>
    </row>
    <row r="20" spans="1:32" s="190" customFormat="1" x14ac:dyDescent="0.25">
      <c r="A20" s="190" t="s">
        <v>91</v>
      </c>
      <c r="C20" s="193">
        <f t="shared" ref="C20:AD20" si="7">SUM(C13:C19)</f>
        <v>0</v>
      </c>
      <c r="D20" s="193">
        <f t="shared" si="7"/>
        <v>0</v>
      </c>
      <c r="E20" s="193">
        <f t="shared" si="7"/>
        <v>0</v>
      </c>
      <c r="F20" s="193">
        <f t="shared" si="7"/>
        <v>0</v>
      </c>
      <c r="G20" s="193">
        <f t="shared" si="7"/>
        <v>0</v>
      </c>
      <c r="H20" s="193">
        <f t="shared" si="7"/>
        <v>0</v>
      </c>
      <c r="I20" s="193">
        <f t="shared" si="7"/>
        <v>0</v>
      </c>
      <c r="J20" s="193">
        <f t="shared" si="7"/>
        <v>0</v>
      </c>
      <c r="K20" s="193">
        <f t="shared" si="7"/>
        <v>0</v>
      </c>
      <c r="L20" s="193">
        <f t="shared" si="7"/>
        <v>0</v>
      </c>
      <c r="M20" s="193">
        <f t="shared" si="7"/>
        <v>0</v>
      </c>
      <c r="N20" s="193">
        <f t="shared" si="7"/>
        <v>0</v>
      </c>
      <c r="O20" s="193">
        <f t="shared" si="7"/>
        <v>0</v>
      </c>
      <c r="P20" s="193">
        <f t="shared" si="7"/>
        <v>0</v>
      </c>
      <c r="Q20" s="193">
        <f t="shared" si="7"/>
        <v>0</v>
      </c>
      <c r="R20" s="193">
        <f t="shared" si="7"/>
        <v>0</v>
      </c>
      <c r="S20" s="193">
        <f t="shared" si="7"/>
        <v>0</v>
      </c>
      <c r="T20" s="193">
        <f t="shared" si="7"/>
        <v>0</v>
      </c>
      <c r="U20" s="193">
        <f t="shared" si="7"/>
        <v>0</v>
      </c>
      <c r="V20" s="193">
        <f t="shared" si="7"/>
        <v>0</v>
      </c>
      <c r="W20" s="193">
        <f t="shared" si="7"/>
        <v>0</v>
      </c>
      <c r="X20" s="193">
        <f t="shared" si="7"/>
        <v>0</v>
      </c>
      <c r="Y20" s="193">
        <f t="shared" si="7"/>
        <v>0</v>
      </c>
      <c r="Z20" s="193">
        <f t="shared" si="7"/>
        <v>0</v>
      </c>
      <c r="AA20" s="193">
        <f t="shared" si="7"/>
        <v>0</v>
      </c>
      <c r="AB20" s="193">
        <f t="shared" si="7"/>
        <v>0</v>
      </c>
      <c r="AC20" s="193">
        <f t="shared" si="7"/>
        <v>0</v>
      </c>
      <c r="AD20" s="193">
        <f t="shared" si="7"/>
        <v>0</v>
      </c>
      <c r="AF20" s="191">
        <f>SUM(C20:AD20)</f>
        <v>0</v>
      </c>
    </row>
    <row r="21" spans="1:32" x14ac:dyDescent="0.25">
      <c r="B21" s="188"/>
    </row>
    <row r="22" spans="1:32" s="197" customFormat="1" x14ac:dyDescent="0.25">
      <c r="A22" s="195" t="s">
        <v>88</v>
      </c>
      <c r="B22" s="196" t="s">
        <v>152</v>
      </c>
    </row>
    <row r="23" spans="1:32" x14ac:dyDescent="0.25">
      <c r="A23" s="171" t="s">
        <v>37</v>
      </c>
      <c r="B23" s="189">
        <v>42000</v>
      </c>
      <c r="C23" s="226">
        <f>$B$23/31</f>
        <v>1354.8387096774193</v>
      </c>
      <c r="D23" s="226">
        <f t="shared" ref="D23:AD23" si="8">$B$23/31</f>
        <v>1354.8387096774193</v>
      </c>
      <c r="E23" s="226">
        <f t="shared" si="8"/>
        <v>1354.8387096774193</v>
      </c>
      <c r="F23" s="226">
        <f t="shared" si="8"/>
        <v>1354.8387096774193</v>
      </c>
      <c r="G23" s="226">
        <f t="shared" si="8"/>
        <v>1354.8387096774193</v>
      </c>
      <c r="H23" s="226">
        <f t="shared" si="8"/>
        <v>1354.8387096774193</v>
      </c>
      <c r="I23" s="226">
        <f t="shared" si="8"/>
        <v>1354.8387096774193</v>
      </c>
      <c r="J23" s="226">
        <f t="shared" si="8"/>
        <v>1354.8387096774193</v>
      </c>
      <c r="K23" s="226">
        <f t="shared" si="8"/>
        <v>1354.8387096774193</v>
      </c>
      <c r="L23" s="226">
        <f t="shared" si="8"/>
        <v>1354.8387096774193</v>
      </c>
      <c r="M23" s="226">
        <f t="shared" si="8"/>
        <v>1354.8387096774193</v>
      </c>
      <c r="N23" s="226">
        <f t="shared" si="8"/>
        <v>1354.8387096774193</v>
      </c>
      <c r="O23" s="226">
        <f t="shared" si="8"/>
        <v>1354.8387096774193</v>
      </c>
      <c r="P23" s="226">
        <f t="shared" si="8"/>
        <v>1354.8387096774193</v>
      </c>
      <c r="Q23" s="226">
        <f t="shared" si="8"/>
        <v>1354.8387096774193</v>
      </c>
      <c r="R23" s="226">
        <f t="shared" si="8"/>
        <v>1354.8387096774193</v>
      </c>
      <c r="S23" s="226">
        <f t="shared" si="8"/>
        <v>1354.8387096774193</v>
      </c>
      <c r="T23" s="226">
        <f t="shared" si="8"/>
        <v>1354.8387096774193</v>
      </c>
      <c r="U23" s="226">
        <f t="shared" si="8"/>
        <v>1354.8387096774193</v>
      </c>
      <c r="V23" s="226">
        <f t="shared" si="8"/>
        <v>1354.8387096774193</v>
      </c>
      <c r="W23" s="226">
        <f t="shared" si="8"/>
        <v>1354.8387096774193</v>
      </c>
      <c r="X23" s="226">
        <f t="shared" si="8"/>
        <v>1354.8387096774193</v>
      </c>
      <c r="Y23" s="226">
        <f t="shared" si="8"/>
        <v>1354.8387096774193</v>
      </c>
      <c r="Z23" s="226">
        <f t="shared" si="8"/>
        <v>1354.8387096774193</v>
      </c>
      <c r="AA23" s="226">
        <f t="shared" si="8"/>
        <v>1354.8387096774193</v>
      </c>
      <c r="AB23" s="226">
        <f t="shared" si="8"/>
        <v>1354.8387096774193</v>
      </c>
      <c r="AC23" s="226">
        <f t="shared" si="8"/>
        <v>1354.8387096774193</v>
      </c>
      <c r="AD23" s="226">
        <f t="shared" si="8"/>
        <v>1354.8387096774193</v>
      </c>
    </row>
    <row r="24" spans="1:32" x14ac:dyDescent="0.25">
      <c r="A24" s="171" t="s">
        <v>89</v>
      </c>
      <c r="B24" s="189">
        <v>163500</v>
      </c>
      <c r="C24" s="226">
        <f>$B$24/31</f>
        <v>5274.1935483870966</v>
      </c>
      <c r="D24" s="226">
        <f t="shared" ref="D24:AD24" si="9">$B$24/31</f>
        <v>5274.1935483870966</v>
      </c>
      <c r="E24" s="226">
        <f t="shared" si="9"/>
        <v>5274.1935483870966</v>
      </c>
      <c r="F24" s="226">
        <f t="shared" si="9"/>
        <v>5274.1935483870966</v>
      </c>
      <c r="G24" s="226">
        <f t="shared" si="9"/>
        <v>5274.1935483870966</v>
      </c>
      <c r="H24" s="226">
        <f t="shared" si="9"/>
        <v>5274.1935483870966</v>
      </c>
      <c r="I24" s="226">
        <f t="shared" si="9"/>
        <v>5274.1935483870966</v>
      </c>
      <c r="J24" s="226">
        <f t="shared" si="9"/>
        <v>5274.1935483870966</v>
      </c>
      <c r="K24" s="226">
        <f t="shared" si="9"/>
        <v>5274.1935483870966</v>
      </c>
      <c r="L24" s="226">
        <f t="shared" si="9"/>
        <v>5274.1935483870966</v>
      </c>
      <c r="M24" s="226">
        <f t="shared" si="9"/>
        <v>5274.1935483870966</v>
      </c>
      <c r="N24" s="226">
        <f t="shared" si="9"/>
        <v>5274.1935483870966</v>
      </c>
      <c r="O24" s="226">
        <f t="shared" si="9"/>
        <v>5274.1935483870966</v>
      </c>
      <c r="P24" s="226">
        <f t="shared" si="9"/>
        <v>5274.1935483870966</v>
      </c>
      <c r="Q24" s="226">
        <f t="shared" si="9"/>
        <v>5274.1935483870966</v>
      </c>
      <c r="R24" s="226">
        <f t="shared" si="9"/>
        <v>5274.1935483870966</v>
      </c>
      <c r="S24" s="226">
        <f t="shared" si="9"/>
        <v>5274.1935483870966</v>
      </c>
      <c r="T24" s="226">
        <f t="shared" si="9"/>
        <v>5274.1935483870966</v>
      </c>
      <c r="U24" s="226">
        <f t="shared" si="9"/>
        <v>5274.1935483870966</v>
      </c>
      <c r="V24" s="226">
        <f t="shared" si="9"/>
        <v>5274.1935483870966</v>
      </c>
      <c r="W24" s="226">
        <f t="shared" si="9"/>
        <v>5274.1935483870966</v>
      </c>
      <c r="X24" s="226">
        <f t="shared" si="9"/>
        <v>5274.1935483870966</v>
      </c>
      <c r="Y24" s="226">
        <f t="shared" si="9"/>
        <v>5274.1935483870966</v>
      </c>
      <c r="Z24" s="226">
        <f t="shared" si="9"/>
        <v>5274.1935483870966</v>
      </c>
      <c r="AA24" s="226">
        <f t="shared" si="9"/>
        <v>5274.1935483870966</v>
      </c>
      <c r="AB24" s="226">
        <f t="shared" si="9"/>
        <v>5274.1935483870966</v>
      </c>
      <c r="AC24" s="226">
        <f t="shared" si="9"/>
        <v>5274.1935483870966</v>
      </c>
      <c r="AD24" s="226">
        <f t="shared" si="9"/>
        <v>5274.1935483870966</v>
      </c>
    </row>
    <row r="25" spans="1:32" x14ac:dyDescent="0.25">
      <c r="A25" s="171" t="s">
        <v>96</v>
      </c>
      <c r="B25" s="170">
        <v>5000</v>
      </c>
      <c r="C25" s="228">
        <f>B25/$B$1</f>
        <v>178.57142857142858</v>
      </c>
      <c r="D25" s="228">
        <f t="shared" ref="D25:AD25" si="10">$B$25/31</f>
        <v>161.29032258064515</v>
      </c>
      <c r="E25" s="228">
        <f t="shared" si="10"/>
        <v>161.29032258064515</v>
      </c>
      <c r="F25" s="228">
        <f t="shared" si="10"/>
        <v>161.29032258064515</v>
      </c>
      <c r="G25" s="228">
        <f t="shared" si="10"/>
        <v>161.29032258064515</v>
      </c>
      <c r="H25" s="228">
        <f t="shared" si="10"/>
        <v>161.29032258064515</v>
      </c>
      <c r="I25" s="228">
        <f t="shared" si="10"/>
        <v>161.29032258064515</v>
      </c>
      <c r="J25" s="228">
        <f t="shared" si="10"/>
        <v>161.29032258064515</v>
      </c>
      <c r="K25" s="228">
        <f t="shared" si="10"/>
        <v>161.29032258064515</v>
      </c>
      <c r="L25" s="228">
        <f t="shared" si="10"/>
        <v>161.29032258064515</v>
      </c>
      <c r="M25" s="228">
        <f t="shared" si="10"/>
        <v>161.29032258064515</v>
      </c>
      <c r="N25" s="228">
        <f t="shared" si="10"/>
        <v>161.29032258064515</v>
      </c>
      <c r="O25" s="228">
        <f t="shared" si="10"/>
        <v>161.29032258064515</v>
      </c>
      <c r="P25" s="228">
        <f t="shared" si="10"/>
        <v>161.29032258064515</v>
      </c>
      <c r="Q25" s="228">
        <f t="shared" si="10"/>
        <v>161.29032258064515</v>
      </c>
      <c r="R25" s="228">
        <f t="shared" si="10"/>
        <v>161.29032258064515</v>
      </c>
      <c r="S25" s="228">
        <f t="shared" si="10"/>
        <v>161.29032258064515</v>
      </c>
      <c r="T25" s="228">
        <f t="shared" si="10"/>
        <v>161.29032258064515</v>
      </c>
      <c r="U25" s="228">
        <f t="shared" si="10"/>
        <v>161.29032258064515</v>
      </c>
      <c r="V25" s="228">
        <f t="shared" si="10"/>
        <v>161.29032258064515</v>
      </c>
      <c r="W25" s="228">
        <f t="shared" si="10"/>
        <v>161.29032258064515</v>
      </c>
      <c r="X25" s="228">
        <f t="shared" si="10"/>
        <v>161.29032258064515</v>
      </c>
      <c r="Y25" s="228">
        <f t="shared" si="10"/>
        <v>161.29032258064515</v>
      </c>
      <c r="Z25" s="228">
        <f t="shared" si="10"/>
        <v>161.29032258064515</v>
      </c>
      <c r="AA25" s="228">
        <f t="shared" si="10"/>
        <v>161.29032258064515</v>
      </c>
      <c r="AB25" s="228">
        <f t="shared" si="10"/>
        <v>161.29032258064515</v>
      </c>
      <c r="AC25" s="228">
        <f t="shared" si="10"/>
        <v>161.29032258064515</v>
      </c>
      <c r="AD25" s="228">
        <f t="shared" si="10"/>
        <v>161.29032258064515</v>
      </c>
    </row>
    <row r="26" spans="1:32" x14ac:dyDescent="0.25">
      <c r="A26" s="171" t="s">
        <v>92</v>
      </c>
      <c r="B26" s="170">
        <v>1500</v>
      </c>
      <c r="C26" s="228">
        <f t="shared" ref="C26:C32" si="11">B26/$B$1</f>
        <v>53.571428571428569</v>
      </c>
      <c r="D26" s="226">
        <f>$B$26/31</f>
        <v>48.387096774193552</v>
      </c>
      <c r="E26" s="226">
        <f t="shared" ref="E26:AD26" si="12">$B$26/31</f>
        <v>48.387096774193552</v>
      </c>
      <c r="F26" s="226">
        <f t="shared" si="12"/>
        <v>48.387096774193552</v>
      </c>
      <c r="G26" s="226">
        <f t="shared" si="12"/>
        <v>48.387096774193552</v>
      </c>
      <c r="H26" s="226">
        <f t="shared" si="12"/>
        <v>48.387096774193552</v>
      </c>
      <c r="I26" s="226">
        <f t="shared" si="12"/>
        <v>48.387096774193552</v>
      </c>
      <c r="J26" s="226">
        <f t="shared" si="12"/>
        <v>48.387096774193552</v>
      </c>
      <c r="K26" s="226">
        <f t="shared" si="12"/>
        <v>48.387096774193552</v>
      </c>
      <c r="L26" s="226">
        <f t="shared" si="12"/>
        <v>48.387096774193552</v>
      </c>
      <c r="M26" s="226">
        <f t="shared" si="12"/>
        <v>48.387096774193552</v>
      </c>
      <c r="N26" s="226">
        <f t="shared" si="12"/>
        <v>48.387096774193552</v>
      </c>
      <c r="O26" s="226">
        <f t="shared" si="12"/>
        <v>48.387096774193552</v>
      </c>
      <c r="P26" s="226">
        <f t="shared" si="12"/>
        <v>48.387096774193552</v>
      </c>
      <c r="Q26" s="226">
        <f t="shared" si="12"/>
        <v>48.387096774193552</v>
      </c>
      <c r="R26" s="226">
        <f t="shared" si="12"/>
        <v>48.387096774193552</v>
      </c>
      <c r="S26" s="226">
        <f t="shared" si="12"/>
        <v>48.387096774193552</v>
      </c>
      <c r="T26" s="226">
        <f t="shared" si="12"/>
        <v>48.387096774193552</v>
      </c>
      <c r="U26" s="226">
        <f t="shared" si="12"/>
        <v>48.387096774193552</v>
      </c>
      <c r="V26" s="226">
        <f t="shared" si="12"/>
        <v>48.387096774193552</v>
      </c>
      <c r="W26" s="226">
        <f t="shared" si="12"/>
        <v>48.387096774193552</v>
      </c>
      <c r="X26" s="226">
        <f t="shared" si="12"/>
        <v>48.387096774193552</v>
      </c>
      <c r="Y26" s="226">
        <f t="shared" si="12"/>
        <v>48.387096774193552</v>
      </c>
      <c r="Z26" s="226">
        <f t="shared" si="12"/>
        <v>48.387096774193552</v>
      </c>
      <c r="AA26" s="226">
        <f t="shared" si="12"/>
        <v>48.387096774193552</v>
      </c>
      <c r="AB26" s="226">
        <f t="shared" si="12"/>
        <v>48.387096774193552</v>
      </c>
      <c r="AC26" s="226">
        <f t="shared" si="12"/>
        <v>48.387096774193552</v>
      </c>
      <c r="AD26" s="226">
        <f t="shared" si="12"/>
        <v>48.387096774193552</v>
      </c>
    </row>
    <row r="27" spans="1:32" x14ac:dyDescent="0.25">
      <c r="A27" s="171" t="s">
        <v>90</v>
      </c>
      <c r="B27" s="170">
        <v>4000</v>
      </c>
      <c r="C27" s="228">
        <f t="shared" si="11"/>
        <v>142.85714285714286</v>
      </c>
      <c r="D27" s="226">
        <f>$B$27/31</f>
        <v>129.03225806451613</v>
      </c>
      <c r="E27" s="226">
        <f t="shared" ref="E27:AD27" si="13">$B$27/31</f>
        <v>129.03225806451613</v>
      </c>
      <c r="F27" s="226">
        <f t="shared" si="13"/>
        <v>129.03225806451613</v>
      </c>
      <c r="G27" s="226">
        <f t="shared" si="13"/>
        <v>129.03225806451613</v>
      </c>
      <c r="H27" s="226">
        <f t="shared" si="13"/>
        <v>129.03225806451613</v>
      </c>
      <c r="I27" s="226">
        <f t="shared" si="13"/>
        <v>129.03225806451613</v>
      </c>
      <c r="J27" s="226">
        <f t="shared" si="13"/>
        <v>129.03225806451613</v>
      </c>
      <c r="K27" s="226">
        <f t="shared" si="13"/>
        <v>129.03225806451613</v>
      </c>
      <c r="L27" s="226">
        <f t="shared" si="13"/>
        <v>129.03225806451613</v>
      </c>
      <c r="M27" s="226">
        <f t="shared" si="13"/>
        <v>129.03225806451613</v>
      </c>
      <c r="N27" s="226">
        <f t="shared" si="13"/>
        <v>129.03225806451613</v>
      </c>
      <c r="O27" s="226">
        <f t="shared" si="13"/>
        <v>129.03225806451613</v>
      </c>
      <c r="P27" s="226">
        <f t="shared" si="13"/>
        <v>129.03225806451613</v>
      </c>
      <c r="Q27" s="226">
        <f t="shared" si="13"/>
        <v>129.03225806451613</v>
      </c>
      <c r="R27" s="226">
        <f t="shared" si="13"/>
        <v>129.03225806451613</v>
      </c>
      <c r="S27" s="226">
        <f t="shared" si="13"/>
        <v>129.03225806451613</v>
      </c>
      <c r="T27" s="226">
        <f t="shared" si="13"/>
        <v>129.03225806451613</v>
      </c>
      <c r="U27" s="226">
        <f t="shared" si="13"/>
        <v>129.03225806451613</v>
      </c>
      <c r="V27" s="226">
        <f t="shared" si="13"/>
        <v>129.03225806451613</v>
      </c>
      <c r="W27" s="226">
        <f t="shared" si="13"/>
        <v>129.03225806451613</v>
      </c>
      <c r="X27" s="226">
        <f t="shared" si="13"/>
        <v>129.03225806451613</v>
      </c>
      <c r="Y27" s="226">
        <f t="shared" si="13"/>
        <v>129.03225806451613</v>
      </c>
      <c r="Z27" s="226">
        <f t="shared" si="13"/>
        <v>129.03225806451613</v>
      </c>
      <c r="AA27" s="226">
        <f t="shared" si="13"/>
        <v>129.03225806451613</v>
      </c>
      <c r="AB27" s="226">
        <f t="shared" si="13"/>
        <v>129.03225806451613</v>
      </c>
      <c r="AC27" s="226">
        <f t="shared" si="13"/>
        <v>129.03225806451613</v>
      </c>
      <c r="AD27" s="226">
        <f t="shared" si="13"/>
        <v>129.03225806451613</v>
      </c>
    </row>
    <row r="28" spans="1:32" x14ac:dyDescent="0.25">
      <c r="A28" s="173" t="s">
        <v>97</v>
      </c>
      <c r="B28" s="170">
        <v>1000</v>
      </c>
      <c r="C28" s="228">
        <f t="shared" si="11"/>
        <v>35.714285714285715</v>
      </c>
      <c r="D28" s="226">
        <f>$B$28/31</f>
        <v>32.258064516129032</v>
      </c>
      <c r="E28" s="226">
        <f t="shared" ref="E28:AD28" si="14">$B$28/31</f>
        <v>32.258064516129032</v>
      </c>
      <c r="F28" s="226">
        <f t="shared" si="14"/>
        <v>32.258064516129032</v>
      </c>
      <c r="G28" s="226">
        <f t="shared" si="14"/>
        <v>32.258064516129032</v>
      </c>
      <c r="H28" s="226">
        <f t="shared" si="14"/>
        <v>32.258064516129032</v>
      </c>
      <c r="I28" s="226">
        <f t="shared" si="14"/>
        <v>32.258064516129032</v>
      </c>
      <c r="J28" s="226">
        <f t="shared" si="14"/>
        <v>32.258064516129032</v>
      </c>
      <c r="K28" s="226">
        <f t="shared" si="14"/>
        <v>32.258064516129032</v>
      </c>
      <c r="L28" s="226">
        <f t="shared" si="14"/>
        <v>32.258064516129032</v>
      </c>
      <c r="M28" s="226">
        <f t="shared" si="14"/>
        <v>32.258064516129032</v>
      </c>
      <c r="N28" s="226">
        <f t="shared" si="14"/>
        <v>32.258064516129032</v>
      </c>
      <c r="O28" s="226">
        <f t="shared" si="14"/>
        <v>32.258064516129032</v>
      </c>
      <c r="P28" s="226">
        <f t="shared" si="14"/>
        <v>32.258064516129032</v>
      </c>
      <c r="Q28" s="226">
        <f t="shared" si="14"/>
        <v>32.258064516129032</v>
      </c>
      <c r="R28" s="226">
        <f t="shared" si="14"/>
        <v>32.258064516129032</v>
      </c>
      <c r="S28" s="226">
        <f t="shared" si="14"/>
        <v>32.258064516129032</v>
      </c>
      <c r="T28" s="226">
        <f t="shared" si="14"/>
        <v>32.258064516129032</v>
      </c>
      <c r="U28" s="226">
        <f t="shared" si="14"/>
        <v>32.258064516129032</v>
      </c>
      <c r="V28" s="226">
        <f t="shared" si="14"/>
        <v>32.258064516129032</v>
      </c>
      <c r="W28" s="226">
        <f t="shared" si="14"/>
        <v>32.258064516129032</v>
      </c>
      <c r="X28" s="226">
        <f t="shared" si="14"/>
        <v>32.258064516129032</v>
      </c>
      <c r="Y28" s="226">
        <f t="shared" si="14"/>
        <v>32.258064516129032</v>
      </c>
      <c r="Z28" s="226">
        <f t="shared" si="14"/>
        <v>32.258064516129032</v>
      </c>
      <c r="AA28" s="226">
        <f t="shared" si="14"/>
        <v>32.258064516129032</v>
      </c>
      <c r="AB28" s="226">
        <f t="shared" si="14"/>
        <v>32.258064516129032</v>
      </c>
      <c r="AC28" s="226">
        <f t="shared" si="14"/>
        <v>32.258064516129032</v>
      </c>
      <c r="AD28" s="226">
        <f t="shared" si="14"/>
        <v>32.258064516129032</v>
      </c>
    </row>
    <row r="29" spans="1:32" x14ac:dyDescent="0.25">
      <c r="A29" s="173" t="s">
        <v>98</v>
      </c>
      <c r="B29" s="170">
        <v>5000</v>
      </c>
      <c r="C29" s="228">
        <f t="shared" si="11"/>
        <v>178.57142857142858</v>
      </c>
      <c r="D29" s="226">
        <f>$B$29/31</f>
        <v>161.29032258064515</v>
      </c>
      <c r="E29" s="226">
        <f t="shared" ref="E29:AD29" si="15">$B$29/31</f>
        <v>161.29032258064515</v>
      </c>
      <c r="F29" s="226">
        <f t="shared" si="15"/>
        <v>161.29032258064515</v>
      </c>
      <c r="G29" s="226">
        <f t="shared" si="15"/>
        <v>161.29032258064515</v>
      </c>
      <c r="H29" s="226">
        <f t="shared" si="15"/>
        <v>161.29032258064515</v>
      </c>
      <c r="I29" s="226">
        <f t="shared" si="15"/>
        <v>161.29032258064515</v>
      </c>
      <c r="J29" s="226">
        <f t="shared" si="15"/>
        <v>161.29032258064515</v>
      </c>
      <c r="K29" s="226">
        <f t="shared" si="15"/>
        <v>161.29032258064515</v>
      </c>
      <c r="L29" s="226">
        <f t="shared" si="15"/>
        <v>161.29032258064515</v>
      </c>
      <c r="M29" s="226">
        <f t="shared" si="15"/>
        <v>161.29032258064515</v>
      </c>
      <c r="N29" s="226">
        <f t="shared" si="15"/>
        <v>161.29032258064515</v>
      </c>
      <c r="O29" s="226">
        <f t="shared" si="15"/>
        <v>161.29032258064515</v>
      </c>
      <c r="P29" s="226">
        <f t="shared" si="15"/>
        <v>161.29032258064515</v>
      </c>
      <c r="Q29" s="226">
        <f t="shared" si="15"/>
        <v>161.29032258064515</v>
      </c>
      <c r="R29" s="226">
        <f t="shared" si="15"/>
        <v>161.29032258064515</v>
      </c>
      <c r="S29" s="226">
        <f t="shared" si="15"/>
        <v>161.29032258064515</v>
      </c>
      <c r="T29" s="226">
        <f t="shared" si="15"/>
        <v>161.29032258064515</v>
      </c>
      <c r="U29" s="226">
        <f t="shared" si="15"/>
        <v>161.29032258064515</v>
      </c>
      <c r="V29" s="226">
        <f t="shared" si="15"/>
        <v>161.29032258064515</v>
      </c>
      <c r="W29" s="226">
        <f t="shared" si="15"/>
        <v>161.29032258064515</v>
      </c>
      <c r="X29" s="226">
        <f t="shared" si="15"/>
        <v>161.29032258064515</v>
      </c>
      <c r="Y29" s="226">
        <f t="shared" si="15"/>
        <v>161.29032258064515</v>
      </c>
      <c r="Z29" s="226">
        <f t="shared" si="15"/>
        <v>161.29032258064515</v>
      </c>
      <c r="AA29" s="226">
        <f t="shared" si="15"/>
        <v>161.29032258064515</v>
      </c>
      <c r="AB29" s="226">
        <f t="shared" si="15"/>
        <v>161.29032258064515</v>
      </c>
      <c r="AC29" s="226">
        <f t="shared" si="15"/>
        <v>161.29032258064515</v>
      </c>
      <c r="AD29" s="226">
        <f t="shared" si="15"/>
        <v>161.29032258064515</v>
      </c>
    </row>
    <row r="30" spans="1:32" x14ac:dyDescent="0.25">
      <c r="A30" s="213" t="s">
        <v>99</v>
      </c>
      <c r="B30" s="170">
        <v>20300</v>
      </c>
      <c r="C30" s="228">
        <f t="shared" si="11"/>
        <v>725</v>
      </c>
      <c r="D30" s="226">
        <f>$B$30/31</f>
        <v>654.83870967741939</v>
      </c>
      <c r="E30" s="226">
        <f t="shared" ref="E30:AD30" si="16">$B$30/31</f>
        <v>654.83870967741939</v>
      </c>
      <c r="F30" s="226">
        <f t="shared" si="16"/>
        <v>654.83870967741939</v>
      </c>
      <c r="G30" s="226">
        <f t="shared" si="16"/>
        <v>654.83870967741939</v>
      </c>
      <c r="H30" s="226">
        <f t="shared" si="16"/>
        <v>654.83870967741939</v>
      </c>
      <c r="I30" s="226">
        <f t="shared" si="16"/>
        <v>654.83870967741939</v>
      </c>
      <c r="J30" s="226">
        <f t="shared" si="16"/>
        <v>654.83870967741939</v>
      </c>
      <c r="K30" s="226">
        <f t="shared" si="16"/>
        <v>654.83870967741939</v>
      </c>
      <c r="L30" s="226">
        <f t="shared" si="16"/>
        <v>654.83870967741939</v>
      </c>
      <c r="M30" s="226">
        <f t="shared" si="16"/>
        <v>654.83870967741939</v>
      </c>
      <c r="N30" s="226">
        <f t="shared" si="16"/>
        <v>654.83870967741939</v>
      </c>
      <c r="O30" s="226">
        <f t="shared" si="16"/>
        <v>654.83870967741939</v>
      </c>
      <c r="P30" s="226">
        <f t="shared" si="16"/>
        <v>654.83870967741939</v>
      </c>
      <c r="Q30" s="226">
        <f t="shared" si="16"/>
        <v>654.83870967741939</v>
      </c>
      <c r="R30" s="226">
        <f t="shared" si="16"/>
        <v>654.83870967741939</v>
      </c>
      <c r="S30" s="226">
        <f t="shared" si="16"/>
        <v>654.83870967741939</v>
      </c>
      <c r="T30" s="226">
        <f t="shared" si="16"/>
        <v>654.83870967741939</v>
      </c>
      <c r="U30" s="226">
        <f t="shared" si="16"/>
        <v>654.83870967741939</v>
      </c>
      <c r="V30" s="226">
        <f t="shared" si="16"/>
        <v>654.83870967741939</v>
      </c>
      <c r="W30" s="226">
        <f t="shared" si="16"/>
        <v>654.83870967741939</v>
      </c>
      <c r="X30" s="226">
        <f t="shared" si="16"/>
        <v>654.83870967741939</v>
      </c>
      <c r="Y30" s="226">
        <f t="shared" si="16"/>
        <v>654.83870967741939</v>
      </c>
      <c r="Z30" s="226">
        <f t="shared" si="16"/>
        <v>654.83870967741939</v>
      </c>
      <c r="AA30" s="226">
        <f t="shared" si="16"/>
        <v>654.83870967741939</v>
      </c>
      <c r="AB30" s="226">
        <f t="shared" si="16"/>
        <v>654.83870967741939</v>
      </c>
      <c r="AC30" s="226">
        <f t="shared" si="16"/>
        <v>654.83870967741939</v>
      </c>
      <c r="AD30" s="226">
        <f t="shared" si="16"/>
        <v>654.83870967741939</v>
      </c>
    </row>
    <row r="31" spans="1:32" x14ac:dyDescent="0.25">
      <c r="A31" s="213" t="s">
        <v>102</v>
      </c>
      <c r="B31" s="170">
        <v>8000</v>
      </c>
      <c r="C31" s="228">
        <f t="shared" si="11"/>
        <v>285.71428571428572</v>
      </c>
      <c r="D31" s="229">
        <f>$B$31/31</f>
        <v>258.06451612903226</v>
      </c>
      <c r="E31" s="229">
        <f t="shared" ref="E31:AD31" si="17">$B$31/31</f>
        <v>258.06451612903226</v>
      </c>
      <c r="F31" s="229">
        <f t="shared" si="17"/>
        <v>258.06451612903226</v>
      </c>
      <c r="G31" s="229">
        <f t="shared" si="17"/>
        <v>258.06451612903226</v>
      </c>
      <c r="H31" s="229">
        <f t="shared" si="17"/>
        <v>258.06451612903226</v>
      </c>
      <c r="I31" s="229">
        <f t="shared" si="17"/>
        <v>258.06451612903226</v>
      </c>
      <c r="J31" s="229">
        <f t="shared" si="17"/>
        <v>258.06451612903226</v>
      </c>
      <c r="K31" s="229">
        <f t="shared" si="17"/>
        <v>258.06451612903226</v>
      </c>
      <c r="L31" s="229">
        <f t="shared" si="17"/>
        <v>258.06451612903226</v>
      </c>
      <c r="M31" s="229">
        <f t="shared" si="17"/>
        <v>258.06451612903226</v>
      </c>
      <c r="N31" s="229">
        <f t="shared" si="17"/>
        <v>258.06451612903226</v>
      </c>
      <c r="O31" s="229">
        <f t="shared" si="17"/>
        <v>258.06451612903226</v>
      </c>
      <c r="P31" s="229">
        <f t="shared" si="17"/>
        <v>258.06451612903226</v>
      </c>
      <c r="Q31" s="229">
        <f t="shared" si="17"/>
        <v>258.06451612903226</v>
      </c>
      <c r="R31" s="229">
        <f t="shared" si="17"/>
        <v>258.06451612903226</v>
      </c>
      <c r="S31" s="229">
        <f t="shared" si="17"/>
        <v>258.06451612903226</v>
      </c>
      <c r="T31" s="229">
        <f t="shared" si="17"/>
        <v>258.06451612903226</v>
      </c>
      <c r="U31" s="229">
        <f t="shared" si="17"/>
        <v>258.06451612903226</v>
      </c>
      <c r="V31" s="229">
        <f t="shared" si="17"/>
        <v>258.06451612903226</v>
      </c>
      <c r="W31" s="229">
        <f t="shared" si="17"/>
        <v>258.06451612903226</v>
      </c>
      <c r="X31" s="229">
        <f t="shared" si="17"/>
        <v>258.06451612903226</v>
      </c>
      <c r="Y31" s="229">
        <f t="shared" si="17"/>
        <v>258.06451612903226</v>
      </c>
      <c r="Z31" s="229">
        <f t="shared" si="17"/>
        <v>258.06451612903226</v>
      </c>
      <c r="AA31" s="229">
        <f t="shared" si="17"/>
        <v>258.06451612903226</v>
      </c>
      <c r="AB31" s="229">
        <f t="shared" si="17"/>
        <v>258.06451612903226</v>
      </c>
      <c r="AC31" s="229">
        <f t="shared" si="17"/>
        <v>258.06451612903226</v>
      </c>
      <c r="AD31" s="229">
        <f t="shared" si="17"/>
        <v>258.06451612903226</v>
      </c>
    </row>
    <row r="32" spans="1:32" x14ac:dyDescent="0.25">
      <c r="A32" s="213" t="s">
        <v>101</v>
      </c>
      <c r="B32" s="170">
        <v>11500</v>
      </c>
      <c r="C32" s="228">
        <f t="shared" si="11"/>
        <v>410.71428571428572</v>
      </c>
      <c r="D32" s="229">
        <f>$B$32/31</f>
        <v>370.96774193548384</v>
      </c>
      <c r="E32" s="229">
        <f t="shared" ref="E32:AD32" si="18">$B$32/31</f>
        <v>370.96774193548384</v>
      </c>
      <c r="F32" s="229">
        <f t="shared" si="18"/>
        <v>370.96774193548384</v>
      </c>
      <c r="G32" s="229">
        <f t="shared" si="18"/>
        <v>370.96774193548384</v>
      </c>
      <c r="H32" s="229">
        <f t="shared" si="18"/>
        <v>370.96774193548384</v>
      </c>
      <c r="I32" s="229">
        <f t="shared" si="18"/>
        <v>370.96774193548384</v>
      </c>
      <c r="J32" s="229">
        <f t="shared" si="18"/>
        <v>370.96774193548384</v>
      </c>
      <c r="K32" s="229">
        <f t="shared" si="18"/>
        <v>370.96774193548384</v>
      </c>
      <c r="L32" s="229">
        <f t="shared" si="18"/>
        <v>370.96774193548384</v>
      </c>
      <c r="M32" s="229">
        <f t="shared" si="18"/>
        <v>370.96774193548384</v>
      </c>
      <c r="N32" s="229">
        <f t="shared" si="18"/>
        <v>370.96774193548384</v>
      </c>
      <c r="O32" s="229">
        <f t="shared" si="18"/>
        <v>370.96774193548384</v>
      </c>
      <c r="P32" s="229">
        <f t="shared" si="18"/>
        <v>370.96774193548384</v>
      </c>
      <c r="Q32" s="229">
        <f t="shared" si="18"/>
        <v>370.96774193548384</v>
      </c>
      <c r="R32" s="229">
        <f t="shared" si="18"/>
        <v>370.96774193548384</v>
      </c>
      <c r="S32" s="229">
        <f t="shared" si="18"/>
        <v>370.96774193548384</v>
      </c>
      <c r="T32" s="229">
        <f t="shared" si="18"/>
        <v>370.96774193548384</v>
      </c>
      <c r="U32" s="229">
        <f t="shared" si="18"/>
        <v>370.96774193548384</v>
      </c>
      <c r="V32" s="229">
        <f t="shared" si="18"/>
        <v>370.96774193548384</v>
      </c>
      <c r="W32" s="229">
        <f t="shared" si="18"/>
        <v>370.96774193548384</v>
      </c>
      <c r="X32" s="229">
        <f t="shared" si="18"/>
        <v>370.96774193548384</v>
      </c>
      <c r="Y32" s="229">
        <f t="shared" si="18"/>
        <v>370.96774193548384</v>
      </c>
      <c r="Z32" s="229">
        <f t="shared" si="18"/>
        <v>370.96774193548384</v>
      </c>
      <c r="AA32" s="229">
        <f t="shared" si="18"/>
        <v>370.96774193548384</v>
      </c>
      <c r="AB32" s="229">
        <f t="shared" si="18"/>
        <v>370.96774193548384</v>
      </c>
      <c r="AC32" s="229">
        <f t="shared" si="18"/>
        <v>370.96774193548384</v>
      </c>
      <c r="AD32" s="229">
        <f t="shared" si="18"/>
        <v>370.96774193548384</v>
      </c>
    </row>
    <row r="33" spans="1:32" x14ac:dyDescent="0.25">
      <c r="A33" s="190" t="s">
        <v>93</v>
      </c>
      <c r="B33" s="193">
        <f t="shared" ref="B33:AD33" si="19">SUM(B23:B32)</f>
        <v>261800</v>
      </c>
      <c r="C33" s="193">
        <f t="shared" si="19"/>
        <v>8639.7465437788014</v>
      </c>
      <c r="D33" s="193">
        <f t="shared" si="19"/>
        <v>8445.1612903225796</v>
      </c>
      <c r="E33" s="193">
        <f t="shared" si="19"/>
        <v>8445.1612903225796</v>
      </c>
      <c r="F33" s="193">
        <f t="shared" si="19"/>
        <v>8445.1612903225796</v>
      </c>
      <c r="G33" s="193">
        <f t="shared" si="19"/>
        <v>8445.1612903225796</v>
      </c>
      <c r="H33" s="193">
        <f t="shared" si="19"/>
        <v>8445.1612903225796</v>
      </c>
      <c r="I33" s="193">
        <f t="shared" si="19"/>
        <v>8445.1612903225796</v>
      </c>
      <c r="J33" s="193">
        <f t="shared" si="19"/>
        <v>8445.1612903225796</v>
      </c>
      <c r="K33" s="193">
        <f t="shared" si="19"/>
        <v>8445.1612903225796</v>
      </c>
      <c r="L33" s="193">
        <f t="shared" si="19"/>
        <v>8445.1612903225796</v>
      </c>
      <c r="M33" s="193">
        <f t="shared" si="19"/>
        <v>8445.1612903225796</v>
      </c>
      <c r="N33" s="193">
        <f t="shared" si="19"/>
        <v>8445.1612903225796</v>
      </c>
      <c r="O33" s="193">
        <f t="shared" si="19"/>
        <v>8445.1612903225796</v>
      </c>
      <c r="P33" s="193">
        <f t="shared" si="19"/>
        <v>8445.1612903225796</v>
      </c>
      <c r="Q33" s="193">
        <f t="shared" si="19"/>
        <v>8445.1612903225796</v>
      </c>
      <c r="R33" s="193">
        <f t="shared" si="19"/>
        <v>8445.1612903225796</v>
      </c>
      <c r="S33" s="193">
        <f t="shared" si="19"/>
        <v>8445.1612903225796</v>
      </c>
      <c r="T33" s="193">
        <f t="shared" si="19"/>
        <v>8445.1612903225796</v>
      </c>
      <c r="U33" s="193">
        <f t="shared" si="19"/>
        <v>8445.1612903225796</v>
      </c>
      <c r="V33" s="193">
        <f t="shared" si="19"/>
        <v>8445.1612903225796</v>
      </c>
      <c r="W33" s="193">
        <f t="shared" si="19"/>
        <v>8445.1612903225796</v>
      </c>
      <c r="X33" s="193">
        <f t="shared" si="19"/>
        <v>8445.1612903225796</v>
      </c>
      <c r="Y33" s="193">
        <f t="shared" si="19"/>
        <v>8445.1612903225796</v>
      </c>
      <c r="Z33" s="193">
        <f t="shared" si="19"/>
        <v>8445.1612903225796</v>
      </c>
      <c r="AA33" s="193">
        <f t="shared" si="19"/>
        <v>8445.1612903225796</v>
      </c>
      <c r="AB33" s="193">
        <f t="shared" si="19"/>
        <v>8445.1612903225796</v>
      </c>
      <c r="AC33" s="193">
        <f t="shared" si="19"/>
        <v>8445.1612903225796</v>
      </c>
      <c r="AD33" s="193">
        <f t="shared" si="19"/>
        <v>8445.1612903225796</v>
      </c>
    </row>
    <row r="35" spans="1:32" s="194" customFormat="1" x14ac:dyDescent="0.25">
      <c r="A35" s="194" t="s">
        <v>94</v>
      </c>
      <c r="B35" s="198"/>
      <c r="C35" s="199">
        <f t="shared" ref="C35:AD35" si="20">C11-C20-C33</f>
        <v>-8639.7465437788014</v>
      </c>
      <c r="D35" s="199">
        <f t="shared" si="20"/>
        <v>-8445.1612903225796</v>
      </c>
      <c r="E35" s="199">
        <f t="shared" si="20"/>
        <v>-8445.1612903225796</v>
      </c>
      <c r="F35" s="199">
        <f t="shared" si="20"/>
        <v>-8445.1612903225796</v>
      </c>
      <c r="G35" s="199">
        <f t="shared" si="20"/>
        <v>-8445.1612903225796</v>
      </c>
      <c r="H35" s="199">
        <f t="shared" si="20"/>
        <v>-8445.1612903225796</v>
      </c>
      <c r="I35" s="199">
        <f t="shared" si="20"/>
        <v>-8445.1612903225796</v>
      </c>
      <c r="J35" s="199">
        <f t="shared" si="20"/>
        <v>-8445.1612903225796</v>
      </c>
      <c r="K35" s="199">
        <f t="shared" si="20"/>
        <v>-8445.1612903225796</v>
      </c>
      <c r="L35" s="199">
        <f t="shared" si="20"/>
        <v>-8445.1612903225796</v>
      </c>
      <c r="M35" s="199">
        <f t="shared" si="20"/>
        <v>-8445.1612903225796</v>
      </c>
      <c r="N35" s="199">
        <f t="shared" si="20"/>
        <v>-8445.1612903225796</v>
      </c>
      <c r="O35" s="199">
        <f t="shared" si="20"/>
        <v>-8445.1612903225796</v>
      </c>
      <c r="P35" s="199">
        <f t="shared" si="20"/>
        <v>-8445.1612903225796</v>
      </c>
      <c r="Q35" s="199">
        <f t="shared" si="20"/>
        <v>-8445.1612903225796</v>
      </c>
      <c r="R35" s="199">
        <f t="shared" si="20"/>
        <v>-8445.1612903225796</v>
      </c>
      <c r="S35" s="199">
        <f t="shared" si="20"/>
        <v>-8445.1612903225796</v>
      </c>
      <c r="T35" s="199">
        <f t="shared" si="20"/>
        <v>-8445.1612903225796</v>
      </c>
      <c r="U35" s="199">
        <f t="shared" si="20"/>
        <v>-8445.1612903225796</v>
      </c>
      <c r="V35" s="199">
        <f t="shared" si="20"/>
        <v>-8445.1612903225796</v>
      </c>
      <c r="W35" s="199">
        <f t="shared" si="20"/>
        <v>-8445.1612903225796</v>
      </c>
      <c r="X35" s="199">
        <f t="shared" si="20"/>
        <v>-8445.1612903225796</v>
      </c>
      <c r="Y35" s="199">
        <f t="shared" si="20"/>
        <v>-8445.1612903225796</v>
      </c>
      <c r="Z35" s="199">
        <f t="shared" si="20"/>
        <v>-8445.1612903225796</v>
      </c>
      <c r="AA35" s="199">
        <f t="shared" si="20"/>
        <v>-8445.1612903225796</v>
      </c>
      <c r="AB35" s="199">
        <f t="shared" si="20"/>
        <v>-8445.1612903225796</v>
      </c>
      <c r="AC35" s="199">
        <f t="shared" si="20"/>
        <v>-8445.1612903225796</v>
      </c>
      <c r="AD35" s="199">
        <f t="shared" si="20"/>
        <v>-8445.1612903225796</v>
      </c>
      <c r="AF35" s="199">
        <f>SUM(C35:AD35)</f>
        <v>-236659.10138248838</v>
      </c>
    </row>
    <row r="37" spans="1:32" x14ac:dyDescent="0.25">
      <c r="A37" s="242"/>
      <c r="B37" s="242"/>
      <c r="C37" s="242"/>
      <c r="D37" s="242"/>
      <c r="E37" s="242"/>
      <c r="F37" s="242"/>
      <c r="G37" s="242"/>
      <c r="H37" s="242"/>
      <c r="I37" s="242"/>
      <c r="J37" s="242"/>
      <c r="K37" s="242"/>
      <c r="L37" s="242"/>
      <c r="M37" s="242"/>
      <c r="N37" s="242"/>
      <c r="O37" s="242"/>
      <c r="P37" s="242"/>
      <c r="Q37" s="242"/>
      <c r="R37" s="242"/>
      <c r="S37" s="242"/>
      <c r="T37" s="242"/>
      <c r="U37" s="242"/>
      <c r="V37" s="242"/>
      <c r="W37" s="242"/>
      <c r="X37" s="242"/>
      <c r="Y37" s="242"/>
      <c r="Z37" s="242"/>
      <c r="AA37" s="242"/>
      <c r="AB37" s="242"/>
      <c r="AC37" s="242"/>
      <c r="AD37" s="242"/>
    </row>
    <row r="39" spans="1:32" x14ac:dyDescent="0.25">
      <c r="A39" s="190"/>
      <c r="B39" s="200"/>
    </row>
    <row r="40" spans="1:32" x14ac:dyDescent="0.25">
      <c r="A40" s="188" t="s">
        <v>146</v>
      </c>
      <c r="B40" s="189">
        <f>B33</f>
        <v>261800</v>
      </c>
    </row>
    <row r="41" spans="1:32" x14ac:dyDescent="0.25">
      <c r="A41" s="188" t="s">
        <v>147</v>
      </c>
      <c r="B41" s="189">
        <f>AF11</f>
        <v>0</v>
      </c>
      <c r="C41" s="201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01"/>
      <c r="O41" s="201"/>
      <c r="P41" s="201"/>
      <c r="Q41" s="201"/>
      <c r="R41" s="201"/>
      <c r="S41" s="201"/>
      <c r="T41" s="201"/>
      <c r="U41" s="201"/>
      <c r="V41" s="201"/>
      <c r="W41" s="201"/>
      <c r="X41" s="201"/>
      <c r="Y41" s="201"/>
      <c r="Z41" s="201"/>
      <c r="AA41" s="201"/>
      <c r="AB41" s="201"/>
      <c r="AC41" s="201"/>
      <c r="AD41" s="201"/>
    </row>
    <row r="42" spans="1:32" x14ac:dyDescent="0.25">
      <c r="A42" s="188" t="s">
        <v>148</v>
      </c>
      <c r="B42" s="189">
        <f>AF20</f>
        <v>0</v>
      </c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201"/>
      <c r="AA42" s="201"/>
      <c r="AB42" s="201"/>
      <c r="AC42" s="201"/>
      <c r="AD42" s="201"/>
    </row>
    <row r="43" spans="1:32" x14ac:dyDescent="0.25">
      <c r="A43" s="188" t="s">
        <v>149</v>
      </c>
      <c r="B43" s="189">
        <f>SUM(B42+B40)</f>
        <v>261800</v>
      </c>
      <c r="O43" s="201"/>
    </row>
    <row r="44" spans="1:32" s="205" customFormat="1" x14ac:dyDescent="0.25">
      <c r="A44" s="202" t="s">
        <v>150</v>
      </c>
      <c r="B44" s="203">
        <f>B41-B43</f>
        <v>-261800</v>
      </c>
      <c r="C44" s="204"/>
      <c r="D44" s="204"/>
      <c r="E44" s="204"/>
      <c r="F44" s="204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04"/>
      <c r="V44" s="204"/>
      <c r="W44" s="204"/>
      <c r="X44" s="204"/>
      <c r="Y44" s="204"/>
      <c r="Z44" s="204"/>
      <c r="AA44" s="204"/>
      <c r="AB44" s="204"/>
      <c r="AC44" s="204"/>
      <c r="AD44" s="204"/>
    </row>
    <row r="45" spans="1:32" x14ac:dyDescent="0.25">
      <c r="A45" s="190"/>
      <c r="B45" s="193"/>
      <c r="C45" s="206"/>
      <c r="D45" s="206"/>
      <c r="E45" s="206"/>
      <c r="F45" s="206"/>
      <c r="G45" s="206"/>
      <c r="H45" s="206"/>
      <c r="I45" s="206"/>
      <c r="J45" s="206"/>
      <c r="K45" s="206"/>
      <c r="L45" s="206"/>
      <c r="M45" s="206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</row>
    <row r="46" spans="1:32" x14ac:dyDescent="0.25">
      <c r="A46" s="190"/>
      <c r="B46" s="193"/>
      <c r="C46" s="201"/>
      <c r="D46" s="201"/>
      <c r="E46" s="201"/>
      <c r="F46" s="201"/>
      <c r="G46" s="201"/>
      <c r="H46" s="201"/>
      <c r="I46" s="201"/>
      <c r="J46" s="201"/>
      <c r="K46" s="201"/>
      <c r="L46" s="201"/>
      <c r="M46" s="201"/>
      <c r="N46" s="201"/>
      <c r="O46" s="201"/>
      <c r="P46" s="201"/>
      <c r="Q46" s="201"/>
      <c r="R46" s="201"/>
      <c r="S46" s="201"/>
      <c r="T46" s="201"/>
      <c r="U46" s="201"/>
      <c r="V46" s="201"/>
      <c r="W46" s="201"/>
      <c r="X46" s="201"/>
      <c r="Y46" s="201"/>
      <c r="Z46" s="201"/>
      <c r="AA46" s="201"/>
      <c r="AB46" s="201"/>
      <c r="AC46" s="201"/>
      <c r="AD46" s="201"/>
    </row>
    <row r="47" spans="1:32" x14ac:dyDescent="0.25">
      <c r="A47" s="190"/>
      <c r="B47" s="193"/>
      <c r="C47" s="201"/>
      <c r="D47" s="201"/>
      <c r="E47" s="201"/>
      <c r="F47" s="201"/>
      <c r="G47" s="201"/>
      <c r="H47" s="201"/>
      <c r="I47" s="201"/>
      <c r="J47" s="201"/>
      <c r="K47" s="201"/>
      <c r="L47" s="201"/>
      <c r="M47" s="201"/>
      <c r="N47" s="201"/>
      <c r="O47" s="201"/>
      <c r="P47" s="201"/>
      <c r="Q47" s="201"/>
      <c r="R47" s="201"/>
      <c r="S47" s="201"/>
      <c r="T47" s="201"/>
      <c r="U47" s="201"/>
      <c r="V47" s="201"/>
      <c r="W47" s="201"/>
      <c r="X47" s="201"/>
      <c r="Y47" s="201"/>
      <c r="Z47" s="201"/>
      <c r="AA47" s="201"/>
      <c r="AB47" s="201"/>
      <c r="AC47" s="201"/>
      <c r="AD47" s="201"/>
    </row>
    <row r="48" spans="1:32" x14ac:dyDescent="0.25">
      <c r="A48" s="190"/>
      <c r="B48" s="193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01"/>
      <c r="P48" s="201"/>
      <c r="Q48" s="201"/>
      <c r="R48" s="201"/>
      <c r="S48" s="201"/>
      <c r="T48" s="201"/>
      <c r="U48" s="201"/>
      <c r="V48" s="201"/>
      <c r="W48" s="201"/>
      <c r="X48" s="201"/>
      <c r="Y48" s="201"/>
      <c r="Z48" s="201"/>
      <c r="AA48" s="201"/>
      <c r="AB48" s="201"/>
      <c r="AC48" s="201"/>
      <c r="AD48" s="201"/>
    </row>
    <row r="49" spans="1:30" x14ac:dyDescent="0.25">
      <c r="A49" s="190"/>
      <c r="B49" s="193"/>
      <c r="C49" s="191"/>
      <c r="D49" s="191"/>
      <c r="E49" s="191"/>
      <c r="F49" s="191"/>
      <c r="G49" s="191"/>
      <c r="H49" s="191"/>
      <c r="I49" s="191"/>
      <c r="J49" s="191"/>
      <c r="K49" s="191"/>
      <c r="L49" s="191"/>
      <c r="M49" s="191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</row>
    <row r="50" spans="1:30" x14ac:dyDescent="0.25"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X50" s="201"/>
      <c r="Y50" s="201"/>
      <c r="Z50" s="201"/>
      <c r="AA50" s="201"/>
      <c r="AB50" s="201"/>
      <c r="AC50" s="201"/>
      <c r="AD50" s="201"/>
    </row>
    <row r="52" spans="1:30" s="210" customFormat="1" x14ac:dyDescent="0.25">
      <c r="A52" s="207"/>
      <c r="B52" s="208"/>
      <c r="C52" s="208"/>
      <c r="D52" s="209"/>
      <c r="E52" s="209"/>
      <c r="F52" s="209"/>
      <c r="G52" s="209"/>
      <c r="H52" s="209"/>
      <c r="I52" s="209"/>
      <c r="J52" s="209"/>
      <c r="K52" s="209"/>
      <c r="L52" s="209"/>
      <c r="M52" s="209"/>
      <c r="N52" s="209"/>
      <c r="O52" s="209"/>
      <c r="P52" s="209"/>
      <c r="Q52" s="209"/>
      <c r="R52" s="209"/>
      <c r="S52" s="209"/>
      <c r="T52" s="209"/>
      <c r="U52" s="209"/>
      <c r="V52" s="209"/>
      <c r="W52" s="209"/>
      <c r="X52" s="209"/>
      <c r="Y52" s="209"/>
      <c r="Z52" s="209"/>
      <c r="AA52" s="209"/>
      <c r="AB52" s="209"/>
      <c r="AC52" s="209"/>
      <c r="AD52" s="209"/>
    </row>
    <row r="53" spans="1:30" s="210" customFormat="1" x14ac:dyDescent="0.25">
      <c r="B53" s="208"/>
      <c r="C53" s="209"/>
      <c r="D53" s="209"/>
      <c r="E53" s="209"/>
      <c r="F53" s="209"/>
      <c r="G53" s="209"/>
      <c r="H53" s="209"/>
      <c r="I53" s="209"/>
      <c r="J53" s="209"/>
      <c r="K53" s="209"/>
      <c r="L53" s="209"/>
      <c r="M53" s="209"/>
      <c r="N53" s="209"/>
      <c r="O53" s="209"/>
      <c r="P53" s="209"/>
      <c r="Q53" s="209"/>
      <c r="R53" s="209"/>
      <c r="S53" s="209"/>
      <c r="T53" s="209"/>
      <c r="U53" s="209"/>
      <c r="V53" s="209"/>
      <c r="W53" s="209"/>
      <c r="X53" s="209"/>
      <c r="Y53" s="209"/>
      <c r="Z53" s="209"/>
      <c r="AA53" s="209"/>
      <c r="AB53" s="209"/>
      <c r="AC53" s="209"/>
      <c r="AD53" s="209"/>
    </row>
    <row r="54" spans="1:30" s="210" customFormat="1" x14ac:dyDescent="0.25">
      <c r="A54" s="207"/>
      <c r="B54" s="211"/>
      <c r="C54" s="212"/>
      <c r="D54" s="212"/>
      <c r="E54" s="212"/>
      <c r="F54" s="212"/>
      <c r="G54" s="212"/>
      <c r="H54" s="212"/>
      <c r="I54" s="212"/>
      <c r="J54" s="212"/>
      <c r="K54" s="212"/>
      <c r="L54" s="212"/>
      <c r="M54" s="212"/>
      <c r="N54" s="212"/>
      <c r="O54" s="212"/>
      <c r="P54" s="212"/>
      <c r="Q54" s="212"/>
      <c r="R54" s="212"/>
      <c r="S54" s="212"/>
      <c r="T54" s="212"/>
      <c r="U54" s="212"/>
      <c r="V54" s="212"/>
      <c r="W54" s="212"/>
      <c r="X54" s="212"/>
      <c r="Y54" s="212"/>
      <c r="Z54" s="212"/>
      <c r="AA54" s="212"/>
      <c r="AB54" s="212"/>
      <c r="AC54" s="212"/>
      <c r="AD54" s="212"/>
    </row>
  </sheetData>
  <mergeCells count="1">
    <mergeCell ref="A37:AD37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4"/>
  <sheetViews>
    <sheetView workbookViewId="0">
      <pane ySplit="1" topLeftCell="A2" activePane="bottomLeft" state="frozen"/>
      <selection pane="bottomLeft" sqref="A1:XFD1"/>
    </sheetView>
  </sheetViews>
  <sheetFormatPr defaultRowHeight="15.75" x14ac:dyDescent="0.25"/>
  <cols>
    <col min="1" max="1" width="26.6640625" style="188" bestFit="1" customWidth="1"/>
    <col min="2" max="2" width="13.33203125" style="189" bestFit="1" customWidth="1"/>
    <col min="3" max="3" width="14.5" style="188" bestFit="1" customWidth="1"/>
    <col min="4" max="4" width="15" style="188" bestFit="1" customWidth="1"/>
    <col min="5" max="5" width="15.33203125" style="188" bestFit="1" customWidth="1"/>
    <col min="6" max="11" width="15" style="188" bestFit="1" customWidth="1"/>
    <col min="12" max="12" width="15.33203125" style="188" bestFit="1" customWidth="1"/>
    <col min="13" max="13" width="14" style="188" bestFit="1" customWidth="1"/>
    <col min="14" max="18" width="14.5" style="188" bestFit="1" customWidth="1"/>
    <col min="19" max="19" width="15.33203125" style="188" bestFit="1" customWidth="1"/>
    <col min="20" max="21" width="14.5" style="188" bestFit="1" customWidth="1"/>
    <col min="22" max="22" width="15" style="188" bestFit="1" customWidth="1"/>
    <col min="23" max="23" width="14.5" style="188" bestFit="1" customWidth="1"/>
    <col min="24" max="25" width="15" style="188" bestFit="1" customWidth="1"/>
    <col min="26" max="26" width="19.1640625" style="188" bestFit="1" customWidth="1"/>
    <col min="27" max="27" width="16.5" style="188" bestFit="1" customWidth="1"/>
    <col min="28" max="31" width="15" style="188" bestFit="1" customWidth="1"/>
    <col min="32" max="32" width="14.1640625" style="188" bestFit="1" customWidth="1"/>
    <col min="33" max="33" width="19.1640625" style="188" bestFit="1" customWidth="1"/>
    <col min="34" max="34" width="9.33203125" style="188"/>
    <col min="35" max="35" width="13.6640625" style="188" bestFit="1" customWidth="1"/>
    <col min="36" max="16384" width="9.33203125" style="188"/>
  </cols>
  <sheetData>
    <row r="1" spans="1:35" s="184" customFormat="1" x14ac:dyDescent="0.25">
      <c r="A1" s="161" t="s">
        <v>127</v>
      </c>
      <c r="B1" s="183">
        <f>'Expected sales'!B10</f>
        <v>31</v>
      </c>
      <c r="C1" s="184" t="s">
        <v>141</v>
      </c>
      <c r="D1" s="184" t="s">
        <v>142</v>
      </c>
      <c r="E1" s="184" t="s">
        <v>143</v>
      </c>
      <c r="F1" s="184" t="s">
        <v>144</v>
      </c>
      <c r="G1" s="184" t="s">
        <v>138</v>
      </c>
      <c r="H1" s="184" t="s">
        <v>139</v>
      </c>
      <c r="I1" s="184" t="s">
        <v>140</v>
      </c>
      <c r="J1" s="184" t="s">
        <v>141</v>
      </c>
      <c r="K1" s="184" t="s">
        <v>142</v>
      </c>
      <c r="L1" s="184" t="s">
        <v>143</v>
      </c>
      <c r="M1" s="184" t="s">
        <v>144</v>
      </c>
      <c r="N1" s="184" t="s">
        <v>138</v>
      </c>
      <c r="O1" s="184" t="s">
        <v>139</v>
      </c>
      <c r="P1" s="184" t="s">
        <v>140</v>
      </c>
      <c r="Q1" s="184" t="s">
        <v>141</v>
      </c>
      <c r="R1" s="184" t="s">
        <v>142</v>
      </c>
      <c r="S1" s="184" t="s">
        <v>143</v>
      </c>
      <c r="T1" s="184" t="s">
        <v>144</v>
      </c>
      <c r="U1" s="184" t="s">
        <v>138</v>
      </c>
      <c r="V1" s="184" t="s">
        <v>139</v>
      </c>
      <c r="W1" s="184" t="s">
        <v>140</v>
      </c>
      <c r="X1" s="184" t="s">
        <v>141</v>
      </c>
      <c r="Y1" s="184" t="s">
        <v>142</v>
      </c>
      <c r="Z1" s="184" t="s">
        <v>143</v>
      </c>
      <c r="AA1" s="184" t="s">
        <v>144</v>
      </c>
      <c r="AB1" s="184" t="s">
        <v>138</v>
      </c>
      <c r="AC1" s="184" t="s">
        <v>139</v>
      </c>
      <c r="AD1" s="184" t="s">
        <v>140</v>
      </c>
      <c r="AE1" s="184" t="s">
        <v>141</v>
      </c>
      <c r="AF1" s="184" t="s">
        <v>142</v>
      </c>
      <c r="AG1" s="184" t="s">
        <v>143</v>
      </c>
      <c r="AI1" s="184" t="s">
        <v>151</v>
      </c>
    </row>
    <row r="2" spans="1:35" s="227" customFormat="1" x14ac:dyDescent="0.25">
      <c r="C2" s="227">
        <v>43160</v>
      </c>
      <c r="D2" s="227">
        <v>43161</v>
      </c>
      <c r="E2" s="227">
        <v>43162</v>
      </c>
      <c r="F2" s="227">
        <v>43163</v>
      </c>
      <c r="G2" s="227">
        <v>43164</v>
      </c>
      <c r="H2" s="227">
        <v>43165</v>
      </c>
      <c r="I2" s="227">
        <v>43166</v>
      </c>
      <c r="J2" s="227">
        <v>43167</v>
      </c>
      <c r="K2" s="227">
        <v>43168</v>
      </c>
      <c r="L2" s="227">
        <v>43169</v>
      </c>
      <c r="M2" s="227">
        <v>43170</v>
      </c>
      <c r="N2" s="227">
        <v>43171</v>
      </c>
      <c r="O2" s="227">
        <v>43172</v>
      </c>
      <c r="P2" s="227">
        <v>43173</v>
      </c>
      <c r="Q2" s="227">
        <v>43174</v>
      </c>
      <c r="R2" s="227">
        <v>43175</v>
      </c>
      <c r="S2" s="227">
        <v>43176</v>
      </c>
      <c r="T2" s="227">
        <v>43177</v>
      </c>
      <c r="U2" s="227">
        <v>43178</v>
      </c>
      <c r="V2" s="227">
        <v>43179</v>
      </c>
      <c r="W2" s="227">
        <v>43180</v>
      </c>
      <c r="X2" s="227">
        <v>43181</v>
      </c>
      <c r="Y2" s="227">
        <v>43182</v>
      </c>
      <c r="Z2" s="227">
        <v>43183</v>
      </c>
      <c r="AA2" s="227">
        <v>43184</v>
      </c>
      <c r="AB2" s="227">
        <v>43185</v>
      </c>
      <c r="AC2" s="227">
        <v>43186</v>
      </c>
      <c r="AD2" s="227">
        <v>43187</v>
      </c>
      <c r="AE2" s="227">
        <v>43188</v>
      </c>
      <c r="AF2" s="227">
        <v>43189</v>
      </c>
      <c r="AG2" s="227">
        <v>43190</v>
      </c>
    </row>
    <row r="3" spans="1:35" s="186" customFormat="1" x14ac:dyDescent="0.25">
      <c r="A3" s="185" t="s">
        <v>100</v>
      </c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  <c r="AA3" s="187"/>
      <c r="AB3" s="187"/>
      <c r="AC3" s="187"/>
      <c r="AD3" s="187"/>
      <c r="AE3" s="187"/>
    </row>
    <row r="4" spans="1:35" x14ac:dyDescent="0.25">
      <c r="A4" s="221" t="s">
        <v>103</v>
      </c>
      <c r="B4" s="188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89"/>
      <c r="AC4" s="189"/>
      <c r="AD4" s="189"/>
      <c r="AE4" s="189"/>
      <c r="AF4" s="189"/>
      <c r="AG4" s="189"/>
      <c r="AI4" s="201">
        <f t="shared" ref="AI4:AI10" si="0">SUM(C4:AG4)</f>
        <v>0</v>
      </c>
    </row>
    <row r="5" spans="1:35" x14ac:dyDescent="0.25">
      <c r="A5" s="224" t="s">
        <v>123</v>
      </c>
      <c r="B5" s="188"/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89"/>
      <c r="AE5" s="189"/>
      <c r="AF5" s="189"/>
      <c r="AG5" s="189"/>
      <c r="AI5" s="201">
        <f t="shared" si="0"/>
        <v>0</v>
      </c>
    </row>
    <row r="6" spans="1:35" x14ac:dyDescent="0.25">
      <c r="A6" s="224" t="s">
        <v>105</v>
      </c>
      <c r="B6" s="188"/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I6" s="201">
        <f t="shared" si="0"/>
        <v>0</v>
      </c>
    </row>
    <row r="7" spans="1:35" x14ac:dyDescent="0.25">
      <c r="A7" s="224" t="s">
        <v>125</v>
      </c>
      <c r="B7" s="188"/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I7" s="201">
        <f t="shared" si="0"/>
        <v>0</v>
      </c>
    </row>
    <row r="8" spans="1:35" s="190" customFormat="1" x14ac:dyDescent="0.25">
      <c r="A8" s="224" t="s">
        <v>107</v>
      </c>
      <c r="C8" s="191"/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I8" s="201">
        <f t="shared" si="0"/>
        <v>0</v>
      </c>
    </row>
    <row r="9" spans="1:35" s="190" customFormat="1" x14ac:dyDescent="0.25">
      <c r="A9" s="224" t="s">
        <v>145</v>
      </c>
      <c r="C9" s="191"/>
      <c r="D9" s="191"/>
      <c r="E9" s="191"/>
      <c r="F9" s="191"/>
      <c r="G9" s="191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I9" s="201">
        <f t="shared" si="0"/>
        <v>0</v>
      </c>
    </row>
    <row r="10" spans="1:35" s="190" customFormat="1" x14ac:dyDescent="0.25">
      <c r="A10" s="224" t="s">
        <v>124</v>
      </c>
      <c r="C10" s="191"/>
      <c r="D10" s="191"/>
      <c r="E10" s="191"/>
      <c r="F10" s="191"/>
      <c r="G10" s="191"/>
      <c r="H10" s="191"/>
      <c r="I10" s="191"/>
      <c r="J10" s="191"/>
      <c r="K10" s="191"/>
      <c r="L10" s="191"/>
      <c r="M10" s="191"/>
      <c r="N10" s="191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I10" s="201">
        <f t="shared" si="0"/>
        <v>0</v>
      </c>
    </row>
    <row r="11" spans="1:35" x14ac:dyDescent="0.25">
      <c r="A11" s="224" t="s">
        <v>3</v>
      </c>
      <c r="B11" s="188"/>
      <c r="C11" s="201"/>
      <c r="D11" s="201"/>
      <c r="E11" s="201"/>
      <c r="F11" s="201"/>
      <c r="G11" s="201"/>
      <c r="H11" s="201"/>
      <c r="I11" s="201"/>
      <c r="J11" s="201"/>
      <c r="K11" s="201"/>
      <c r="L11" s="201"/>
      <c r="M11" s="201"/>
      <c r="N11" s="201"/>
      <c r="O11" s="201"/>
      <c r="P11" s="201"/>
      <c r="Q11" s="201"/>
      <c r="R11" s="201"/>
      <c r="S11" s="201"/>
      <c r="T11" s="201"/>
      <c r="U11" s="201"/>
      <c r="V11" s="201"/>
      <c r="W11" s="201"/>
      <c r="X11" s="201"/>
      <c r="Y11" s="201"/>
      <c r="Z11" s="201"/>
      <c r="AA11" s="201"/>
      <c r="AB11" s="201"/>
      <c r="AC11" s="201"/>
      <c r="AD11" s="201"/>
      <c r="AE11" s="201"/>
      <c r="AF11" s="201"/>
      <c r="AG11" s="201"/>
      <c r="AI11" s="201">
        <f>SUM(C11:AG11)</f>
        <v>0</v>
      </c>
    </row>
    <row r="12" spans="1:35" s="186" customFormat="1" x14ac:dyDescent="0.25">
      <c r="A12" s="185" t="s">
        <v>87</v>
      </c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  <c r="AA12" s="187"/>
      <c r="AB12" s="187"/>
      <c r="AC12" s="187"/>
      <c r="AD12" s="187"/>
      <c r="AE12" s="187"/>
    </row>
    <row r="13" spans="1:35" x14ac:dyDescent="0.25">
      <c r="A13" s="221" t="s">
        <v>103</v>
      </c>
      <c r="B13" s="192">
        <v>0.18</v>
      </c>
      <c r="C13" s="189">
        <f>C4*$B$13</f>
        <v>0</v>
      </c>
      <c r="D13" s="189">
        <f t="shared" ref="D13:AG13" si="1">D4*$B$13</f>
        <v>0</v>
      </c>
      <c r="E13" s="189">
        <f t="shared" si="1"/>
        <v>0</v>
      </c>
      <c r="F13" s="189">
        <f t="shared" si="1"/>
        <v>0</v>
      </c>
      <c r="G13" s="189">
        <f t="shared" si="1"/>
        <v>0</v>
      </c>
      <c r="H13" s="189">
        <f t="shared" si="1"/>
        <v>0</v>
      </c>
      <c r="I13" s="189">
        <f t="shared" si="1"/>
        <v>0</v>
      </c>
      <c r="J13" s="189">
        <f t="shared" si="1"/>
        <v>0</v>
      </c>
      <c r="K13" s="189">
        <f t="shared" si="1"/>
        <v>0</v>
      </c>
      <c r="L13" s="189">
        <f t="shared" si="1"/>
        <v>0</v>
      </c>
      <c r="M13" s="189">
        <f t="shared" si="1"/>
        <v>0</v>
      </c>
      <c r="N13" s="189">
        <f t="shared" si="1"/>
        <v>0</v>
      </c>
      <c r="O13" s="189">
        <f t="shared" si="1"/>
        <v>0</v>
      </c>
      <c r="P13" s="189">
        <f t="shared" si="1"/>
        <v>0</v>
      </c>
      <c r="Q13" s="189">
        <f t="shared" si="1"/>
        <v>0</v>
      </c>
      <c r="R13" s="189">
        <f t="shared" si="1"/>
        <v>0</v>
      </c>
      <c r="S13" s="189">
        <f t="shared" si="1"/>
        <v>0</v>
      </c>
      <c r="T13" s="189">
        <f t="shared" si="1"/>
        <v>0</v>
      </c>
      <c r="U13" s="189">
        <f t="shared" si="1"/>
        <v>0</v>
      </c>
      <c r="V13" s="189">
        <f t="shared" si="1"/>
        <v>0</v>
      </c>
      <c r="W13" s="189">
        <f t="shared" si="1"/>
        <v>0</v>
      </c>
      <c r="X13" s="189">
        <f t="shared" si="1"/>
        <v>0</v>
      </c>
      <c r="Y13" s="189">
        <f t="shared" si="1"/>
        <v>0</v>
      </c>
      <c r="Z13" s="189">
        <f t="shared" si="1"/>
        <v>0</v>
      </c>
      <c r="AA13" s="189">
        <f t="shared" si="1"/>
        <v>0</v>
      </c>
      <c r="AB13" s="189">
        <f t="shared" si="1"/>
        <v>0</v>
      </c>
      <c r="AC13" s="189">
        <f t="shared" si="1"/>
        <v>0</v>
      </c>
      <c r="AD13" s="189">
        <f t="shared" si="1"/>
        <v>0</v>
      </c>
      <c r="AE13" s="189">
        <f t="shared" si="1"/>
        <v>0</v>
      </c>
      <c r="AF13" s="189">
        <f t="shared" si="1"/>
        <v>0</v>
      </c>
      <c r="AG13" s="189">
        <f t="shared" si="1"/>
        <v>0</v>
      </c>
    </row>
    <row r="14" spans="1:35" x14ac:dyDescent="0.25">
      <c r="A14" s="224" t="s">
        <v>123</v>
      </c>
      <c r="B14" s="192">
        <v>0.18</v>
      </c>
      <c r="C14" s="189">
        <f>C5*$B$14</f>
        <v>0</v>
      </c>
      <c r="D14" s="189">
        <f t="shared" ref="D14:AG14" si="2">D5*$B$14</f>
        <v>0</v>
      </c>
      <c r="E14" s="189">
        <f t="shared" si="2"/>
        <v>0</v>
      </c>
      <c r="F14" s="189">
        <f t="shared" si="2"/>
        <v>0</v>
      </c>
      <c r="G14" s="189">
        <f t="shared" si="2"/>
        <v>0</v>
      </c>
      <c r="H14" s="189">
        <f t="shared" si="2"/>
        <v>0</v>
      </c>
      <c r="I14" s="189">
        <f t="shared" si="2"/>
        <v>0</v>
      </c>
      <c r="J14" s="189">
        <f t="shared" si="2"/>
        <v>0</v>
      </c>
      <c r="K14" s="189">
        <f t="shared" si="2"/>
        <v>0</v>
      </c>
      <c r="L14" s="189">
        <f t="shared" si="2"/>
        <v>0</v>
      </c>
      <c r="M14" s="189">
        <f t="shared" si="2"/>
        <v>0</v>
      </c>
      <c r="N14" s="189">
        <f t="shared" si="2"/>
        <v>0</v>
      </c>
      <c r="O14" s="189">
        <f t="shared" si="2"/>
        <v>0</v>
      </c>
      <c r="P14" s="189">
        <f t="shared" si="2"/>
        <v>0</v>
      </c>
      <c r="Q14" s="189">
        <f t="shared" si="2"/>
        <v>0</v>
      </c>
      <c r="R14" s="189">
        <f t="shared" si="2"/>
        <v>0</v>
      </c>
      <c r="S14" s="189">
        <f t="shared" si="2"/>
        <v>0</v>
      </c>
      <c r="T14" s="189">
        <f t="shared" si="2"/>
        <v>0</v>
      </c>
      <c r="U14" s="189">
        <f t="shared" si="2"/>
        <v>0</v>
      </c>
      <c r="V14" s="189">
        <f t="shared" si="2"/>
        <v>0</v>
      </c>
      <c r="W14" s="189">
        <f t="shared" si="2"/>
        <v>0</v>
      </c>
      <c r="X14" s="189">
        <f t="shared" si="2"/>
        <v>0</v>
      </c>
      <c r="Y14" s="189">
        <f t="shared" si="2"/>
        <v>0</v>
      </c>
      <c r="Z14" s="189">
        <f t="shared" si="2"/>
        <v>0</v>
      </c>
      <c r="AA14" s="189">
        <f t="shared" si="2"/>
        <v>0</v>
      </c>
      <c r="AB14" s="189">
        <f t="shared" si="2"/>
        <v>0</v>
      </c>
      <c r="AC14" s="189">
        <f t="shared" si="2"/>
        <v>0</v>
      </c>
      <c r="AD14" s="189">
        <f t="shared" si="2"/>
        <v>0</v>
      </c>
      <c r="AE14" s="189">
        <f t="shared" si="2"/>
        <v>0</v>
      </c>
      <c r="AF14" s="189">
        <f t="shared" si="2"/>
        <v>0</v>
      </c>
      <c r="AG14" s="189">
        <f t="shared" si="2"/>
        <v>0</v>
      </c>
    </row>
    <row r="15" spans="1:35" x14ac:dyDescent="0.25">
      <c r="A15" s="224" t="s">
        <v>105</v>
      </c>
      <c r="B15" s="192">
        <v>0.18</v>
      </c>
      <c r="C15" s="189">
        <f>C6*$B$15</f>
        <v>0</v>
      </c>
      <c r="D15" s="189">
        <f t="shared" ref="D15:AG15" si="3">D6*$B$15</f>
        <v>0</v>
      </c>
      <c r="E15" s="189">
        <f t="shared" si="3"/>
        <v>0</v>
      </c>
      <c r="F15" s="189">
        <f t="shared" si="3"/>
        <v>0</v>
      </c>
      <c r="G15" s="189">
        <f t="shared" si="3"/>
        <v>0</v>
      </c>
      <c r="H15" s="189">
        <f t="shared" si="3"/>
        <v>0</v>
      </c>
      <c r="I15" s="189">
        <f t="shared" si="3"/>
        <v>0</v>
      </c>
      <c r="J15" s="189">
        <f t="shared" si="3"/>
        <v>0</v>
      </c>
      <c r="K15" s="189">
        <f t="shared" si="3"/>
        <v>0</v>
      </c>
      <c r="L15" s="189">
        <f t="shared" si="3"/>
        <v>0</v>
      </c>
      <c r="M15" s="189">
        <f t="shared" si="3"/>
        <v>0</v>
      </c>
      <c r="N15" s="189">
        <f t="shared" si="3"/>
        <v>0</v>
      </c>
      <c r="O15" s="189">
        <f t="shared" si="3"/>
        <v>0</v>
      </c>
      <c r="P15" s="189">
        <f t="shared" si="3"/>
        <v>0</v>
      </c>
      <c r="Q15" s="189">
        <f t="shared" si="3"/>
        <v>0</v>
      </c>
      <c r="R15" s="189">
        <f t="shared" si="3"/>
        <v>0</v>
      </c>
      <c r="S15" s="189">
        <f t="shared" si="3"/>
        <v>0</v>
      </c>
      <c r="T15" s="189">
        <f t="shared" si="3"/>
        <v>0</v>
      </c>
      <c r="U15" s="189">
        <f t="shared" si="3"/>
        <v>0</v>
      </c>
      <c r="V15" s="189">
        <f t="shared" si="3"/>
        <v>0</v>
      </c>
      <c r="W15" s="189">
        <f t="shared" si="3"/>
        <v>0</v>
      </c>
      <c r="X15" s="189">
        <f t="shared" si="3"/>
        <v>0</v>
      </c>
      <c r="Y15" s="189">
        <f t="shared" si="3"/>
        <v>0</v>
      </c>
      <c r="Z15" s="189">
        <f t="shared" si="3"/>
        <v>0</v>
      </c>
      <c r="AA15" s="189">
        <f t="shared" si="3"/>
        <v>0</v>
      </c>
      <c r="AB15" s="189">
        <f t="shared" si="3"/>
        <v>0</v>
      </c>
      <c r="AC15" s="189">
        <f t="shared" si="3"/>
        <v>0</v>
      </c>
      <c r="AD15" s="189">
        <f t="shared" si="3"/>
        <v>0</v>
      </c>
      <c r="AE15" s="189">
        <f t="shared" si="3"/>
        <v>0</v>
      </c>
      <c r="AF15" s="189">
        <f t="shared" si="3"/>
        <v>0</v>
      </c>
      <c r="AG15" s="189">
        <f t="shared" si="3"/>
        <v>0</v>
      </c>
    </row>
    <row r="16" spans="1:35" x14ac:dyDescent="0.25">
      <c r="A16" s="224" t="s">
        <v>125</v>
      </c>
      <c r="B16" s="192">
        <v>0.18</v>
      </c>
      <c r="C16" s="189">
        <f>C7*$B$16</f>
        <v>0</v>
      </c>
      <c r="D16" s="189">
        <f t="shared" ref="D16:AG16" si="4">D7*$B$16</f>
        <v>0</v>
      </c>
      <c r="E16" s="189">
        <f t="shared" si="4"/>
        <v>0</v>
      </c>
      <c r="F16" s="189">
        <f t="shared" si="4"/>
        <v>0</v>
      </c>
      <c r="G16" s="189">
        <f t="shared" si="4"/>
        <v>0</v>
      </c>
      <c r="H16" s="189">
        <f t="shared" si="4"/>
        <v>0</v>
      </c>
      <c r="I16" s="189">
        <f t="shared" si="4"/>
        <v>0</v>
      </c>
      <c r="J16" s="189">
        <f t="shared" si="4"/>
        <v>0</v>
      </c>
      <c r="K16" s="189">
        <f t="shared" si="4"/>
        <v>0</v>
      </c>
      <c r="L16" s="189">
        <f t="shared" si="4"/>
        <v>0</v>
      </c>
      <c r="M16" s="189">
        <f t="shared" si="4"/>
        <v>0</v>
      </c>
      <c r="N16" s="189">
        <f t="shared" si="4"/>
        <v>0</v>
      </c>
      <c r="O16" s="189">
        <f t="shared" si="4"/>
        <v>0</v>
      </c>
      <c r="P16" s="189">
        <f t="shared" si="4"/>
        <v>0</v>
      </c>
      <c r="Q16" s="189">
        <f t="shared" si="4"/>
        <v>0</v>
      </c>
      <c r="R16" s="189">
        <f t="shared" si="4"/>
        <v>0</v>
      </c>
      <c r="S16" s="189">
        <f t="shared" si="4"/>
        <v>0</v>
      </c>
      <c r="T16" s="189">
        <f t="shared" si="4"/>
        <v>0</v>
      </c>
      <c r="U16" s="189">
        <f t="shared" si="4"/>
        <v>0</v>
      </c>
      <c r="V16" s="189">
        <f t="shared" si="4"/>
        <v>0</v>
      </c>
      <c r="W16" s="189">
        <f t="shared" si="4"/>
        <v>0</v>
      </c>
      <c r="X16" s="189">
        <f t="shared" si="4"/>
        <v>0</v>
      </c>
      <c r="Y16" s="189">
        <f t="shared" si="4"/>
        <v>0</v>
      </c>
      <c r="Z16" s="189">
        <f t="shared" si="4"/>
        <v>0</v>
      </c>
      <c r="AA16" s="189">
        <f t="shared" si="4"/>
        <v>0</v>
      </c>
      <c r="AB16" s="189">
        <f t="shared" si="4"/>
        <v>0</v>
      </c>
      <c r="AC16" s="189">
        <f t="shared" si="4"/>
        <v>0</v>
      </c>
      <c r="AD16" s="189">
        <f t="shared" si="4"/>
        <v>0</v>
      </c>
      <c r="AE16" s="189">
        <f t="shared" si="4"/>
        <v>0</v>
      </c>
      <c r="AF16" s="189">
        <f t="shared" si="4"/>
        <v>0</v>
      </c>
      <c r="AG16" s="189">
        <f t="shared" si="4"/>
        <v>0</v>
      </c>
    </row>
    <row r="17" spans="1:35" x14ac:dyDescent="0.25">
      <c r="A17" s="224" t="s">
        <v>107</v>
      </c>
      <c r="B17" s="192">
        <v>0.18</v>
      </c>
      <c r="C17" s="189">
        <f>C8*$B$17</f>
        <v>0</v>
      </c>
      <c r="D17" s="189">
        <f t="shared" ref="D17:AG17" si="5">D8*$B$17</f>
        <v>0</v>
      </c>
      <c r="E17" s="189">
        <f t="shared" si="5"/>
        <v>0</v>
      </c>
      <c r="F17" s="189">
        <f t="shared" si="5"/>
        <v>0</v>
      </c>
      <c r="G17" s="189">
        <f t="shared" si="5"/>
        <v>0</v>
      </c>
      <c r="H17" s="189">
        <f t="shared" si="5"/>
        <v>0</v>
      </c>
      <c r="I17" s="189">
        <f t="shared" si="5"/>
        <v>0</v>
      </c>
      <c r="J17" s="189">
        <f t="shared" si="5"/>
        <v>0</v>
      </c>
      <c r="K17" s="189">
        <f t="shared" si="5"/>
        <v>0</v>
      </c>
      <c r="L17" s="189">
        <f t="shared" si="5"/>
        <v>0</v>
      </c>
      <c r="M17" s="189">
        <f t="shared" si="5"/>
        <v>0</v>
      </c>
      <c r="N17" s="189">
        <f t="shared" si="5"/>
        <v>0</v>
      </c>
      <c r="O17" s="189">
        <f t="shared" si="5"/>
        <v>0</v>
      </c>
      <c r="P17" s="189">
        <f t="shared" si="5"/>
        <v>0</v>
      </c>
      <c r="Q17" s="189">
        <f t="shared" si="5"/>
        <v>0</v>
      </c>
      <c r="R17" s="189">
        <f t="shared" si="5"/>
        <v>0</v>
      </c>
      <c r="S17" s="189">
        <f t="shared" si="5"/>
        <v>0</v>
      </c>
      <c r="T17" s="189">
        <f t="shared" si="5"/>
        <v>0</v>
      </c>
      <c r="U17" s="189">
        <f t="shared" si="5"/>
        <v>0</v>
      </c>
      <c r="V17" s="189">
        <f t="shared" si="5"/>
        <v>0</v>
      </c>
      <c r="W17" s="189">
        <f t="shared" si="5"/>
        <v>0</v>
      </c>
      <c r="X17" s="189">
        <f t="shared" si="5"/>
        <v>0</v>
      </c>
      <c r="Y17" s="189">
        <f t="shared" si="5"/>
        <v>0</v>
      </c>
      <c r="Z17" s="189">
        <f t="shared" si="5"/>
        <v>0</v>
      </c>
      <c r="AA17" s="189">
        <f t="shared" si="5"/>
        <v>0</v>
      </c>
      <c r="AB17" s="189">
        <f t="shared" si="5"/>
        <v>0</v>
      </c>
      <c r="AC17" s="189">
        <f t="shared" si="5"/>
        <v>0</v>
      </c>
      <c r="AD17" s="189">
        <f t="shared" si="5"/>
        <v>0</v>
      </c>
      <c r="AE17" s="189">
        <f t="shared" si="5"/>
        <v>0</v>
      </c>
      <c r="AF17" s="189">
        <f t="shared" si="5"/>
        <v>0</v>
      </c>
      <c r="AG17" s="189">
        <f t="shared" si="5"/>
        <v>0</v>
      </c>
    </row>
    <row r="18" spans="1:35" x14ac:dyDescent="0.25">
      <c r="A18" s="224" t="s">
        <v>145</v>
      </c>
      <c r="B18" s="192">
        <v>0.18</v>
      </c>
      <c r="C18" s="189"/>
      <c r="D18" s="189"/>
      <c r="E18" s="189"/>
      <c r="F18" s="189"/>
      <c r="G18" s="189"/>
      <c r="H18" s="189"/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</row>
    <row r="19" spans="1:35" x14ac:dyDescent="0.25">
      <c r="A19" s="224" t="s">
        <v>124</v>
      </c>
      <c r="B19" s="192">
        <v>0.18</v>
      </c>
      <c r="C19" s="189">
        <f t="shared" ref="C19:AG19" si="6">C10*$B$19</f>
        <v>0</v>
      </c>
      <c r="D19" s="189">
        <f t="shared" si="6"/>
        <v>0</v>
      </c>
      <c r="E19" s="189">
        <f t="shared" si="6"/>
        <v>0</v>
      </c>
      <c r="F19" s="189">
        <f t="shared" si="6"/>
        <v>0</v>
      </c>
      <c r="G19" s="189">
        <f t="shared" si="6"/>
        <v>0</v>
      </c>
      <c r="H19" s="189">
        <f t="shared" si="6"/>
        <v>0</v>
      </c>
      <c r="I19" s="189">
        <f t="shared" si="6"/>
        <v>0</v>
      </c>
      <c r="J19" s="189">
        <f t="shared" si="6"/>
        <v>0</v>
      </c>
      <c r="K19" s="189">
        <f t="shared" si="6"/>
        <v>0</v>
      </c>
      <c r="L19" s="189">
        <f t="shared" si="6"/>
        <v>0</v>
      </c>
      <c r="M19" s="189">
        <f t="shared" si="6"/>
        <v>0</v>
      </c>
      <c r="N19" s="189">
        <f t="shared" si="6"/>
        <v>0</v>
      </c>
      <c r="O19" s="189">
        <f t="shared" si="6"/>
        <v>0</v>
      </c>
      <c r="P19" s="189">
        <f t="shared" si="6"/>
        <v>0</v>
      </c>
      <c r="Q19" s="189">
        <f t="shared" si="6"/>
        <v>0</v>
      </c>
      <c r="R19" s="189">
        <f t="shared" si="6"/>
        <v>0</v>
      </c>
      <c r="S19" s="189">
        <f t="shared" si="6"/>
        <v>0</v>
      </c>
      <c r="T19" s="189">
        <f t="shared" si="6"/>
        <v>0</v>
      </c>
      <c r="U19" s="189">
        <f t="shared" si="6"/>
        <v>0</v>
      </c>
      <c r="V19" s="189">
        <f t="shared" si="6"/>
        <v>0</v>
      </c>
      <c r="W19" s="189">
        <f t="shared" si="6"/>
        <v>0</v>
      </c>
      <c r="X19" s="189">
        <f t="shared" si="6"/>
        <v>0</v>
      </c>
      <c r="Y19" s="189">
        <f t="shared" si="6"/>
        <v>0</v>
      </c>
      <c r="Z19" s="189">
        <f t="shared" si="6"/>
        <v>0</v>
      </c>
      <c r="AA19" s="189">
        <f t="shared" si="6"/>
        <v>0</v>
      </c>
      <c r="AB19" s="189">
        <f t="shared" si="6"/>
        <v>0</v>
      </c>
      <c r="AC19" s="189">
        <f t="shared" si="6"/>
        <v>0</v>
      </c>
      <c r="AD19" s="189">
        <f t="shared" si="6"/>
        <v>0</v>
      </c>
      <c r="AE19" s="189">
        <f t="shared" si="6"/>
        <v>0</v>
      </c>
      <c r="AF19" s="189">
        <f t="shared" si="6"/>
        <v>0</v>
      </c>
      <c r="AG19" s="189">
        <f t="shared" si="6"/>
        <v>0</v>
      </c>
    </row>
    <row r="20" spans="1:35" s="190" customFormat="1" x14ac:dyDescent="0.25">
      <c r="A20" s="190" t="s">
        <v>91</v>
      </c>
      <c r="C20" s="193">
        <f t="shared" ref="C20:AG20" si="7">SUM(C13:C19)</f>
        <v>0</v>
      </c>
      <c r="D20" s="193">
        <f t="shared" si="7"/>
        <v>0</v>
      </c>
      <c r="E20" s="193">
        <f t="shared" si="7"/>
        <v>0</v>
      </c>
      <c r="F20" s="193">
        <f t="shared" si="7"/>
        <v>0</v>
      </c>
      <c r="G20" s="193">
        <f t="shared" si="7"/>
        <v>0</v>
      </c>
      <c r="H20" s="193">
        <f t="shared" si="7"/>
        <v>0</v>
      </c>
      <c r="I20" s="193">
        <f t="shared" si="7"/>
        <v>0</v>
      </c>
      <c r="J20" s="193">
        <f t="shared" si="7"/>
        <v>0</v>
      </c>
      <c r="K20" s="193">
        <f t="shared" si="7"/>
        <v>0</v>
      </c>
      <c r="L20" s="193">
        <f t="shared" si="7"/>
        <v>0</v>
      </c>
      <c r="M20" s="193">
        <f t="shared" si="7"/>
        <v>0</v>
      </c>
      <c r="N20" s="193">
        <f t="shared" si="7"/>
        <v>0</v>
      </c>
      <c r="O20" s="193">
        <f t="shared" si="7"/>
        <v>0</v>
      </c>
      <c r="P20" s="193">
        <f t="shared" si="7"/>
        <v>0</v>
      </c>
      <c r="Q20" s="193">
        <f t="shared" si="7"/>
        <v>0</v>
      </c>
      <c r="R20" s="193">
        <f t="shared" si="7"/>
        <v>0</v>
      </c>
      <c r="S20" s="193">
        <f t="shared" si="7"/>
        <v>0</v>
      </c>
      <c r="T20" s="193">
        <f t="shared" si="7"/>
        <v>0</v>
      </c>
      <c r="U20" s="193">
        <f t="shared" si="7"/>
        <v>0</v>
      </c>
      <c r="V20" s="193">
        <f t="shared" si="7"/>
        <v>0</v>
      </c>
      <c r="W20" s="193">
        <f t="shared" si="7"/>
        <v>0</v>
      </c>
      <c r="X20" s="193">
        <f t="shared" si="7"/>
        <v>0</v>
      </c>
      <c r="Y20" s="193">
        <f t="shared" si="7"/>
        <v>0</v>
      </c>
      <c r="Z20" s="193">
        <f t="shared" si="7"/>
        <v>0</v>
      </c>
      <c r="AA20" s="193">
        <f t="shared" si="7"/>
        <v>0</v>
      </c>
      <c r="AB20" s="193">
        <f t="shared" si="7"/>
        <v>0</v>
      </c>
      <c r="AC20" s="193">
        <f t="shared" si="7"/>
        <v>0</v>
      </c>
      <c r="AD20" s="193">
        <f t="shared" si="7"/>
        <v>0</v>
      </c>
      <c r="AE20" s="193">
        <f t="shared" si="7"/>
        <v>0</v>
      </c>
      <c r="AF20" s="193">
        <f t="shared" si="7"/>
        <v>0</v>
      </c>
      <c r="AG20" s="193">
        <f t="shared" si="7"/>
        <v>0</v>
      </c>
      <c r="AI20" s="191">
        <f>SUM(C20:AG20)</f>
        <v>0</v>
      </c>
    </row>
    <row r="21" spans="1:35" x14ac:dyDescent="0.25">
      <c r="B21" s="188"/>
    </row>
    <row r="22" spans="1:35" s="197" customFormat="1" x14ac:dyDescent="0.25">
      <c r="A22" s="195" t="s">
        <v>88</v>
      </c>
      <c r="B22" s="196" t="s">
        <v>152</v>
      </c>
    </row>
    <row r="23" spans="1:35" x14ac:dyDescent="0.25">
      <c r="A23" s="171" t="s">
        <v>37</v>
      </c>
      <c r="B23" s="189">
        <v>42000</v>
      </c>
      <c r="C23" s="226">
        <f>$B$23/31</f>
        <v>1354.8387096774193</v>
      </c>
      <c r="D23" s="226">
        <f t="shared" ref="D23:AG23" si="8">$B$23/31</f>
        <v>1354.8387096774193</v>
      </c>
      <c r="E23" s="226">
        <f t="shared" si="8"/>
        <v>1354.8387096774193</v>
      </c>
      <c r="F23" s="226">
        <f t="shared" si="8"/>
        <v>1354.8387096774193</v>
      </c>
      <c r="G23" s="226">
        <f t="shared" si="8"/>
        <v>1354.8387096774193</v>
      </c>
      <c r="H23" s="226">
        <f t="shared" si="8"/>
        <v>1354.8387096774193</v>
      </c>
      <c r="I23" s="226">
        <f t="shared" si="8"/>
        <v>1354.8387096774193</v>
      </c>
      <c r="J23" s="226">
        <f t="shared" si="8"/>
        <v>1354.8387096774193</v>
      </c>
      <c r="K23" s="226">
        <f t="shared" si="8"/>
        <v>1354.8387096774193</v>
      </c>
      <c r="L23" s="226">
        <f t="shared" si="8"/>
        <v>1354.8387096774193</v>
      </c>
      <c r="M23" s="226">
        <f t="shared" si="8"/>
        <v>1354.8387096774193</v>
      </c>
      <c r="N23" s="226">
        <f t="shared" si="8"/>
        <v>1354.8387096774193</v>
      </c>
      <c r="O23" s="226">
        <f t="shared" si="8"/>
        <v>1354.8387096774193</v>
      </c>
      <c r="P23" s="226">
        <f t="shared" si="8"/>
        <v>1354.8387096774193</v>
      </c>
      <c r="Q23" s="226">
        <f t="shared" si="8"/>
        <v>1354.8387096774193</v>
      </c>
      <c r="R23" s="226">
        <f t="shared" si="8"/>
        <v>1354.8387096774193</v>
      </c>
      <c r="S23" s="226">
        <f t="shared" si="8"/>
        <v>1354.8387096774193</v>
      </c>
      <c r="T23" s="226">
        <f t="shared" si="8"/>
        <v>1354.8387096774193</v>
      </c>
      <c r="U23" s="226">
        <f t="shared" si="8"/>
        <v>1354.8387096774193</v>
      </c>
      <c r="V23" s="226">
        <f t="shared" si="8"/>
        <v>1354.8387096774193</v>
      </c>
      <c r="W23" s="226">
        <f t="shared" si="8"/>
        <v>1354.8387096774193</v>
      </c>
      <c r="X23" s="226">
        <f t="shared" si="8"/>
        <v>1354.8387096774193</v>
      </c>
      <c r="Y23" s="226">
        <f t="shared" si="8"/>
        <v>1354.8387096774193</v>
      </c>
      <c r="Z23" s="226">
        <f t="shared" si="8"/>
        <v>1354.8387096774193</v>
      </c>
      <c r="AA23" s="226">
        <f t="shared" si="8"/>
        <v>1354.8387096774193</v>
      </c>
      <c r="AB23" s="226">
        <f t="shared" si="8"/>
        <v>1354.8387096774193</v>
      </c>
      <c r="AC23" s="226">
        <f t="shared" si="8"/>
        <v>1354.8387096774193</v>
      </c>
      <c r="AD23" s="226">
        <f t="shared" si="8"/>
        <v>1354.8387096774193</v>
      </c>
      <c r="AE23" s="226">
        <f t="shared" si="8"/>
        <v>1354.8387096774193</v>
      </c>
      <c r="AF23" s="226">
        <f t="shared" si="8"/>
        <v>1354.8387096774193</v>
      </c>
      <c r="AG23" s="226">
        <f t="shared" si="8"/>
        <v>1354.8387096774193</v>
      </c>
    </row>
    <row r="24" spans="1:35" x14ac:dyDescent="0.25">
      <c r="A24" s="171" t="s">
        <v>89</v>
      </c>
      <c r="B24" s="189">
        <v>163500</v>
      </c>
      <c r="C24" s="226">
        <f>$B$24/31</f>
        <v>5274.1935483870966</v>
      </c>
      <c r="D24" s="226">
        <f t="shared" ref="D24:AG24" si="9">$B$24/31</f>
        <v>5274.1935483870966</v>
      </c>
      <c r="E24" s="226">
        <f t="shared" si="9"/>
        <v>5274.1935483870966</v>
      </c>
      <c r="F24" s="226">
        <f t="shared" si="9"/>
        <v>5274.1935483870966</v>
      </c>
      <c r="G24" s="226">
        <f t="shared" si="9"/>
        <v>5274.1935483870966</v>
      </c>
      <c r="H24" s="226">
        <f t="shared" si="9"/>
        <v>5274.1935483870966</v>
      </c>
      <c r="I24" s="226">
        <f t="shared" si="9"/>
        <v>5274.1935483870966</v>
      </c>
      <c r="J24" s="226">
        <f t="shared" si="9"/>
        <v>5274.1935483870966</v>
      </c>
      <c r="K24" s="226">
        <f t="shared" si="9"/>
        <v>5274.1935483870966</v>
      </c>
      <c r="L24" s="226">
        <f t="shared" si="9"/>
        <v>5274.1935483870966</v>
      </c>
      <c r="M24" s="226">
        <f t="shared" si="9"/>
        <v>5274.1935483870966</v>
      </c>
      <c r="N24" s="226">
        <f t="shared" si="9"/>
        <v>5274.1935483870966</v>
      </c>
      <c r="O24" s="226">
        <f t="shared" si="9"/>
        <v>5274.1935483870966</v>
      </c>
      <c r="P24" s="226">
        <f t="shared" si="9"/>
        <v>5274.1935483870966</v>
      </c>
      <c r="Q24" s="226">
        <f t="shared" si="9"/>
        <v>5274.1935483870966</v>
      </c>
      <c r="R24" s="226">
        <f t="shared" si="9"/>
        <v>5274.1935483870966</v>
      </c>
      <c r="S24" s="226">
        <f t="shared" si="9"/>
        <v>5274.1935483870966</v>
      </c>
      <c r="T24" s="226">
        <f t="shared" si="9"/>
        <v>5274.1935483870966</v>
      </c>
      <c r="U24" s="226">
        <f t="shared" si="9"/>
        <v>5274.1935483870966</v>
      </c>
      <c r="V24" s="226">
        <f t="shared" si="9"/>
        <v>5274.1935483870966</v>
      </c>
      <c r="W24" s="226">
        <f t="shared" si="9"/>
        <v>5274.1935483870966</v>
      </c>
      <c r="X24" s="226">
        <f t="shared" si="9"/>
        <v>5274.1935483870966</v>
      </c>
      <c r="Y24" s="226">
        <f t="shared" si="9"/>
        <v>5274.1935483870966</v>
      </c>
      <c r="Z24" s="226">
        <f t="shared" si="9"/>
        <v>5274.1935483870966</v>
      </c>
      <c r="AA24" s="226">
        <f t="shared" si="9"/>
        <v>5274.1935483870966</v>
      </c>
      <c r="AB24" s="226">
        <f t="shared" si="9"/>
        <v>5274.1935483870966</v>
      </c>
      <c r="AC24" s="226">
        <f t="shared" si="9"/>
        <v>5274.1935483870966</v>
      </c>
      <c r="AD24" s="226">
        <f t="shared" si="9"/>
        <v>5274.1935483870966</v>
      </c>
      <c r="AE24" s="226">
        <f t="shared" si="9"/>
        <v>5274.1935483870966</v>
      </c>
      <c r="AF24" s="226">
        <f t="shared" si="9"/>
        <v>5274.1935483870966</v>
      </c>
      <c r="AG24" s="226">
        <f t="shared" si="9"/>
        <v>5274.1935483870966</v>
      </c>
    </row>
    <row r="25" spans="1:35" x14ac:dyDescent="0.25">
      <c r="A25" s="171" t="s">
        <v>96</v>
      </c>
      <c r="B25" s="170">
        <v>5000</v>
      </c>
      <c r="C25" s="228">
        <f>B25/$B$1</f>
        <v>161.29032258064515</v>
      </c>
      <c r="D25" s="228">
        <f t="shared" ref="D25:AG25" si="10">$B$25/31</f>
        <v>161.29032258064515</v>
      </c>
      <c r="E25" s="228">
        <f t="shared" si="10"/>
        <v>161.29032258064515</v>
      </c>
      <c r="F25" s="228">
        <f t="shared" si="10"/>
        <v>161.29032258064515</v>
      </c>
      <c r="G25" s="228">
        <f t="shared" si="10"/>
        <v>161.29032258064515</v>
      </c>
      <c r="H25" s="228">
        <f t="shared" si="10"/>
        <v>161.29032258064515</v>
      </c>
      <c r="I25" s="228">
        <f t="shared" si="10"/>
        <v>161.29032258064515</v>
      </c>
      <c r="J25" s="228">
        <f t="shared" si="10"/>
        <v>161.29032258064515</v>
      </c>
      <c r="K25" s="228">
        <f t="shared" si="10"/>
        <v>161.29032258064515</v>
      </c>
      <c r="L25" s="228">
        <f t="shared" si="10"/>
        <v>161.29032258064515</v>
      </c>
      <c r="M25" s="228">
        <f t="shared" si="10"/>
        <v>161.29032258064515</v>
      </c>
      <c r="N25" s="228">
        <f t="shared" si="10"/>
        <v>161.29032258064515</v>
      </c>
      <c r="O25" s="228">
        <f t="shared" si="10"/>
        <v>161.29032258064515</v>
      </c>
      <c r="P25" s="228">
        <f t="shared" si="10"/>
        <v>161.29032258064515</v>
      </c>
      <c r="Q25" s="228">
        <f t="shared" si="10"/>
        <v>161.29032258064515</v>
      </c>
      <c r="R25" s="228">
        <f t="shared" si="10"/>
        <v>161.29032258064515</v>
      </c>
      <c r="S25" s="228">
        <f t="shared" si="10"/>
        <v>161.29032258064515</v>
      </c>
      <c r="T25" s="228">
        <f t="shared" si="10"/>
        <v>161.29032258064515</v>
      </c>
      <c r="U25" s="228">
        <f t="shared" si="10"/>
        <v>161.29032258064515</v>
      </c>
      <c r="V25" s="228">
        <f t="shared" si="10"/>
        <v>161.29032258064515</v>
      </c>
      <c r="W25" s="228">
        <f t="shared" si="10"/>
        <v>161.29032258064515</v>
      </c>
      <c r="X25" s="228">
        <f t="shared" si="10"/>
        <v>161.29032258064515</v>
      </c>
      <c r="Y25" s="228">
        <f t="shared" si="10"/>
        <v>161.29032258064515</v>
      </c>
      <c r="Z25" s="228">
        <f t="shared" si="10"/>
        <v>161.29032258064515</v>
      </c>
      <c r="AA25" s="228">
        <f t="shared" si="10"/>
        <v>161.29032258064515</v>
      </c>
      <c r="AB25" s="228">
        <f t="shared" si="10"/>
        <v>161.29032258064515</v>
      </c>
      <c r="AC25" s="228">
        <f t="shared" si="10"/>
        <v>161.29032258064515</v>
      </c>
      <c r="AD25" s="228">
        <f t="shared" si="10"/>
        <v>161.29032258064515</v>
      </c>
      <c r="AE25" s="228">
        <f t="shared" si="10"/>
        <v>161.29032258064515</v>
      </c>
      <c r="AF25" s="228">
        <f t="shared" si="10"/>
        <v>161.29032258064515</v>
      </c>
      <c r="AG25" s="228">
        <f t="shared" si="10"/>
        <v>161.29032258064515</v>
      </c>
    </row>
    <row r="26" spans="1:35" x14ac:dyDescent="0.25">
      <c r="A26" s="171" t="s">
        <v>92</v>
      </c>
      <c r="B26" s="170">
        <v>1500</v>
      </c>
      <c r="C26" s="228">
        <f t="shared" ref="C26:C32" si="11">B26/$B$1</f>
        <v>48.387096774193552</v>
      </c>
      <c r="D26" s="226">
        <f>$B$26/31</f>
        <v>48.387096774193552</v>
      </c>
      <c r="E26" s="226">
        <f t="shared" ref="E26:AG26" si="12">$B$26/31</f>
        <v>48.387096774193552</v>
      </c>
      <c r="F26" s="226">
        <f t="shared" si="12"/>
        <v>48.387096774193552</v>
      </c>
      <c r="G26" s="226">
        <f t="shared" si="12"/>
        <v>48.387096774193552</v>
      </c>
      <c r="H26" s="226">
        <f t="shared" si="12"/>
        <v>48.387096774193552</v>
      </c>
      <c r="I26" s="226">
        <f t="shared" si="12"/>
        <v>48.387096774193552</v>
      </c>
      <c r="J26" s="226">
        <f t="shared" si="12"/>
        <v>48.387096774193552</v>
      </c>
      <c r="K26" s="226">
        <f t="shared" si="12"/>
        <v>48.387096774193552</v>
      </c>
      <c r="L26" s="226">
        <f t="shared" si="12"/>
        <v>48.387096774193552</v>
      </c>
      <c r="M26" s="226">
        <f t="shared" si="12"/>
        <v>48.387096774193552</v>
      </c>
      <c r="N26" s="226">
        <f t="shared" si="12"/>
        <v>48.387096774193552</v>
      </c>
      <c r="O26" s="226">
        <f t="shared" si="12"/>
        <v>48.387096774193552</v>
      </c>
      <c r="P26" s="226">
        <f t="shared" si="12"/>
        <v>48.387096774193552</v>
      </c>
      <c r="Q26" s="226">
        <f t="shared" si="12"/>
        <v>48.387096774193552</v>
      </c>
      <c r="R26" s="226">
        <f t="shared" si="12"/>
        <v>48.387096774193552</v>
      </c>
      <c r="S26" s="226">
        <f t="shared" si="12"/>
        <v>48.387096774193552</v>
      </c>
      <c r="T26" s="226">
        <f t="shared" si="12"/>
        <v>48.387096774193552</v>
      </c>
      <c r="U26" s="226">
        <f t="shared" si="12"/>
        <v>48.387096774193552</v>
      </c>
      <c r="V26" s="226">
        <f t="shared" si="12"/>
        <v>48.387096774193552</v>
      </c>
      <c r="W26" s="226">
        <f t="shared" si="12"/>
        <v>48.387096774193552</v>
      </c>
      <c r="X26" s="226">
        <f t="shared" si="12"/>
        <v>48.387096774193552</v>
      </c>
      <c r="Y26" s="226">
        <f t="shared" si="12"/>
        <v>48.387096774193552</v>
      </c>
      <c r="Z26" s="226">
        <f t="shared" si="12"/>
        <v>48.387096774193552</v>
      </c>
      <c r="AA26" s="226">
        <f t="shared" si="12"/>
        <v>48.387096774193552</v>
      </c>
      <c r="AB26" s="226">
        <f t="shared" si="12"/>
        <v>48.387096774193552</v>
      </c>
      <c r="AC26" s="226">
        <f t="shared" si="12"/>
        <v>48.387096774193552</v>
      </c>
      <c r="AD26" s="226">
        <f t="shared" si="12"/>
        <v>48.387096774193552</v>
      </c>
      <c r="AE26" s="226">
        <f t="shared" si="12"/>
        <v>48.387096774193552</v>
      </c>
      <c r="AF26" s="226">
        <f t="shared" si="12"/>
        <v>48.387096774193552</v>
      </c>
      <c r="AG26" s="226">
        <f t="shared" si="12"/>
        <v>48.387096774193552</v>
      </c>
    </row>
    <row r="27" spans="1:35" x14ac:dyDescent="0.25">
      <c r="A27" s="171" t="s">
        <v>90</v>
      </c>
      <c r="B27" s="170">
        <v>4000</v>
      </c>
      <c r="C27" s="228">
        <f t="shared" si="11"/>
        <v>129.03225806451613</v>
      </c>
      <c r="D27" s="226">
        <f>$B$27/31</f>
        <v>129.03225806451613</v>
      </c>
      <c r="E27" s="226">
        <f t="shared" ref="E27:AG27" si="13">$B$27/31</f>
        <v>129.03225806451613</v>
      </c>
      <c r="F27" s="226">
        <f t="shared" si="13"/>
        <v>129.03225806451613</v>
      </c>
      <c r="G27" s="226">
        <f t="shared" si="13"/>
        <v>129.03225806451613</v>
      </c>
      <c r="H27" s="226">
        <f t="shared" si="13"/>
        <v>129.03225806451613</v>
      </c>
      <c r="I27" s="226">
        <f t="shared" si="13"/>
        <v>129.03225806451613</v>
      </c>
      <c r="J27" s="226">
        <f t="shared" si="13"/>
        <v>129.03225806451613</v>
      </c>
      <c r="K27" s="226">
        <f t="shared" si="13"/>
        <v>129.03225806451613</v>
      </c>
      <c r="L27" s="226">
        <f t="shared" si="13"/>
        <v>129.03225806451613</v>
      </c>
      <c r="M27" s="226">
        <f t="shared" si="13"/>
        <v>129.03225806451613</v>
      </c>
      <c r="N27" s="226">
        <f t="shared" si="13"/>
        <v>129.03225806451613</v>
      </c>
      <c r="O27" s="226">
        <f t="shared" si="13"/>
        <v>129.03225806451613</v>
      </c>
      <c r="P27" s="226">
        <f t="shared" si="13"/>
        <v>129.03225806451613</v>
      </c>
      <c r="Q27" s="226">
        <f t="shared" si="13"/>
        <v>129.03225806451613</v>
      </c>
      <c r="R27" s="226">
        <f t="shared" si="13"/>
        <v>129.03225806451613</v>
      </c>
      <c r="S27" s="226">
        <f t="shared" si="13"/>
        <v>129.03225806451613</v>
      </c>
      <c r="T27" s="226">
        <f t="shared" si="13"/>
        <v>129.03225806451613</v>
      </c>
      <c r="U27" s="226">
        <f t="shared" si="13"/>
        <v>129.03225806451613</v>
      </c>
      <c r="V27" s="226">
        <f t="shared" si="13"/>
        <v>129.03225806451613</v>
      </c>
      <c r="W27" s="226">
        <f t="shared" si="13"/>
        <v>129.03225806451613</v>
      </c>
      <c r="X27" s="226">
        <f t="shared" si="13"/>
        <v>129.03225806451613</v>
      </c>
      <c r="Y27" s="226">
        <f t="shared" si="13"/>
        <v>129.03225806451613</v>
      </c>
      <c r="Z27" s="226">
        <f t="shared" si="13"/>
        <v>129.03225806451613</v>
      </c>
      <c r="AA27" s="226">
        <f t="shared" si="13"/>
        <v>129.03225806451613</v>
      </c>
      <c r="AB27" s="226">
        <f t="shared" si="13"/>
        <v>129.03225806451613</v>
      </c>
      <c r="AC27" s="226">
        <f t="shared" si="13"/>
        <v>129.03225806451613</v>
      </c>
      <c r="AD27" s="226">
        <f t="shared" si="13"/>
        <v>129.03225806451613</v>
      </c>
      <c r="AE27" s="226">
        <f t="shared" si="13"/>
        <v>129.03225806451613</v>
      </c>
      <c r="AF27" s="226">
        <f t="shared" si="13"/>
        <v>129.03225806451613</v>
      </c>
      <c r="AG27" s="226">
        <f t="shared" si="13"/>
        <v>129.03225806451613</v>
      </c>
    </row>
    <row r="28" spans="1:35" x14ac:dyDescent="0.25">
      <c r="A28" s="173" t="s">
        <v>97</v>
      </c>
      <c r="B28" s="170">
        <v>1000</v>
      </c>
      <c r="C28" s="228">
        <f t="shared" si="11"/>
        <v>32.258064516129032</v>
      </c>
      <c r="D28" s="226">
        <f>$B$28/31</f>
        <v>32.258064516129032</v>
      </c>
      <c r="E28" s="226">
        <f t="shared" ref="E28:AG28" si="14">$B$28/31</f>
        <v>32.258064516129032</v>
      </c>
      <c r="F28" s="226">
        <f t="shared" si="14"/>
        <v>32.258064516129032</v>
      </c>
      <c r="G28" s="226">
        <f t="shared" si="14"/>
        <v>32.258064516129032</v>
      </c>
      <c r="H28" s="226">
        <f t="shared" si="14"/>
        <v>32.258064516129032</v>
      </c>
      <c r="I28" s="226">
        <f t="shared" si="14"/>
        <v>32.258064516129032</v>
      </c>
      <c r="J28" s="226">
        <f t="shared" si="14"/>
        <v>32.258064516129032</v>
      </c>
      <c r="K28" s="226">
        <f t="shared" si="14"/>
        <v>32.258064516129032</v>
      </c>
      <c r="L28" s="226">
        <f t="shared" si="14"/>
        <v>32.258064516129032</v>
      </c>
      <c r="M28" s="226">
        <f t="shared" si="14"/>
        <v>32.258064516129032</v>
      </c>
      <c r="N28" s="226">
        <f t="shared" si="14"/>
        <v>32.258064516129032</v>
      </c>
      <c r="O28" s="226">
        <f t="shared" si="14"/>
        <v>32.258064516129032</v>
      </c>
      <c r="P28" s="226">
        <f t="shared" si="14"/>
        <v>32.258064516129032</v>
      </c>
      <c r="Q28" s="226">
        <f t="shared" si="14"/>
        <v>32.258064516129032</v>
      </c>
      <c r="R28" s="226">
        <f t="shared" si="14"/>
        <v>32.258064516129032</v>
      </c>
      <c r="S28" s="226">
        <f t="shared" si="14"/>
        <v>32.258064516129032</v>
      </c>
      <c r="T28" s="226">
        <f t="shared" si="14"/>
        <v>32.258064516129032</v>
      </c>
      <c r="U28" s="226">
        <f t="shared" si="14"/>
        <v>32.258064516129032</v>
      </c>
      <c r="V28" s="226">
        <f t="shared" si="14"/>
        <v>32.258064516129032</v>
      </c>
      <c r="W28" s="226">
        <f t="shared" si="14"/>
        <v>32.258064516129032</v>
      </c>
      <c r="X28" s="226">
        <f t="shared" si="14"/>
        <v>32.258064516129032</v>
      </c>
      <c r="Y28" s="226">
        <f t="shared" si="14"/>
        <v>32.258064516129032</v>
      </c>
      <c r="Z28" s="226">
        <f t="shared" si="14"/>
        <v>32.258064516129032</v>
      </c>
      <c r="AA28" s="226">
        <f t="shared" si="14"/>
        <v>32.258064516129032</v>
      </c>
      <c r="AB28" s="226">
        <f t="shared" si="14"/>
        <v>32.258064516129032</v>
      </c>
      <c r="AC28" s="226">
        <f t="shared" si="14"/>
        <v>32.258064516129032</v>
      </c>
      <c r="AD28" s="226">
        <f t="shared" si="14"/>
        <v>32.258064516129032</v>
      </c>
      <c r="AE28" s="226">
        <f t="shared" si="14"/>
        <v>32.258064516129032</v>
      </c>
      <c r="AF28" s="226">
        <f t="shared" si="14"/>
        <v>32.258064516129032</v>
      </c>
      <c r="AG28" s="226">
        <f t="shared" si="14"/>
        <v>32.258064516129032</v>
      </c>
    </row>
    <row r="29" spans="1:35" x14ac:dyDescent="0.25">
      <c r="A29" s="173" t="s">
        <v>98</v>
      </c>
      <c r="B29" s="170">
        <v>5000</v>
      </c>
      <c r="C29" s="228">
        <f t="shared" si="11"/>
        <v>161.29032258064515</v>
      </c>
      <c r="D29" s="226">
        <f>$B$29/31</f>
        <v>161.29032258064515</v>
      </c>
      <c r="E29" s="226">
        <f t="shared" ref="E29:AF29" si="15">$B$29/31</f>
        <v>161.29032258064515</v>
      </c>
      <c r="F29" s="226">
        <f t="shared" si="15"/>
        <v>161.29032258064515</v>
      </c>
      <c r="G29" s="226">
        <f t="shared" si="15"/>
        <v>161.29032258064515</v>
      </c>
      <c r="H29" s="226">
        <f t="shared" si="15"/>
        <v>161.29032258064515</v>
      </c>
      <c r="I29" s="226">
        <f t="shared" si="15"/>
        <v>161.29032258064515</v>
      </c>
      <c r="J29" s="226">
        <f t="shared" si="15"/>
        <v>161.29032258064515</v>
      </c>
      <c r="K29" s="226">
        <f t="shared" si="15"/>
        <v>161.29032258064515</v>
      </c>
      <c r="L29" s="226">
        <f t="shared" si="15"/>
        <v>161.29032258064515</v>
      </c>
      <c r="M29" s="226">
        <f t="shared" si="15"/>
        <v>161.29032258064515</v>
      </c>
      <c r="N29" s="226">
        <f t="shared" si="15"/>
        <v>161.29032258064515</v>
      </c>
      <c r="O29" s="226">
        <f t="shared" si="15"/>
        <v>161.29032258064515</v>
      </c>
      <c r="P29" s="226">
        <f t="shared" si="15"/>
        <v>161.29032258064515</v>
      </c>
      <c r="Q29" s="226">
        <f t="shared" si="15"/>
        <v>161.29032258064515</v>
      </c>
      <c r="R29" s="226">
        <f t="shared" si="15"/>
        <v>161.29032258064515</v>
      </c>
      <c r="S29" s="226">
        <f t="shared" si="15"/>
        <v>161.29032258064515</v>
      </c>
      <c r="T29" s="226">
        <f t="shared" si="15"/>
        <v>161.29032258064515</v>
      </c>
      <c r="U29" s="226">
        <f t="shared" si="15"/>
        <v>161.29032258064515</v>
      </c>
      <c r="V29" s="226">
        <f t="shared" si="15"/>
        <v>161.29032258064515</v>
      </c>
      <c r="W29" s="226">
        <f t="shared" si="15"/>
        <v>161.29032258064515</v>
      </c>
      <c r="X29" s="226">
        <f t="shared" si="15"/>
        <v>161.29032258064515</v>
      </c>
      <c r="Y29" s="226">
        <f t="shared" si="15"/>
        <v>161.29032258064515</v>
      </c>
      <c r="Z29" s="226">
        <f t="shared" si="15"/>
        <v>161.29032258064515</v>
      </c>
      <c r="AA29" s="226">
        <f t="shared" si="15"/>
        <v>161.29032258064515</v>
      </c>
      <c r="AB29" s="226">
        <f t="shared" si="15"/>
        <v>161.29032258064515</v>
      </c>
      <c r="AC29" s="226">
        <f t="shared" si="15"/>
        <v>161.29032258064515</v>
      </c>
      <c r="AD29" s="226">
        <f t="shared" si="15"/>
        <v>161.29032258064515</v>
      </c>
      <c r="AE29" s="226">
        <f t="shared" si="15"/>
        <v>161.29032258064515</v>
      </c>
      <c r="AF29" s="226">
        <f t="shared" si="15"/>
        <v>161.29032258064515</v>
      </c>
      <c r="AG29" s="226">
        <f>$B$29/31</f>
        <v>161.29032258064515</v>
      </c>
    </row>
    <row r="30" spans="1:35" x14ac:dyDescent="0.25">
      <c r="A30" s="213" t="s">
        <v>99</v>
      </c>
      <c r="B30" s="170">
        <v>20300</v>
      </c>
      <c r="C30" s="228">
        <f t="shared" si="11"/>
        <v>654.83870967741939</v>
      </c>
      <c r="D30" s="226">
        <f>$B$30/31</f>
        <v>654.83870967741939</v>
      </c>
      <c r="E30" s="226">
        <f t="shared" ref="E30:AG30" si="16">$B$30/31</f>
        <v>654.83870967741939</v>
      </c>
      <c r="F30" s="226">
        <f t="shared" si="16"/>
        <v>654.83870967741939</v>
      </c>
      <c r="G30" s="226">
        <f t="shared" si="16"/>
        <v>654.83870967741939</v>
      </c>
      <c r="H30" s="226">
        <f t="shared" si="16"/>
        <v>654.83870967741939</v>
      </c>
      <c r="I30" s="226">
        <f t="shared" si="16"/>
        <v>654.83870967741939</v>
      </c>
      <c r="J30" s="226">
        <f t="shared" si="16"/>
        <v>654.83870967741939</v>
      </c>
      <c r="K30" s="226">
        <f t="shared" si="16"/>
        <v>654.83870967741939</v>
      </c>
      <c r="L30" s="226">
        <f t="shared" si="16"/>
        <v>654.83870967741939</v>
      </c>
      <c r="M30" s="226">
        <f t="shared" si="16"/>
        <v>654.83870967741939</v>
      </c>
      <c r="N30" s="226">
        <f t="shared" si="16"/>
        <v>654.83870967741939</v>
      </c>
      <c r="O30" s="226">
        <f t="shared" si="16"/>
        <v>654.83870967741939</v>
      </c>
      <c r="P30" s="226">
        <f t="shared" si="16"/>
        <v>654.83870967741939</v>
      </c>
      <c r="Q30" s="226">
        <f t="shared" si="16"/>
        <v>654.83870967741939</v>
      </c>
      <c r="R30" s="226">
        <f t="shared" si="16"/>
        <v>654.83870967741939</v>
      </c>
      <c r="S30" s="226">
        <f t="shared" si="16"/>
        <v>654.83870967741939</v>
      </c>
      <c r="T30" s="226">
        <f t="shared" si="16"/>
        <v>654.83870967741939</v>
      </c>
      <c r="U30" s="226">
        <f t="shared" si="16"/>
        <v>654.83870967741939</v>
      </c>
      <c r="V30" s="226">
        <f t="shared" si="16"/>
        <v>654.83870967741939</v>
      </c>
      <c r="W30" s="226">
        <f t="shared" si="16"/>
        <v>654.83870967741939</v>
      </c>
      <c r="X30" s="226">
        <f t="shared" si="16"/>
        <v>654.83870967741939</v>
      </c>
      <c r="Y30" s="226">
        <f t="shared" si="16"/>
        <v>654.83870967741939</v>
      </c>
      <c r="Z30" s="226">
        <f t="shared" si="16"/>
        <v>654.83870967741939</v>
      </c>
      <c r="AA30" s="226">
        <f t="shared" si="16"/>
        <v>654.83870967741939</v>
      </c>
      <c r="AB30" s="226">
        <f t="shared" si="16"/>
        <v>654.83870967741939</v>
      </c>
      <c r="AC30" s="226">
        <f t="shared" si="16"/>
        <v>654.83870967741939</v>
      </c>
      <c r="AD30" s="226">
        <f t="shared" si="16"/>
        <v>654.83870967741939</v>
      </c>
      <c r="AE30" s="226">
        <f t="shared" si="16"/>
        <v>654.83870967741939</v>
      </c>
      <c r="AF30" s="226">
        <f t="shared" si="16"/>
        <v>654.83870967741939</v>
      </c>
      <c r="AG30" s="226">
        <f t="shared" si="16"/>
        <v>654.83870967741939</v>
      </c>
    </row>
    <row r="31" spans="1:35" x14ac:dyDescent="0.25">
      <c r="A31" s="213" t="s">
        <v>102</v>
      </c>
      <c r="B31" s="170">
        <v>8000</v>
      </c>
      <c r="C31" s="228">
        <f t="shared" si="11"/>
        <v>258.06451612903226</v>
      </c>
      <c r="D31" s="229">
        <f>$B$31/31</f>
        <v>258.06451612903226</v>
      </c>
      <c r="E31" s="229">
        <f t="shared" ref="E31:AG31" si="17">$B$31/31</f>
        <v>258.06451612903226</v>
      </c>
      <c r="F31" s="229">
        <f t="shared" si="17"/>
        <v>258.06451612903226</v>
      </c>
      <c r="G31" s="229">
        <f t="shared" si="17"/>
        <v>258.06451612903226</v>
      </c>
      <c r="H31" s="229">
        <f t="shared" si="17"/>
        <v>258.06451612903226</v>
      </c>
      <c r="I31" s="229">
        <f t="shared" si="17"/>
        <v>258.06451612903226</v>
      </c>
      <c r="J31" s="229">
        <f t="shared" si="17"/>
        <v>258.06451612903226</v>
      </c>
      <c r="K31" s="229">
        <f t="shared" si="17"/>
        <v>258.06451612903226</v>
      </c>
      <c r="L31" s="229">
        <f t="shared" si="17"/>
        <v>258.06451612903226</v>
      </c>
      <c r="M31" s="229">
        <f t="shared" si="17"/>
        <v>258.06451612903226</v>
      </c>
      <c r="N31" s="229">
        <f t="shared" si="17"/>
        <v>258.06451612903226</v>
      </c>
      <c r="O31" s="229">
        <f t="shared" si="17"/>
        <v>258.06451612903226</v>
      </c>
      <c r="P31" s="229">
        <f t="shared" si="17"/>
        <v>258.06451612903226</v>
      </c>
      <c r="Q31" s="229">
        <f t="shared" si="17"/>
        <v>258.06451612903226</v>
      </c>
      <c r="R31" s="229">
        <f t="shared" si="17"/>
        <v>258.06451612903226</v>
      </c>
      <c r="S31" s="229">
        <f t="shared" si="17"/>
        <v>258.06451612903226</v>
      </c>
      <c r="T31" s="229">
        <f t="shared" si="17"/>
        <v>258.06451612903226</v>
      </c>
      <c r="U31" s="229">
        <f t="shared" si="17"/>
        <v>258.06451612903226</v>
      </c>
      <c r="V31" s="229">
        <f t="shared" si="17"/>
        <v>258.06451612903226</v>
      </c>
      <c r="W31" s="229">
        <f t="shared" si="17"/>
        <v>258.06451612903226</v>
      </c>
      <c r="X31" s="229">
        <f t="shared" si="17"/>
        <v>258.06451612903226</v>
      </c>
      <c r="Y31" s="229">
        <f t="shared" si="17"/>
        <v>258.06451612903226</v>
      </c>
      <c r="Z31" s="229">
        <f t="shared" si="17"/>
        <v>258.06451612903226</v>
      </c>
      <c r="AA31" s="229">
        <f t="shared" si="17"/>
        <v>258.06451612903226</v>
      </c>
      <c r="AB31" s="229">
        <f t="shared" si="17"/>
        <v>258.06451612903226</v>
      </c>
      <c r="AC31" s="229">
        <f t="shared" si="17"/>
        <v>258.06451612903226</v>
      </c>
      <c r="AD31" s="229">
        <f t="shared" si="17"/>
        <v>258.06451612903226</v>
      </c>
      <c r="AE31" s="229">
        <f t="shared" si="17"/>
        <v>258.06451612903226</v>
      </c>
      <c r="AF31" s="229">
        <f t="shared" si="17"/>
        <v>258.06451612903226</v>
      </c>
      <c r="AG31" s="229">
        <f t="shared" si="17"/>
        <v>258.06451612903226</v>
      </c>
    </row>
    <row r="32" spans="1:35" x14ac:dyDescent="0.25">
      <c r="A32" s="213" t="s">
        <v>101</v>
      </c>
      <c r="B32" s="170">
        <v>11500</v>
      </c>
      <c r="C32" s="228">
        <f t="shared" si="11"/>
        <v>370.96774193548384</v>
      </c>
      <c r="D32" s="229">
        <f>$B$32/31</f>
        <v>370.96774193548384</v>
      </c>
      <c r="E32" s="229">
        <f t="shared" ref="E32:AG32" si="18">$B$32/31</f>
        <v>370.96774193548384</v>
      </c>
      <c r="F32" s="229">
        <f t="shared" si="18"/>
        <v>370.96774193548384</v>
      </c>
      <c r="G32" s="229">
        <f t="shared" si="18"/>
        <v>370.96774193548384</v>
      </c>
      <c r="H32" s="229">
        <f t="shared" si="18"/>
        <v>370.96774193548384</v>
      </c>
      <c r="I32" s="229">
        <f t="shared" si="18"/>
        <v>370.96774193548384</v>
      </c>
      <c r="J32" s="229">
        <f t="shared" si="18"/>
        <v>370.96774193548384</v>
      </c>
      <c r="K32" s="229">
        <f t="shared" si="18"/>
        <v>370.96774193548384</v>
      </c>
      <c r="L32" s="229">
        <f t="shared" si="18"/>
        <v>370.96774193548384</v>
      </c>
      <c r="M32" s="229">
        <f t="shared" si="18"/>
        <v>370.96774193548384</v>
      </c>
      <c r="N32" s="229">
        <f t="shared" si="18"/>
        <v>370.96774193548384</v>
      </c>
      <c r="O32" s="229">
        <f t="shared" si="18"/>
        <v>370.96774193548384</v>
      </c>
      <c r="P32" s="229">
        <f t="shared" si="18"/>
        <v>370.96774193548384</v>
      </c>
      <c r="Q32" s="229">
        <f t="shared" si="18"/>
        <v>370.96774193548384</v>
      </c>
      <c r="R32" s="229">
        <f t="shared" si="18"/>
        <v>370.96774193548384</v>
      </c>
      <c r="S32" s="229">
        <f t="shared" si="18"/>
        <v>370.96774193548384</v>
      </c>
      <c r="T32" s="229">
        <f t="shared" si="18"/>
        <v>370.96774193548384</v>
      </c>
      <c r="U32" s="229">
        <f t="shared" si="18"/>
        <v>370.96774193548384</v>
      </c>
      <c r="V32" s="229">
        <f t="shared" si="18"/>
        <v>370.96774193548384</v>
      </c>
      <c r="W32" s="229">
        <f t="shared" si="18"/>
        <v>370.96774193548384</v>
      </c>
      <c r="X32" s="229">
        <f t="shared" si="18"/>
        <v>370.96774193548384</v>
      </c>
      <c r="Y32" s="229">
        <f t="shared" si="18"/>
        <v>370.96774193548384</v>
      </c>
      <c r="Z32" s="229">
        <f t="shared" si="18"/>
        <v>370.96774193548384</v>
      </c>
      <c r="AA32" s="229">
        <f t="shared" si="18"/>
        <v>370.96774193548384</v>
      </c>
      <c r="AB32" s="229">
        <f t="shared" si="18"/>
        <v>370.96774193548384</v>
      </c>
      <c r="AC32" s="229">
        <f t="shared" si="18"/>
        <v>370.96774193548384</v>
      </c>
      <c r="AD32" s="229">
        <f t="shared" si="18"/>
        <v>370.96774193548384</v>
      </c>
      <c r="AE32" s="229">
        <f t="shared" si="18"/>
        <v>370.96774193548384</v>
      </c>
      <c r="AF32" s="229">
        <f t="shared" si="18"/>
        <v>370.96774193548384</v>
      </c>
      <c r="AG32" s="229">
        <f t="shared" si="18"/>
        <v>370.96774193548384</v>
      </c>
    </row>
    <row r="33" spans="1:35" x14ac:dyDescent="0.25">
      <c r="A33" s="190" t="s">
        <v>93</v>
      </c>
      <c r="B33" s="193">
        <f t="shared" ref="B33:AG33" si="19">SUM(B23:B32)</f>
        <v>261800</v>
      </c>
      <c r="C33" s="193">
        <f t="shared" si="19"/>
        <v>8445.1612903225796</v>
      </c>
      <c r="D33" s="193">
        <f t="shared" si="19"/>
        <v>8445.1612903225796</v>
      </c>
      <c r="E33" s="193">
        <f t="shared" si="19"/>
        <v>8445.1612903225796</v>
      </c>
      <c r="F33" s="193">
        <f t="shared" si="19"/>
        <v>8445.1612903225796</v>
      </c>
      <c r="G33" s="193">
        <f t="shared" si="19"/>
        <v>8445.1612903225796</v>
      </c>
      <c r="H33" s="193">
        <f t="shared" si="19"/>
        <v>8445.1612903225796</v>
      </c>
      <c r="I33" s="193">
        <f t="shared" si="19"/>
        <v>8445.1612903225796</v>
      </c>
      <c r="J33" s="193">
        <f t="shared" si="19"/>
        <v>8445.1612903225796</v>
      </c>
      <c r="K33" s="193">
        <f t="shared" si="19"/>
        <v>8445.1612903225796</v>
      </c>
      <c r="L33" s="193">
        <f t="shared" si="19"/>
        <v>8445.1612903225796</v>
      </c>
      <c r="M33" s="193">
        <f t="shared" si="19"/>
        <v>8445.1612903225796</v>
      </c>
      <c r="N33" s="193">
        <f t="shared" si="19"/>
        <v>8445.1612903225796</v>
      </c>
      <c r="O33" s="193">
        <f t="shared" si="19"/>
        <v>8445.1612903225796</v>
      </c>
      <c r="P33" s="193">
        <f t="shared" si="19"/>
        <v>8445.1612903225796</v>
      </c>
      <c r="Q33" s="193">
        <f t="shared" si="19"/>
        <v>8445.1612903225796</v>
      </c>
      <c r="R33" s="193">
        <f t="shared" si="19"/>
        <v>8445.1612903225796</v>
      </c>
      <c r="S33" s="193">
        <f t="shared" si="19"/>
        <v>8445.1612903225796</v>
      </c>
      <c r="T33" s="193">
        <f t="shared" si="19"/>
        <v>8445.1612903225796</v>
      </c>
      <c r="U33" s="193">
        <f t="shared" si="19"/>
        <v>8445.1612903225796</v>
      </c>
      <c r="V33" s="193">
        <f t="shared" si="19"/>
        <v>8445.1612903225796</v>
      </c>
      <c r="W33" s="193">
        <f t="shared" si="19"/>
        <v>8445.1612903225796</v>
      </c>
      <c r="X33" s="193">
        <f t="shared" si="19"/>
        <v>8445.1612903225796</v>
      </c>
      <c r="Y33" s="193">
        <f t="shared" si="19"/>
        <v>8445.1612903225796</v>
      </c>
      <c r="Z33" s="193">
        <f t="shared" si="19"/>
        <v>8445.1612903225796</v>
      </c>
      <c r="AA33" s="193">
        <f t="shared" si="19"/>
        <v>8445.1612903225796</v>
      </c>
      <c r="AB33" s="193">
        <f t="shared" si="19"/>
        <v>8445.1612903225796</v>
      </c>
      <c r="AC33" s="193">
        <f t="shared" si="19"/>
        <v>8445.1612903225796</v>
      </c>
      <c r="AD33" s="193">
        <f t="shared" si="19"/>
        <v>8445.1612903225796</v>
      </c>
      <c r="AE33" s="193">
        <f t="shared" si="19"/>
        <v>8445.1612903225796</v>
      </c>
      <c r="AF33" s="193">
        <f t="shared" si="19"/>
        <v>8445.1612903225796</v>
      </c>
      <c r="AG33" s="193">
        <f t="shared" si="19"/>
        <v>8445.1612903225796</v>
      </c>
    </row>
    <row r="35" spans="1:35" s="194" customFormat="1" x14ac:dyDescent="0.25">
      <c r="A35" s="194" t="s">
        <v>94</v>
      </c>
      <c r="B35" s="198"/>
      <c r="C35" s="199">
        <f t="shared" ref="C35:AG35" si="20">C11-C20-C33</f>
        <v>-8445.1612903225796</v>
      </c>
      <c r="D35" s="199">
        <f t="shared" si="20"/>
        <v>-8445.1612903225796</v>
      </c>
      <c r="E35" s="199">
        <f t="shared" si="20"/>
        <v>-8445.1612903225796</v>
      </c>
      <c r="F35" s="199">
        <f t="shared" si="20"/>
        <v>-8445.1612903225796</v>
      </c>
      <c r="G35" s="199">
        <f t="shared" si="20"/>
        <v>-8445.1612903225796</v>
      </c>
      <c r="H35" s="199">
        <f t="shared" si="20"/>
        <v>-8445.1612903225796</v>
      </c>
      <c r="I35" s="199">
        <f t="shared" si="20"/>
        <v>-8445.1612903225796</v>
      </c>
      <c r="J35" s="199">
        <f t="shared" si="20"/>
        <v>-8445.1612903225796</v>
      </c>
      <c r="K35" s="199">
        <f t="shared" si="20"/>
        <v>-8445.1612903225796</v>
      </c>
      <c r="L35" s="199">
        <f t="shared" si="20"/>
        <v>-8445.1612903225796</v>
      </c>
      <c r="M35" s="199">
        <f t="shared" si="20"/>
        <v>-8445.1612903225796</v>
      </c>
      <c r="N35" s="199">
        <f t="shared" si="20"/>
        <v>-8445.1612903225796</v>
      </c>
      <c r="O35" s="199">
        <f t="shared" si="20"/>
        <v>-8445.1612903225796</v>
      </c>
      <c r="P35" s="199">
        <f t="shared" si="20"/>
        <v>-8445.1612903225796</v>
      </c>
      <c r="Q35" s="199">
        <f t="shared" si="20"/>
        <v>-8445.1612903225796</v>
      </c>
      <c r="R35" s="199">
        <f t="shared" si="20"/>
        <v>-8445.1612903225796</v>
      </c>
      <c r="S35" s="199">
        <f t="shared" si="20"/>
        <v>-8445.1612903225796</v>
      </c>
      <c r="T35" s="199">
        <f t="shared" si="20"/>
        <v>-8445.1612903225796</v>
      </c>
      <c r="U35" s="199">
        <f t="shared" si="20"/>
        <v>-8445.1612903225796</v>
      </c>
      <c r="V35" s="199">
        <f t="shared" si="20"/>
        <v>-8445.1612903225796</v>
      </c>
      <c r="W35" s="199">
        <f t="shared" si="20"/>
        <v>-8445.1612903225796</v>
      </c>
      <c r="X35" s="199">
        <f t="shared" si="20"/>
        <v>-8445.1612903225796</v>
      </c>
      <c r="Y35" s="199">
        <f t="shared" si="20"/>
        <v>-8445.1612903225796</v>
      </c>
      <c r="Z35" s="199">
        <f t="shared" si="20"/>
        <v>-8445.1612903225796</v>
      </c>
      <c r="AA35" s="199">
        <f t="shared" si="20"/>
        <v>-8445.1612903225796</v>
      </c>
      <c r="AB35" s="199">
        <f t="shared" si="20"/>
        <v>-8445.1612903225796</v>
      </c>
      <c r="AC35" s="199">
        <f t="shared" si="20"/>
        <v>-8445.1612903225796</v>
      </c>
      <c r="AD35" s="199">
        <f t="shared" si="20"/>
        <v>-8445.1612903225796</v>
      </c>
      <c r="AE35" s="199">
        <f t="shared" si="20"/>
        <v>-8445.1612903225796</v>
      </c>
      <c r="AF35" s="199">
        <f t="shared" si="20"/>
        <v>-8445.1612903225796</v>
      </c>
      <c r="AG35" s="199">
        <f t="shared" si="20"/>
        <v>-8445.1612903225796</v>
      </c>
      <c r="AI35" s="199">
        <f>SUM(C35:AG35)</f>
        <v>-261799.99999999988</v>
      </c>
    </row>
    <row r="37" spans="1:35" x14ac:dyDescent="0.25">
      <c r="A37" s="242"/>
      <c r="B37" s="242"/>
      <c r="C37" s="242"/>
      <c r="D37" s="242"/>
      <c r="E37" s="242"/>
      <c r="F37" s="242"/>
      <c r="G37" s="242"/>
      <c r="H37" s="242"/>
      <c r="I37" s="242"/>
      <c r="J37" s="242"/>
      <c r="K37" s="242"/>
      <c r="L37" s="242"/>
      <c r="M37" s="242"/>
      <c r="N37" s="242"/>
      <c r="O37" s="242"/>
      <c r="P37" s="242"/>
      <c r="Q37" s="242"/>
      <c r="R37" s="242"/>
      <c r="S37" s="242"/>
      <c r="T37" s="242"/>
      <c r="U37" s="242"/>
      <c r="V37" s="242"/>
      <c r="W37" s="242"/>
      <c r="X37" s="242"/>
      <c r="Y37" s="242"/>
      <c r="Z37" s="242"/>
      <c r="AA37" s="242"/>
      <c r="AB37" s="242"/>
      <c r="AC37" s="242"/>
      <c r="AD37" s="242"/>
      <c r="AE37" s="242"/>
      <c r="AF37" s="242"/>
      <c r="AG37" s="242"/>
    </row>
    <row r="39" spans="1:35" x14ac:dyDescent="0.25">
      <c r="A39" s="190"/>
      <c r="B39" s="200"/>
    </row>
    <row r="40" spans="1:35" x14ac:dyDescent="0.25">
      <c r="A40" s="188" t="s">
        <v>146</v>
      </c>
      <c r="B40" s="189">
        <f>B33</f>
        <v>261800</v>
      </c>
    </row>
    <row r="41" spans="1:35" x14ac:dyDescent="0.25">
      <c r="A41" s="188" t="s">
        <v>147</v>
      </c>
      <c r="B41" s="189">
        <f>AI11</f>
        <v>0</v>
      </c>
      <c r="C41" s="201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01"/>
      <c r="O41" s="201"/>
      <c r="P41" s="201"/>
      <c r="Q41" s="201"/>
      <c r="R41" s="201"/>
      <c r="S41" s="201"/>
      <c r="T41" s="201"/>
      <c r="U41" s="201"/>
      <c r="V41" s="201"/>
      <c r="W41" s="201"/>
      <c r="X41" s="201"/>
      <c r="Y41" s="201"/>
      <c r="Z41" s="201"/>
      <c r="AA41" s="201"/>
      <c r="AB41" s="201"/>
      <c r="AC41" s="201"/>
      <c r="AD41" s="201"/>
      <c r="AE41" s="201"/>
      <c r="AF41" s="201"/>
      <c r="AG41" s="201"/>
    </row>
    <row r="42" spans="1:35" x14ac:dyDescent="0.25">
      <c r="A42" s="188" t="s">
        <v>148</v>
      </c>
      <c r="B42" s="189">
        <f>AI20</f>
        <v>0</v>
      </c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201"/>
      <c r="AA42" s="201"/>
      <c r="AB42" s="201"/>
      <c r="AC42" s="201"/>
      <c r="AD42" s="201"/>
      <c r="AE42" s="201"/>
    </row>
    <row r="43" spans="1:35" x14ac:dyDescent="0.25">
      <c r="A43" s="188" t="s">
        <v>149</v>
      </c>
      <c r="B43" s="189">
        <f>SUM(B42+B40)</f>
        <v>261800</v>
      </c>
      <c r="O43" s="201"/>
    </row>
    <row r="44" spans="1:35" s="205" customFormat="1" x14ac:dyDescent="0.25">
      <c r="A44" s="202" t="s">
        <v>150</v>
      </c>
      <c r="B44" s="203">
        <f>B41-B43</f>
        <v>-261800</v>
      </c>
      <c r="C44" s="204"/>
      <c r="D44" s="204"/>
      <c r="E44" s="204"/>
      <c r="F44" s="204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04"/>
      <c r="V44" s="204"/>
      <c r="W44" s="204"/>
      <c r="X44" s="204"/>
      <c r="Y44" s="204"/>
      <c r="Z44" s="204"/>
      <c r="AA44" s="204"/>
      <c r="AB44" s="204"/>
      <c r="AC44" s="204"/>
      <c r="AD44" s="204"/>
      <c r="AE44" s="204"/>
      <c r="AF44" s="204"/>
      <c r="AG44" s="204"/>
    </row>
    <row r="45" spans="1:35" x14ac:dyDescent="0.25">
      <c r="A45" s="190"/>
      <c r="B45" s="193"/>
      <c r="C45" s="206"/>
      <c r="D45" s="206"/>
      <c r="E45" s="206"/>
      <c r="F45" s="206"/>
      <c r="G45" s="206"/>
      <c r="H45" s="206"/>
      <c r="I45" s="206"/>
      <c r="J45" s="206"/>
      <c r="K45" s="206"/>
      <c r="L45" s="206"/>
      <c r="M45" s="206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</row>
    <row r="46" spans="1:35" x14ac:dyDescent="0.25">
      <c r="A46" s="190"/>
      <c r="B46" s="193"/>
      <c r="C46" s="201"/>
      <c r="D46" s="201"/>
      <c r="E46" s="201"/>
      <c r="F46" s="201"/>
      <c r="G46" s="201"/>
      <c r="H46" s="201"/>
      <c r="I46" s="201"/>
      <c r="J46" s="201"/>
      <c r="K46" s="201"/>
      <c r="L46" s="201"/>
      <c r="M46" s="201"/>
      <c r="N46" s="201"/>
      <c r="O46" s="201"/>
      <c r="P46" s="201"/>
      <c r="Q46" s="201"/>
      <c r="R46" s="201"/>
      <c r="S46" s="201"/>
      <c r="T46" s="201"/>
      <c r="U46" s="201"/>
      <c r="V46" s="201"/>
      <c r="W46" s="201"/>
      <c r="X46" s="201"/>
      <c r="Y46" s="201"/>
      <c r="Z46" s="201"/>
      <c r="AA46" s="201"/>
      <c r="AB46" s="201"/>
      <c r="AC46" s="201"/>
      <c r="AD46" s="201"/>
      <c r="AE46" s="201"/>
      <c r="AF46" s="201"/>
      <c r="AG46" s="201"/>
    </row>
    <row r="47" spans="1:35" x14ac:dyDescent="0.25">
      <c r="A47" s="190"/>
      <c r="B47" s="193"/>
      <c r="C47" s="201"/>
      <c r="D47" s="201"/>
      <c r="E47" s="201"/>
      <c r="F47" s="201"/>
      <c r="G47" s="201"/>
      <c r="H47" s="201"/>
      <c r="I47" s="201"/>
      <c r="J47" s="201"/>
      <c r="K47" s="201"/>
      <c r="L47" s="201"/>
      <c r="M47" s="201"/>
      <c r="N47" s="201"/>
      <c r="O47" s="201"/>
      <c r="P47" s="201"/>
      <c r="Q47" s="201"/>
      <c r="R47" s="201"/>
      <c r="S47" s="201"/>
      <c r="T47" s="201"/>
      <c r="U47" s="201"/>
      <c r="V47" s="201"/>
      <c r="W47" s="201"/>
      <c r="X47" s="201"/>
      <c r="Y47" s="201"/>
      <c r="Z47" s="201"/>
      <c r="AA47" s="201"/>
      <c r="AB47" s="201"/>
      <c r="AC47" s="201"/>
      <c r="AD47" s="201"/>
      <c r="AE47" s="201"/>
      <c r="AF47" s="201"/>
      <c r="AG47" s="201"/>
    </row>
    <row r="48" spans="1:35" x14ac:dyDescent="0.25">
      <c r="A48" s="190"/>
      <c r="B48" s="193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01"/>
      <c r="P48" s="201"/>
      <c r="Q48" s="201"/>
      <c r="R48" s="201"/>
      <c r="S48" s="201"/>
      <c r="T48" s="201"/>
      <c r="U48" s="201"/>
      <c r="V48" s="201"/>
      <c r="W48" s="201"/>
      <c r="X48" s="201"/>
      <c r="Y48" s="201"/>
      <c r="Z48" s="201"/>
      <c r="AA48" s="201"/>
      <c r="AB48" s="201"/>
      <c r="AC48" s="201"/>
      <c r="AD48" s="201"/>
      <c r="AE48" s="201"/>
      <c r="AF48" s="201"/>
      <c r="AG48" s="201"/>
    </row>
    <row r="49" spans="1:33" x14ac:dyDescent="0.25">
      <c r="A49" s="190"/>
      <c r="B49" s="193"/>
      <c r="C49" s="191"/>
      <c r="D49" s="191"/>
      <c r="E49" s="191"/>
      <c r="F49" s="191"/>
      <c r="G49" s="191"/>
      <c r="H49" s="191"/>
      <c r="I49" s="191"/>
      <c r="J49" s="191"/>
      <c r="K49" s="191"/>
      <c r="L49" s="191"/>
      <c r="M49" s="191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</row>
    <row r="50" spans="1:33" x14ac:dyDescent="0.25"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X50" s="201"/>
      <c r="Y50" s="201"/>
      <c r="Z50" s="201"/>
      <c r="AA50" s="201"/>
      <c r="AB50" s="201"/>
      <c r="AC50" s="201"/>
      <c r="AD50" s="201"/>
      <c r="AE50" s="201"/>
      <c r="AF50" s="201"/>
      <c r="AG50" s="201"/>
    </row>
    <row r="52" spans="1:33" s="210" customFormat="1" x14ac:dyDescent="0.25">
      <c r="A52" s="207"/>
      <c r="B52" s="208"/>
      <c r="C52" s="208"/>
      <c r="D52" s="209"/>
      <c r="E52" s="209"/>
      <c r="F52" s="209"/>
      <c r="G52" s="209"/>
      <c r="H52" s="209"/>
      <c r="I52" s="209"/>
      <c r="J52" s="209"/>
      <c r="K52" s="209"/>
      <c r="L52" s="209"/>
      <c r="M52" s="209"/>
      <c r="N52" s="209"/>
      <c r="O52" s="209"/>
      <c r="P52" s="209"/>
      <c r="Q52" s="209"/>
      <c r="R52" s="209"/>
      <c r="S52" s="209"/>
      <c r="T52" s="209"/>
      <c r="U52" s="209"/>
      <c r="V52" s="209"/>
      <c r="W52" s="209"/>
      <c r="X52" s="209"/>
      <c r="Y52" s="209"/>
      <c r="Z52" s="209"/>
      <c r="AA52" s="209"/>
      <c r="AB52" s="209"/>
      <c r="AC52" s="209"/>
      <c r="AD52" s="209"/>
      <c r="AE52" s="209"/>
      <c r="AF52" s="209"/>
      <c r="AG52" s="209"/>
    </row>
    <row r="53" spans="1:33" s="210" customFormat="1" x14ac:dyDescent="0.25">
      <c r="B53" s="208"/>
      <c r="C53" s="209"/>
      <c r="D53" s="209"/>
      <c r="E53" s="209"/>
      <c r="F53" s="209"/>
      <c r="G53" s="209"/>
      <c r="H53" s="209"/>
      <c r="I53" s="209"/>
      <c r="J53" s="209"/>
      <c r="K53" s="209"/>
      <c r="L53" s="209"/>
      <c r="M53" s="209"/>
      <c r="N53" s="209"/>
      <c r="O53" s="209"/>
      <c r="P53" s="209"/>
      <c r="Q53" s="209"/>
      <c r="R53" s="209"/>
      <c r="S53" s="209"/>
      <c r="T53" s="209"/>
      <c r="U53" s="209"/>
      <c r="V53" s="209"/>
      <c r="W53" s="209"/>
      <c r="X53" s="209"/>
      <c r="Y53" s="209"/>
      <c r="Z53" s="209"/>
      <c r="AA53" s="209"/>
      <c r="AB53" s="209"/>
      <c r="AC53" s="209"/>
      <c r="AD53" s="209"/>
      <c r="AE53" s="209"/>
      <c r="AF53" s="209"/>
      <c r="AG53" s="209"/>
    </row>
    <row r="54" spans="1:33" s="210" customFormat="1" x14ac:dyDescent="0.25">
      <c r="A54" s="207"/>
      <c r="B54" s="211"/>
      <c r="C54" s="212"/>
      <c r="D54" s="212"/>
      <c r="E54" s="212"/>
      <c r="F54" s="212"/>
      <c r="G54" s="212"/>
      <c r="H54" s="212"/>
      <c r="I54" s="212"/>
      <c r="J54" s="212"/>
      <c r="K54" s="212"/>
      <c r="L54" s="212"/>
      <c r="M54" s="212"/>
      <c r="N54" s="212"/>
      <c r="O54" s="212"/>
      <c r="P54" s="212"/>
      <c r="Q54" s="212"/>
      <c r="R54" s="212"/>
      <c r="S54" s="212"/>
      <c r="T54" s="212"/>
      <c r="U54" s="212"/>
      <c r="V54" s="212"/>
      <c r="W54" s="212"/>
      <c r="X54" s="212"/>
      <c r="Y54" s="212"/>
      <c r="Z54" s="212"/>
      <c r="AA54" s="212"/>
      <c r="AB54" s="212"/>
      <c r="AC54" s="212"/>
      <c r="AD54" s="212"/>
      <c r="AE54" s="212"/>
      <c r="AF54" s="212"/>
      <c r="AG54" s="212"/>
    </row>
  </sheetData>
  <mergeCells count="1">
    <mergeCell ref="A37:AG37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4"/>
  <sheetViews>
    <sheetView workbookViewId="0">
      <pane ySplit="1" topLeftCell="A8" activePane="bottomLeft" state="frozen"/>
      <selection pane="bottomLeft" sqref="A1:XFD1048576"/>
    </sheetView>
  </sheetViews>
  <sheetFormatPr defaultRowHeight="15.75" x14ac:dyDescent="0.25"/>
  <cols>
    <col min="1" max="1" width="26.6640625" style="188" bestFit="1" customWidth="1"/>
    <col min="2" max="2" width="13.33203125" style="189" bestFit="1" customWidth="1"/>
    <col min="3" max="3" width="14.5" style="188" bestFit="1" customWidth="1"/>
    <col min="4" max="4" width="15" style="188" bestFit="1" customWidth="1"/>
    <col min="5" max="5" width="15.33203125" style="188" bestFit="1" customWidth="1"/>
    <col min="6" max="11" width="15" style="188" bestFit="1" customWidth="1"/>
    <col min="12" max="12" width="15.33203125" style="188" bestFit="1" customWidth="1"/>
    <col min="13" max="13" width="14" style="188" bestFit="1" customWidth="1"/>
    <col min="14" max="18" width="14.5" style="188" bestFit="1" customWidth="1"/>
    <col min="19" max="19" width="15.33203125" style="188" bestFit="1" customWidth="1"/>
    <col min="20" max="21" width="14.5" style="188" bestFit="1" customWidth="1"/>
    <col min="22" max="22" width="15" style="188" bestFit="1" customWidth="1"/>
    <col min="23" max="23" width="14.5" style="188" bestFit="1" customWidth="1"/>
    <col min="24" max="25" width="15" style="188" bestFit="1" customWidth="1"/>
    <col min="26" max="26" width="19.1640625" style="188" bestFit="1" customWidth="1"/>
    <col min="27" max="27" width="16.5" style="188" bestFit="1" customWidth="1"/>
    <col min="28" max="31" width="15" style="188" bestFit="1" customWidth="1"/>
    <col min="32" max="32" width="14.1640625" style="188" bestFit="1" customWidth="1"/>
    <col min="33" max="33" width="19.1640625" style="188" bestFit="1" customWidth="1"/>
    <col min="34" max="34" width="9.33203125" style="188"/>
    <col min="35" max="35" width="13.6640625" style="188" bestFit="1" customWidth="1"/>
    <col min="36" max="16384" width="9.33203125" style="188"/>
  </cols>
  <sheetData>
    <row r="1" spans="1:35" s="184" customFormat="1" x14ac:dyDescent="0.25">
      <c r="A1" s="161" t="s">
        <v>128</v>
      </c>
      <c r="B1" s="183">
        <f>'Expected sales'!B8</f>
        <v>31</v>
      </c>
      <c r="C1" s="184" t="s">
        <v>138</v>
      </c>
      <c r="D1" s="184" t="s">
        <v>139</v>
      </c>
      <c r="E1" s="184" t="s">
        <v>140</v>
      </c>
      <c r="F1" s="184" t="s">
        <v>141</v>
      </c>
      <c r="G1" s="184" t="s">
        <v>142</v>
      </c>
      <c r="H1" s="184" t="s">
        <v>143</v>
      </c>
      <c r="I1" s="184" t="s">
        <v>144</v>
      </c>
      <c r="J1" s="184" t="s">
        <v>138</v>
      </c>
      <c r="K1" s="184" t="s">
        <v>139</v>
      </c>
      <c r="L1" s="184" t="s">
        <v>140</v>
      </c>
      <c r="M1" s="184" t="s">
        <v>141</v>
      </c>
      <c r="N1" s="184" t="s">
        <v>142</v>
      </c>
      <c r="O1" s="184" t="s">
        <v>143</v>
      </c>
      <c r="P1" s="184" t="s">
        <v>144</v>
      </c>
      <c r="Q1" s="184" t="s">
        <v>138</v>
      </c>
      <c r="R1" s="184" t="s">
        <v>139</v>
      </c>
      <c r="S1" s="184" t="s">
        <v>140</v>
      </c>
      <c r="T1" s="184" t="s">
        <v>141</v>
      </c>
      <c r="U1" s="184" t="s">
        <v>142</v>
      </c>
      <c r="V1" s="184" t="s">
        <v>143</v>
      </c>
      <c r="W1" s="184" t="s">
        <v>144</v>
      </c>
      <c r="X1" s="184" t="s">
        <v>138</v>
      </c>
      <c r="Y1" s="184" t="s">
        <v>139</v>
      </c>
      <c r="Z1" s="184" t="s">
        <v>140</v>
      </c>
      <c r="AA1" s="184" t="s">
        <v>141</v>
      </c>
      <c r="AB1" s="184" t="s">
        <v>142</v>
      </c>
      <c r="AC1" s="184" t="s">
        <v>143</v>
      </c>
      <c r="AD1" s="184" t="s">
        <v>144</v>
      </c>
      <c r="AE1" s="184" t="s">
        <v>138</v>
      </c>
      <c r="AF1" s="184" t="s">
        <v>139</v>
      </c>
      <c r="AG1" s="184" t="s">
        <v>140</v>
      </c>
      <c r="AI1" s="184" t="s">
        <v>151</v>
      </c>
    </row>
    <row r="2" spans="1:35" s="227" customFormat="1" x14ac:dyDescent="0.25">
      <c r="C2" s="227">
        <v>43101</v>
      </c>
      <c r="D2" s="227">
        <v>43102</v>
      </c>
      <c r="E2" s="227">
        <v>43103</v>
      </c>
      <c r="F2" s="227">
        <v>43104</v>
      </c>
      <c r="G2" s="227">
        <v>43105</v>
      </c>
      <c r="H2" s="227">
        <v>43106</v>
      </c>
      <c r="I2" s="227">
        <v>43107</v>
      </c>
      <c r="J2" s="227">
        <v>43108</v>
      </c>
      <c r="K2" s="227">
        <v>43109</v>
      </c>
      <c r="L2" s="227">
        <v>43110</v>
      </c>
      <c r="M2" s="227">
        <v>43111</v>
      </c>
      <c r="N2" s="227">
        <v>43112</v>
      </c>
      <c r="O2" s="227">
        <v>43113</v>
      </c>
      <c r="P2" s="227">
        <v>43114</v>
      </c>
      <c r="Q2" s="227">
        <v>43115</v>
      </c>
      <c r="R2" s="227">
        <v>43116</v>
      </c>
      <c r="S2" s="227">
        <v>43117</v>
      </c>
      <c r="T2" s="227">
        <v>43118</v>
      </c>
      <c r="U2" s="227">
        <v>43119</v>
      </c>
      <c r="V2" s="227">
        <v>43120</v>
      </c>
      <c r="W2" s="227">
        <v>43121</v>
      </c>
      <c r="X2" s="227">
        <v>43122</v>
      </c>
      <c r="Y2" s="227">
        <v>43123</v>
      </c>
      <c r="Z2" s="227">
        <v>43124</v>
      </c>
      <c r="AA2" s="227">
        <v>43125</v>
      </c>
      <c r="AB2" s="227">
        <v>43126</v>
      </c>
      <c r="AC2" s="227">
        <v>43127</v>
      </c>
      <c r="AD2" s="227">
        <v>43128</v>
      </c>
      <c r="AE2" s="227">
        <v>43129</v>
      </c>
      <c r="AF2" s="227">
        <v>43130</v>
      </c>
      <c r="AG2" s="227">
        <v>43131</v>
      </c>
    </row>
    <row r="3" spans="1:35" s="186" customFormat="1" x14ac:dyDescent="0.25">
      <c r="A3" s="185" t="s">
        <v>100</v>
      </c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  <c r="AA3" s="187"/>
      <c r="AB3" s="187"/>
      <c r="AC3" s="187"/>
      <c r="AD3" s="187"/>
      <c r="AE3" s="187"/>
    </row>
    <row r="4" spans="1:35" x14ac:dyDescent="0.25">
      <c r="A4" s="221" t="s">
        <v>103</v>
      </c>
      <c r="B4" s="188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89"/>
      <c r="AC4" s="189"/>
      <c r="AD4" s="189"/>
      <c r="AE4" s="189"/>
      <c r="AF4" s="189"/>
      <c r="AG4" s="189"/>
      <c r="AI4" s="201">
        <f t="shared" ref="AI4:AI10" si="0">SUM(C4:AG4)</f>
        <v>0</v>
      </c>
    </row>
    <row r="5" spans="1:35" x14ac:dyDescent="0.25">
      <c r="A5" s="224" t="s">
        <v>123</v>
      </c>
      <c r="B5" s="188"/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89"/>
      <c r="AE5" s="189"/>
      <c r="AF5" s="189"/>
      <c r="AG5" s="189"/>
      <c r="AI5" s="201">
        <f t="shared" si="0"/>
        <v>0</v>
      </c>
    </row>
    <row r="6" spans="1:35" x14ac:dyDescent="0.25">
      <c r="A6" s="224" t="s">
        <v>105</v>
      </c>
      <c r="B6" s="188"/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I6" s="201">
        <f t="shared" si="0"/>
        <v>0</v>
      </c>
    </row>
    <row r="7" spans="1:35" x14ac:dyDescent="0.25">
      <c r="A7" s="224" t="s">
        <v>125</v>
      </c>
      <c r="B7" s="188"/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I7" s="201">
        <f t="shared" si="0"/>
        <v>0</v>
      </c>
    </row>
    <row r="8" spans="1:35" s="190" customFormat="1" x14ac:dyDescent="0.25">
      <c r="A8" s="224" t="s">
        <v>107</v>
      </c>
      <c r="C8" s="191"/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I8" s="201">
        <f t="shared" si="0"/>
        <v>0</v>
      </c>
    </row>
    <row r="9" spans="1:35" s="190" customFormat="1" x14ac:dyDescent="0.25">
      <c r="A9" s="224" t="s">
        <v>145</v>
      </c>
      <c r="C9" s="191"/>
      <c r="D9" s="191"/>
      <c r="E9" s="191"/>
      <c r="F9" s="191"/>
      <c r="G9" s="191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I9" s="201">
        <f t="shared" si="0"/>
        <v>0</v>
      </c>
    </row>
    <row r="10" spans="1:35" s="190" customFormat="1" x14ac:dyDescent="0.25">
      <c r="A10" s="224" t="s">
        <v>124</v>
      </c>
      <c r="C10" s="191"/>
      <c r="D10" s="191"/>
      <c r="E10" s="191"/>
      <c r="F10" s="191"/>
      <c r="G10" s="191"/>
      <c r="H10" s="191"/>
      <c r="I10" s="191"/>
      <c r="J10" s="191"/>
      <c r="K10" s="191"/>
      <c r="L10" s="191"/>
      <c r="M10" s="191"/>
      <c r="N10" s="191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I10" s="201">
        <f t="shared" si="0"/>
        <v>0</v>
      </c>
    </row>
    <row r="11" spans="1:35" x14ac:dyDescent="0.25">
      <c r="A11" s="224" t="s">
        <v>3</v>
      </c>
      <c r="B11" s="188"/>
      <c r="C11" s="201"/>
      <c r="D11" s="201"/>
      <c r="E11" s="201"/>
      <c r="F11" s="201"/>
      <c r="G11" s="201"/>
      <c r="H11" s="201"/>
      <c r="I11" s="201"/>
      <c r="J11" s="201"/>
      <c r="K11" s="201"/>
      <c r="L11" s="201"/>
      <c r="M11" s="201"/>
      <c r="N11" s="201"/>
      <c r="O11" s="201"/>
      <c r="P11" s="201"/>
      <c r="Q11" s="201"/>
      <c r="R11" s="201"/>
      <c r="S11" s="201"/>
      <c r="T11" s="201"/>
      <c r="U11" s="201"/>
      <c r="V11" s="201"/>
      <c r="W11" s="201"/>
      <c r="X11" s="201"/>
      <c r="Y11" s="201"/>
      <c r="Z11" s="201"/>
      <c r="AA11" s="201"/>
      <c r="AB11" s="201"/>
      <c r="AC11" s="201"/>
      <c r="AD11" s="201"/>
      <c r="AE11" s="201"/>
      <c r="AF11" s="201"/>
      <c r="AG11" s="201"/>
      <c r="AI11" s="201">
        <f>SUM(C11:AG11)</f>
        <v>0</v>
      </c>
    </row>
    <row r="12" spans="1:35" s="186" customFormat="1" x14ac:dyDescent="0.25">
      <c r="A12" s="185" t="s">
        <v>87</v>
      </c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  <c r="AA12" s="187"/>
      <c r="AB12" s="187"/>
      <c r="AC12" s="187"/>
      <c r="AD12" s="187"/>
      <c r="AE12" s="187"/>
    </row>
    <row r="13" spans="1:35" x14ac:dyDescent="0.25">
      <c r="A13" s="221" t="s">
        <v>103</v>
      </c>
      <c r="B13" s="192">
        <v>0.18</v>
      </c>
      <c r="C13" s="189">
        <f>C4*$B$13</f>
        <v>0</v>
      </c>
      <c r="D13" s="189">
        <f t="shared" ref="D13:AG13" si="1">D4*$B$13</f>
        <v>0</v>
      </c>
      <c r="E13" s="189">
        <f t="shared" si="1"/>
        <v>0</v>
      </c>
      <c r="F13" s="189">
        <f t="shared" si="1"/>
        <v>0</v>
      </c>
      <c r="G13" s="189">
        <f t="shared" si="1"/>
        <v>0</v>
      </c>
      <c r="H13" s="189">
        <f t="shared" si="1"/>
        <v>0</v>
      </c>
      <c r="I13" s="189">
        <f t="shared" si="1"/>
        <v>0</v>
      </c>
      <c r="J13" s="189">
        <f t="shared" si="1"/>
        <v>0</v>
      </c>
      <c r="K13" s="189">
        <f t="shared" si="1"/>
        <v>0</v>
      </c>
      <c r="L13" s="189">
        <f t="shared" si="1"/>
        <v>0</v>
      </c>
      <c r="M13" s="189">
        <f t="shared" si="1"/>
        <v>0</v>
      </c>
      <c r="N13" s="189">
        <f t="shared" si="1"/>
        <v>0</v>
      </c>
      <c r="O13" s="189">
        <f t="shared" si="1"/>
        <v>0</v>
      </c>
      <c r="P13" s="189">
        <f t="shared" si="1"/>
        <v>0</v>
      </c>
      <c r="Q13" s="189">
        <f t="shared" si="1"/>
        <v>0</v>
      </c>
      <c r="R13" s="189">
        <f t="shared" si="1"/>
        <v>0</v>
      </c>
      <c r="S13" s="189">
        <f t="shared" si="1"/>
        <v>0</v>
      </c>
      <c r="T13" s="189">
        <f t="shared" si="1"/>
        <v>0</v>
      </c>
      <c r="U13" s="189">
        <f t="shared" si="1"/>
        <v>0</v>
      </c>
      <c r="V13" s="189">
        <f t="shared" si="1"/>
        <v>0</v>
      </c>
      <c r="W13" s="189">
        <f t="shared" si="1"/>
        <v>0</v>
      </c>
      <c r="X13" s="189">
        <f t="shared" si="1"/>
        <v>0</v>
      </c>
      <c r="Y13" s="189">
        <f t="shared" si="1"/>
        <v>0</v>
      </c>
      <c r="Z13" s="189">
        <f t="shared" si="1"/>
        <v>0</v>
      </c>
      <c r="AA13" s="189">
        <f t="shared" si="1"/>
        <v>0</v>
      </c>
      <c r="AB13" s="189">
        <f t="shared" si="1"/>
        <v>0</v>
      </c>
      <c r="AC13" s="189">
        <f t="shared" si="1"/>
        <v>0</v>
      </c>
      <c r="AD13" s="189">
        <f t="shared" si="1"/>
        <v>0</v>
      </c>
      <c r="AE13" s="189">
        <f t="shared" si="1"/>
        <v>0</v>
      </c>
      <c r="AF13" s="189">
        <f t="shared" si="1"/>
        <v>0</v>
      </c>
      <c r="AG13" s="189">
        <f t="shared" si="1"/>
        <v>0</v>
      </c>
    </row>
    <row r="14" spans="1:35" x14ac:dyDescent="0.25">
      <c r="A14" s="224" t="s">
        <v>123</v>
      </c>
      <c r="B14" s="192">
        <v>0.18</v>
      </c>
      <c r="C14" s="189">
        <f>C5*$B$14</f>
        <v>0</v>
      </c>
      <c r="D14" s="189">
        <f t="shared" ref="D14:AG14" si="2">D5*$B$14</f>
        <v>0</v>
      </c>
      <c r="E14" s="189">
        <f t="shared" si="2"/>
        <v>0</v>
      </c>
      <c r="F14" s="189">
        <f t="shared" si="2"/>
        <v>0</v>
      </c>
      <c r="G14" s="189">
        <f t="shared" si="2"/>
        <v>0</v>
      </c>
      <c r="H14" s="189">
        <f t="shared" si="2"/>
        <v>0</v>
      </c>
      <c r="I14" s="189">
        <f t="shared" si="2"/>
        <v>0</v>
      </c>
      <c r="J14" s="189">
        <f t="shared" si="2"/>
        <v>0</v>
      </c>
      <c r="K14" s="189">
        <f t="shared" si="2"/>
        <v>0</v>
      </c>
      <c r="L14" s="189">
        <f t="shared" si="2"/>
        <v>0</v>
      </c>
      <c r="M14" s="189">
        <f t="shared" si="2"/>
        <v>0</v>
      </c>
      <c r="N14" s="189">
        <f t="shared" si="2"/>
        <v>0</v>
      </c>
      <c r="O14" s="189">
        <f t="shared" si="2"/>
        <v>0</v>
      </c>
      <c r="P14" s="189">
        <f t="shared" si="2"/>
        <v>0</v>
      </c>
      <c r="Q14" s="189">
        <f t="shared" si="2"/>
        <v>0</v>
      </c>
      <c r="R14" s="189">
        <f t="shared" si="2"/>
        <v>0</v>
      </c>
      <c r="S14" s="189">
        <f t="shared" si="2"/>
        <v>0</v>
      </c>
      <c r="T14" s="189">
        <f t="shared" si="2"/>
        <v>0</v>
      </c>
      <c r="U14" s="189">
        <f t="shared" si="2"/>
        <v>0</v>
      </c>
      <c r="V14" s="189">
        <f t="shared" si="2"/>
        <v>0</v>
      </c>
      <c r="W14" s="189">
        <f t="shared" si="2"/>
        <v>0</v>
      </c>
      <c r="X14" s="189">
        <f t="shared" si="2"/>
        <v>0</v>
      </c>
      <c r="Y14" s="189">
        <f t="shared" si="2"/>
        <v>0</v>
      </c>
      <c r="Z14" s="189">
        <f t="shared" si="2"/>
        <v>0</v>
      </c>
      <c r="AA14" s="189">
        <f t="shared" si="2"/>
        <v>0</v>
      </c>
      <c r="AB14" s="189">
        <f t="shared" si="2"/>
        <v>0</v>
      </c>
      <c r="AC14" s="189">
        <f t="shared" si="2"/>
        <v>0</v>
      </c>
      <c r="AD14" s="189">
        <f t="shared" si="2"/>
        <v>0</v>
      </c>
      <c r="AE14" s="189">
        <f t="shared" si="2"/>
        <v>0</v>
      </c>
      <c r="AF14" s="189">
        <f t="shared" si="2"/>
        <v>0</v>
      </c>
      <c r="AG14" s="189">
        <f t="shared" si="2"/>
        <v>0</v>
      </c>
    </row>
    <row r="15" spans="1:35" x14ac:dyDescent="0.25">
      <c r="A15" s="224" t="s">
        <v>105</v>
      </c>
      <c r="B15" s="192">
        <v>0.18</v>
      </c>
      <c r="C15" s="189">
        <f>C6*$B$15</f>
        <v>0</v>
      </c>
      <c r="D15" s="189">
        <f t="shared" ref="D15:AG15" si="3">D6*$B$15</f>
        <v>0</v>
      </c>
      <c r="E15" s="189">
        <f t="shared" si="3"/>
        <v>0</v>
      </c>
      <c r="F15" s="189">
        <f t="shared" si="3"/>
        <v>0</v>
      </c>
      <c r="G15" s="189">
        <f t="shared" si="3"/>
        <v>0</v>
      </c>
      <c r="H15" s="189">
        <f t="shared" si="3"/>
        <v>0</v>
      </c>
      <c r="I15" s="189">
        <f t="shared" si="3"/>
        <v>0</v>
      </c>
      <c r="J15" s="189">
        <f t="shared" si="3"/>
        <v>0</v>
      </c>
      <c r="K15" s="189">
        <f t="shared" si="3"/>
        <v>0</v>
      </c>
      <c r="L15" s="189">
        <f t="shared" si="3"/>
        <v>0</v>
      </c>
      <c r="M15" s="189">
        <f t="shared" si="3"/>
        <v>0</v>
      </c>
      <c r="N15" s="189">
        <f t="shared" si="3"/>
        <v>0</v>
      </c>
      <c r="O15" s="189">
        <f t="shared" si="3"/>
        <v>0</v>
      </c>
      <c r="P15" s="189">
        <f t="shared" si="3"/>
        <v>0</v>
      </c>
      <c r="Q15" s="189">
        <f t="shared" si="3"/>
        <v>0</v>
      </c>
      <c r="R15" s="189">
        <f t="shared" si="3"/>
        <v>0</v>
      </c>
      <c r="S15" s="189">
        <f t="shared" si="3"/>
        <v>0</v>
      </c>
      <c r="T15" s="189">
        <f t="shared" si="3"/>
        <v>0</v>
      </c>
      <c r="U15" s="189">
        <f t="shared" si="3"/>
        <v>0</v>
      </c>
      <c r="V15" s="189">
        <f t="shared" si="3"/>
        <v>0</v>
      </c>
      <c r="W15" s="189">
        <f t="shared" si="3"/>
        <v>0</v>
      </c>
      <c r="X15" s="189">
        <f t="shared" si="3"/>
        <v>0</v>
      </c>
      <c r="Y15" s="189">
        <f t="shared" si="3"/>
        <v>0</v>
      </c>
      <c r="Z15" s="189">
        <f t="shared" si="3"/>
        <v>0</v>
      </c>
      <c r="AA15" s="189">
        <f t="shared" si="3"/>
        <v>0</v>
      </c>
      <c r="AB15" s="189">
        <f t="shared" si="3"/>
        <v>0</v>
      </c>
      <c r="AC15" s="189">
        <f t="shared" si="3"/>
        <v>0</v>
      </c>
      <c r="AD15" s="189">
        <f t="shared" si="3"/>
        <v>0</v>
      </c>
      <c r="AE15" s="189">
        <f t="shared" si="3"/>
        <v>0</v>
      </c>
      <c r="AF15" s="189">
        <f t="shared" si="3"/>
        <v>0</v>
      </c>
      <c r="AG15" s="189">
        <f t="shared" si="3"/>
        <v>0</v>
      </c>
    </row>
    <row r="16" spans="1:35" x14ac:dyDescent="0.25">
      <c r="A16" s="224" t="s">
        <v>125</v>
      </c>
      <c r="B16" s="192">
        <v>0.18</v>
      </c>
      <c r="C16" s="189">
        <f>C7*$B$16</f>
        <v>0</v>
      </c>
      <c r="D16" s="189">
        <f t="shared" ref="D16:AG16" si="4">D7*$B$16</f>
        <v>0</v>
      </c>
      <c r="E16" s="189">
        <f t="shared" si="4"/>
        <v>0</v>
      </c>
      <c r="F16" s="189">
        <f t="shared" si="4"/>
        <v>0</v>
      </c>
      <c r="G16" s="189">
        <f t="shared" si="4"/>
        <v>0</v>
      </c>
      <c r="H16" s="189">
        <f t="shared" si="4"/>
        <v>0</v>
      </c>
      <c r="I16" s="189">
        <f t="shared" si="4"/>
        <v>0</v>
      </c>
      <c r="J16" s="189">
        <f t="shared" si="4"/>
        <v>0</v>
      </c>
      <c r="K16" s="189">
        <f t="shared" si="4"/>
        <v>0</v>
      </c>
      <c r="L16" s="189">
        <f t="shared" si="4"/>
        <v>0</v>
      </c>
      <c r="M16" s="189">
        <f t="shared" si="4"/>
        <v>0</v>
      </c>
      <c r="N16" s="189">
        <f t="shared" si="4"/>
        <v>0</v>
      </c>
      <c r="O16" s="189">
        <f t="shared" si="4"/>
        <v>0</v>
      </c>
      <c r="P16" s="189">
        <f t="shared" si="4"/>
        <v>0</v>
      </c>
      <c r="Q16" s="189">
        <f t="shared" si="4"/>
        <v>0</v>
      </c>
      <c r="R16" s="189">
        <f t="shared" si="4"/>
        <v>0</v>
      </c>
      <c r="S16" s="189">
        <f t="shared" si="4"/>
        <v>0</v>
      </c>
      <c r="T16" s="189">
        <f t="shared" si="4"/>
        <v>0</v>
      </c>
      <c r="U16" s="189">
        <f t="shared" si="4"/>
        <v>0</v>
      </c>
      <c r="V16" s="189">
        <f t="shared" si="4"/>
        <v>0</v>
      </c>
      <c r="W16" s="189">
        <f t="shared" si="4"/>
        <v>0</v>
      </c>
      <c r="X16" s="189">
        <f t="shared" si="4"/>
        <v>0</v>
      </c>
      <c r="Y16" s="189">
        <f t="shared" si="4"/>
        <v>0</v>
      </c>
      <c r="Z16" s="189">
        <f t="shared" si="4"/>
        <v>0</v>
      </c>
      <c r="AA16" s="189">
        <f t="shared" si="4"/>
        <v>0</v>
      </c>
      <c r="AB16" s="189">
        <f t="shared" si="4"/>
        <v>0</v>
      </c>
      <c r="AC16" s="189">
        <f t="shared" si="4"/>
        <v>0</v>
      </c>
      <c r="AD16" s="189">
        <f t="shared" si="4"/>
        <v>0</v>
      </c>
      <c r="AE16" s="189">
        <f t="shared" si="4"/>
        <v>0</v>
      </c>
      <c r="AF16" s="189">
        <f t="shared" si="4"/>
        <v>0</v>
      </c>
      <c r="AG16" s="189">
        <f t="shared" si="4"/>
        <v>0</v>
      </c>
    </row>
    <row r="17" spans="1:35" x14ac:dyDescent="0.25">
      <c r="A17" s="224" t="s">
        <v>107</v>
      </c>
      <c r="B17" s="192">
        <v>0.18</v>
      </c>
      <c r="C17" s="189">
        <f>C8*$B$17</f>
        <v>0</v>
      </c>
      <c r="D17" s="189">
        <f t="shared" ref="D17:AG17" si="5">D8*$B$17</f>
        <v>0</v>
      </c>
      <c r="E17" s="189">
        <f t="shared" si="5"/>
        <v>0</v>
      </c>
      <c r="F17" s="189">
        <f t="shared" si="5"/>
        <v>0</v>
      </c>
      <c r="G17" s="189">
        <f t="shared" si="5"/>
        <v>0</v>
      </c>
      <c r="H17" s="189">
        <f t="shared" si="5"/>
        <v>0</v>
      </c>
      <c r="I17" s="189">
        <f t="shared" si="5"/>
        <v>0</v>
      </c>
      <c r="J17" s="189">
        <f t="shared" si="5"/>
        <v>0</v>
      </c>
      <c r="K17" s="189">
        <f t="shared" si="5"/>
        <v>0</v>
      </c>
      <c r="L17" s="189">
        <f t="shared" si="5"/>
        <v>0</v>
      </c>
      <c r="M17" s="189">
        <f t="shared" si="5"/>
        <v>0</v>
      </c>
      <c r="N17" s="189">
        <f t="shared" si="5"/>
        <v>0</v>
      </c>
      <c r="O17" s="189">
        <f t="shared" si="5"/>
        <v>0</v>
      </c>
      <c r="P17" s="189">
        <f t="shared" si="5"/>
        <v>0</v>
      </c>
      <c r="Q17" s="189">
        <f t="shared" si="5"/>
        <v>0</v>
      </c>
      <c r="R17" s="189">
        <f t="shared" si="5"/>
        <v>0</v>
      </c>
      <c r="S17" s="189">
        <f t="shared" si="5"/>
        <v>0</v>
      </c>
      <c r="T17" s="189">
        <f t="shared" si="5"/>
        <v>0</v>
      </c>
      <c r="U17" s="189">
        <f t="shared" si="5"/>
        <v>0</v>
      </c>
      <c r="V17" s="189">
        <f t="shared" si="5"/>
        <v>0</v>
      </c>
      <c r="W17" s="189">
        <f t="shared" si="5"/>
        <v>0</v>
      </c>
      <c r="X17" s="189">
        <f t="shared" si="5"/>
        <v>0</v>
      </c>
      <c r="Y17" s="189">
        <f t="shared" si="5"/>
        <v>0</v>
      </c>
      <c r="Z17" s="189">
        <f t="shared" si="5"/>
        <v>0</v>
      </c>
      <c r="AA17" s="189">
        <f t="shared" si="5"/>
        <v>0</v>
      </c>
      <c r="AB17" s="189">
        <f t="shared" si="5"/>
        <v>0</v>
      </c>
      <c r="AC17" s="189">
        <f t="shared" si="5"/>
        <v>0</v>
      </c>
      <c r="AD17" s="189">
        <f t="shared" si="5"/>
        <v>0</v>
      </c>
      <c r="AE17" s="189">
        <f t="shared" si="5"/>
        <v>0</v>
      </c>
      <c r="AF17" s="189">
        <f t="shared" si="5"/>
        <v>0</v>
      </c>
      <c r="AG17" s="189">
        <f t="shared" si="5"/>
        <v>0</v>
      </c>
    </row>
    <row r="18" spans="1:35" x14ac:dyDescent="0.25">
      <c r="A18" s="224" t="s">
        <v>145</v>
      </c>
      <c r="B18" s="192">
        <v>0.18</v>
      </c>
      <c r="C18" s="189"/>
      <c r="D18" s="189"/>
      <c r="E18" s="189"/>
      <c r="F18" s="189"/>
      <c r="G18" s="189"/>
      <c r="H18" s="189"/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</row>
    <row r="19" spans="1:35" x14ac:dyDescent="0.25">
      <c r="A19" s="224" t="s">
        <v>124</v>
      </c>
      <c r="B19" s="192">
        <v>0.18</v>
      </c>
      <c r="C19" s="189">
        <f t="shared" ref="C19:AG19" si="6">C10*$B$19</f>
        <v>0</v>
      </c>
      <c r="D19" s="189">
        <f t="shared" si="6"/>
        <v>0</v>
      </c>
      <c r="E19" s="189">
        <f t="shared" si="6"/>
        <v>0</v>
      </c>
      <c r="F19" s="189">
        <f t="shared" si="6"/>
        <v>0</v>
      </c>
      <c r="G19" s="189">
        <f t="shared" si="6"/>
        <v>0</v>
      </c>
      <c r="H19" s="189">
        <f t="shared" si="6"/>
        <v>0</v>
      </c>
      <c r="I19" s="189">
        <f t="shared" si="6"/>
        <v>0</v>
      </c>
      <c r="J19" s="189">
        <f t="shared" si="6"/>
        <v>0</v>
      </c>
      <c r="K19" s="189">
        <f t="shared" si="6"/>
        <v>0</v>
      </c>
      <c r="L19" s="189">
        <f t="shared" si="6"/>
        <v>0</v>
      </c>
      <c r="M19" s="189">
        <f t="shared" si="6"/>
        <v>0</v>
      </c>
      <c r="N19" s="189">
        <f t="shared" si="6"/>
        <v>0</v>
      </c>
      <c r="O19" s="189">
        <f t="shared" si="6"/>
        <v>0</v>
      </c>
      <c r="P19" s="189">
        <f t="shared" si="6"/>
        <v>0</v>
      </c>
      <c r="Q19" s="189">
        <f t="shared" si="6"/>
        <v>0</v>
      </c>
      <c r="R19" s="189">
        <f t="shared" si="6"/>
        <v>0</v>
      </c>
      <c r="S19" s="189">
        <f t="shared" si="6"/>
        <v>0</v>
      </c>
      <c r="T19" s="189">
        <f t="shared" si="6"/>
        <v>0</v>
      </c>
      <c r="U19" s="189">
        <f t="shared" si="6"/>
        <v>0</v>
      </c>
      <c r="V19" s="189">
        <f t="shared" si="6"/>
        <v>0</v>
      </c>
      <c r="W19" s="189">
        <f t="shared" si="6"/>
        <v>0</v>
      </c>
      <c r="X19" s="189">
        <f t="shared" si="6"/>
        <v>0</v>
      </c>
      <c r="Y19" s="189">
        <f t="shared" si="6"/>
        <v>0</v>
      </c>
      <c r="Z19" s="189">
        <f t="shared" si="6"/>
        <v>0</v>
      </c>
      <c r="AA19" s="189">
        <f t="shared" si="6"/>
        <v>0</v>
      </c>
      <c r="AB19" s="189">
        <f t="shared" si="6"/>
        <v>0</v>
      </c>
      <c r="AC19" s="189">
        <f t="shared" si="6"/>
        <v>0</v>
      </c>
      <c r="AD19" s="189">
        <f t="shared" si="6"/>
        <v>0</v>
      </c>
      <c r="AE19" s="189">
        <f t="shared" si="6"/>
        <v>0</v>
      </c>
      <c r="AF19" s="189">
        <f t="shared" si="6"/>
        <v>0</v>
      </c>
      <c r="AG19" s="189">
        <f t="shared" si="6"/>
        <v>0</v>
      </c>
    </row>
    <row r="20" spans="1:35" s="190" customFormat="1" x14ac:dyDescent="0.25">
      <c r="A20" s="190" t="s">
        <v>91</v>
      </c>
      <c r="C20" s="193">
        <f t="shared" ref="C20:AG20" si="7">SUM(C13:C19)</f>
        <v>0</v>
      </c>
      <c r="D20" s="193">
        <f t="shared" si="7"/>
        <v>0</v>
      </c>
      <c r="E20" s="193">
        <f t="shared" si="7"/>
        <v>0</v>
      </c>
      <c r="F20" s="193">
        <f t="shared" si="7"/>
        <v>0</v>
      </c>
      <c r="G20" s="193">
        <f t="shared" si="7"/>
        <v>0</v>
      </c>
      <c r="H20" s="193">
        <f t="shared" si="7"/>
        <v>0</v>
      </c>
      <c r="I20" s="193">
        <f t="shared" si="7"/>
        <v>0</v>
      </c>
      <c r="J20" s="193">
        <f t="shared" si="7"/>
        <v>0</v>
      </c>
      <c r="K20" s="193">
        <f t="shared" si="7"/>
        <v>0</v>
      </c>
      <c r="L20" s="193">
        <f t="shared" si="7"/>
        <v>0</v>
      </c>
      <c r="M20" s="193">
        <f t="shared" si="7"/>
        <v>0</v>
      </c>
      <c r="N20" s="193">
        <f t="shared" si="7"/>
        <v>0</v>
      </c>
      <c r="O20" s="193">
        <f t="shared" si="7"/>
        <v>0</v>
      </c>
      <c r="P20" s="193">
        <f t="shared" si="7"/>
        <v>0</v>
      </c>
      <c r="Q20" s="193">
        <f t="shared" si="7"/>
        <v>0</v>
      </c>
      <c r="R20" s="193">
        <f t="shared" si="7"/>
        <v>0</v>
      </c>
      <c r="S20" s="193">
        <f t="shared" si="7"/>
        <v>0</v>
      </c>
      <c r="T20" s="193">
        <f t="shared" si="7"/>
        <v>0</v>
      </c>
      <c r="U20" s="193">
        <f t="shared" si="7"/>
        <v>0</v>
      </c>
      <c r="V20" s="193">
        <f t="shared" si="7"/>
        <v>0</v>
      </c>
      <c r="W20" s="193">
        <f t="shared" si="7"/>
        <v>0</v>
      </c>
      <c r="X20" s="193">
        <f t="shared" si="7"/>
        <v>0</v>
      </c>
      <c r="Y20" s="193">
        <f t="shared" si="7"/>
        <v>0</v>
      </c>
      <c r="Z20" s="193">
        <f t="shared" si="7"/>
        <v>0</v>
      </c>
      <c r="AA20" s="193">
        <f t="shared" si="7"/>
        <v>0</v>
      </c>
      <c r="AB20" s="193">
        <f t="shared" si="7"/>
        <v>0</v>
      </c>
      <c r="AC20" s="193">
        <f t="shared" si="7"/>
        <v>0</v>
      </c>
      <c r="AD20" s="193">
        <f t="shared" si="7"/>
        <v>0</v>
      </c>
      <c r="AE20" s="193">
        <f t="shared" si="7"/>
        <v>0</v>
      </c>
      <c r="AF20" s="193">
        <f t="shared" si="7"/>
        <v>0</v>
      </c>
      <c r="AG20" s="193">
        <f t="shared" si="7"/>
        <v>0</v>
      </c>
      <c r="AI20" s="191">
        <f>SUM(C20:AG20)</f>
        <v>0</v>
      </c>
    </row>
    <row r="21" spans="1:35" x14ac:dyDescent="0.25">
      <c r="B21" s="188"/>
    </row>
    <row r="22" spans="1:35" s="197" customFormat="1" x14ac:dyDescent="0.25">
      <c r="A22" s="195" t="s">
        <v>88</v>
      </c>
      <c r="B22" s="196" t="s">
        <v>152</v>
      </c>
    </row>
    <row r="23" spans="1:35" x14ac:dyDescent="0.25">
      <c r="A23" s="171" t="s">
        <v>37</v>
      </c>
      <c r="B23" s="189">
        <v>42000</v>
      </c>
      <c r="C23" s="226">
        <f>$B$23/31</f>
        <v>1354.8387096774193</v>
      </c>
      <c r="D23" s="226">
        <f t="shared" ref="D23:AG23" si="8">$B$23/31</f>
        <v>1354.8387096774193</v>
      </c>
      <c r="E23" s="226">
        <f t="shared" si="8"/>
        <v>1354.8387096774193</v>
      </c>
      <c r="F23" s="226">
        <f t="shared" si="8"/>
        <v>1354.8387096774193</v>
      </c>
      <c r="G23" s="226">
        <f t="shared" si="8"/>
        <v>1354.8387096774193</v>
      </c>
      <c r="H23" s="226">
        <f t="shared" si="8"/>
        <v>1354.8387096774193</v>
      </c>
      <c r="I23" s="226">
        <f t="shared" si="8"/>
        <v>1354.8387096774193</v>
      </c>
      <c r="J23" s="226">
        <f t="shared" si="8"/>
        <v>1354.8387096774193</v>
      </c>
      <c r="K23" s="226">
        <f t="shared" si="8"/>
        <v>1354.8387096774193</v>
      </c>
      <c r="L23" s="226">
        <f t="shared" si="8"/>
        <v>1354.8387096774193</v>
      </c>
      <c r="M23" s="226">
        <f t="shared" si="8"/>
        <v>1354.8387096774193</v>
      </c>
      <c r="N23" s="226">
        <f t="shared" si="8"/>
        <v>1354.8387096774193</v>
      </c>
      <c r="O23" s="226">
        <f t="shared" si="8"/>
        <v>1354.8387096774193</v>
      </c>
      <c r="P23" s="226">
        <f t="shared" si="8"/>
        <v>1354.8387096774193</v>
      </c>
      <c r="Q23" s="226">
        <f t="shared" si="8"/>
        <v>1354.8387096774193</v>
      </c>
      <c r="R23" s="226">
        <f t="shared" si="8"/>
        <v>1354.8387096774193</v>
      </c>
      <c r="S23" s="226">
        <f t="shared" si="8"/>
        <v>1354.8387096774193</v>
      </c>
      <c r="T23" s="226">
        <f t="shared" si="8"/>
        <v>1354.8387096774193</v>
      </c>
      <c r="U23" s="226">
        <f t="shared" si="8"/>
        <v>1354.8387096774193</v>
      </c>
      <c r="V23" s="226">
        <f t="shared" si="8"/>
        <v>1354.8387096774193</v>
      </c>
      <c r="W23" s="226">
        <f t="shared" si="8"/>
        <v>1354.8387096774193</v>
      </c>
      <c r="X23" s="226">
        <f t="shared" si="8"/>
        <v>1354.8387096774193</v>
      </c>
      <c r="Y23" s="226">
        <f t="shared" si="8"/>
        <v>1354.8387096774193</v>
      </c>
      <c r="Z23" s="226">
        <f t="shared" si="8"/>
        <v>1354.8387096774193</v>
      </c>
      <c r="AA23" s="226">
        <f t="shared" si="8"/>
        <v>1354.8387096774193</v>
      </c>
      <c r="AB23" s="226">
        <f t="shared" si="8"/>
        <v>1354.8387096774193</v>
      </c>
      <c r="AC23" s="226">
        <f t="shared" si="8"/>
        <v>1354.8387096774193</v>
      </c>
      <c r="AD23" s="226">
        <f t="shared" si="8"/>
        <v>1354.8387096774193</v>
      </c>
      <c r="AE23" s="226">
        <f t="shared" si="8"/>
        <v>1354.8387096774193</v>
      </c>
      <c r="AF23" s="226">
        <f t="shared" si="8"/>
        <v>1354.8387096774193</v>
      </c>
      <c r="AG23" s="226">
        <f t="shared" si="8"/>
        <v>1354.8387096774193</v>
      </c>
    </row>
    <row r="24" spans="1:35" x14ac:dyDescent="0.25">
      <c r="A24" s="171" t="s">
        <v>89</v>
      </c>
      <c r="B24" s="189">
        <v>163500</v>
      </c>
      <c r="C24" s="226">
        <f>$B$24/31</f>
        <v>5274.1935483870966</v>
      </c>
      <c r="D24" s="226">
        <f t="shared" ref="D24:AG24" si="9">$B$24/31</f>
        <v>5274.1935483870966</v>
      </c>
      <c r="E24" s="226">
        <f t="shared" si="9"/>
        <v>5274.1935483870966</v>
      </c>
      <c r="F24" s="226">
        <f t="shared" si="9"/>
        <v>5274.1935483870966</v>
      </c>
      <c r="G24" s="226">
        <f t="shared" si="9"/>
        <v>5274.1935483870966</v>
      </c>
      <c r="H24" s="226">
        <f t="shared" si="9"/>
        <v>5274.1935483870966</v>
      </c>
      <c r="I24" s="226">
        <f t="shared" si="9"/>
        <v>5274.1935483870966</v>
      </c>
      <c r="J24" s="226">
        <f t="shared" si="9"/>
        <v>5274.1935483870966</v>
      </c>
      <c r="K24" s="226">
        <f t="shared" si="9"/>
        <v>5274.1935483870966</v>
      </c>
      <c r="L24" s="226">
        <f t="shared" si="9"/>
        <v>5274.1935483870966</v>
      </c>
      <c r="M24" s="226">
        <f t="shared" si="9"/>
        <v>5274.1935483870966</v>
      </c>
      <c r="N24" s="226">
        <f t="shared" si="9"/>
        <v>5274.1935483870966</v>
      </c>
      <c r="O24" s="226">
        <f t="shared" si="9"/>
        <v>5274.1935483870966</v>
      </c>
      <c r="P24" s="226">
        <f t="shared" si="9"/>
        <v>5274.1935483870966</v>
      </c>
      <c r="Q24" s="226">
        <f t="shared" si="9"/>
        <v>5274.1935483870966</v>
      </c>
      <c r="R24" s="226">
        <f t="shared" si="9"/>
        <v>5274.1935483870966</v>
      </c>
      <c r="S24" s="226">
        <f t="shared" si="9"/>
        <v>5274.1935483870966</v>
      </c>
      <c r="T24" s="226">
        <f t="shared" si="9"/>
        <v>5274.1935483870966</v>
      </c>
      <c r="U24" s="226">
        <f t="shared" si="9"/>
        <v>5274.1935483870966</v>
      </c>
      <c r="V24" s="226">
        <f t="shared" si="9"/>
        <v>5274.1935483870966</v>
      </c>
      <c r="W24" s="226">
        <f t="shared" si="9"/>
        <v>5274.1935483870966</v>
      </c>
      <c r="X24" s="226">
        <f t="shared" si="9"/>
        <v>5274.1935483870966</v>
      </c>
      <c r="Y24" s="226">
        <f t="shared" si="9"/>
        <v>5274.1935483870966</v>
      </c>
      <c r="Z24" s="226">
        <f t="shared" si="9"/>
        <v>5274.1935483870966</v>
      </c>
      <c r="AA24" s="226">
        <f t="shared" si="9"/>
        <v>5274.1935483870966</v>
      </c>
      <c r="AB24" s="226">
        <f t="shared" si="9"/>
        <v>5274.1935483870966</v>
      </c>
      <c r="AC24" s="226">
        <f t="shared" si="9"/>
        <v>5274.1935483870966</v>
      </c>
      <c r="AD24" s="226">
        <f t="shared" si="9"/>
        <v>5274.1935483870966</v>
      </c>
      <c r="AE24" s="226">
        <f t="shared" si="9"/>
        <v>5274.1935483870966</v>
      </c>
      <c r="AF24" s="226">
        <f t="shared" si="9"/>
        <v>5274.1935483870966</v>
      </c>
      <c r="AG24" s="226">
        <f t="shared" si="9"/>
        <v>5274.1935483870966</v>
      </c>
    </row>
    <row r="25" spans="1:35" x14ac:dyDescent="0.25">
      <c r="A25" s="171" t="s">
        <v>96</v>
      </c>
      <c r="B25" s="170">
        <v>5000</v>
      </c>
      <c r="C25" s="228">
        <f>B25/$B$1</f>
        <v>161.29032258064515</v>
      </c>
      <c r="D25" s="228">
        <f t="shared" ref="D25:AG25" si="10">$B$25/31</f>
        <v>161.29032258064515</v>
      </c>
      <c r="E25" s="228">
        <f t="shared" si="10"/>
        <v>161.29032258064515</v>
      </c>
      <c r="F25" s="228">
        <f t="shared" si="10"/>
        <v>161.29032258064515</v>
      </c>
      <c r="G25" s="228">
        <f t="shared" si="10"/>
        <v>161.29032258064515</v>
      </c>
      <c r="H25" s="228">
        <f t="shared" si="10"/>
        <v>161.29032258064515</v>
      </c>
      <c r="I25" s="228">
        <f t="shared" si="10"/>
        <v>161.29032258064515</v>
      </c>
      <c r="J25" s="228">
        <f t="shared" si="10"/>
        <v>161.29032258064515</v>
      </c>
      <c r="K25" s="228">
        <f t="shared" si="10"/>
        <v>161.29032258064515</v>
      </c>
      <c r="L25" s="228">
        <f t="shared" si="10"/>
        <v>161.29032258064515</v>
      </c>
      <c r="M25" s="228">
        <f t="shared" si="10"/>
        <v>161.29032258064515</v>
      </c>
      <c r="N25" s="228">
        <f t="shared" si="10"/>
        <v>161.29032258064515</v>
      </c>
      <c r="O25" s="228">
        <f t="shared" si="10"/>
        <v>161.29032258064515</v>
      </c>
      <c r="P25" s="228">
        <f t="shared" si="10"/>
        <v>161.29032258064515</v>
      </c>
      <c r="Q25" s="228">
        <f t="shared" si="10"/>
        <v>161.29032258064515</v>
      </c>
      <c r="R25" s="228">
        <f t="shared" si="10"/>
        <v>161.29032258064515</v>
      </c>
      <c r="S25" s="228">
        <f t="shared" si="10"/>
        <v>161.29032258064515</v>
      </c>
      <c r="T25" s="228">
        <f t="shared" si="10"/>
        <v>161.29032258064515</v>
      </c>
      <c r="U25" s="228">
        <f t="shared" si="10"/>
        <v>161.29032258064515</v>
      </c>
      <c r="V25" s="228">
        <f t="shared" si="10"/>
        <v>161.29032258064515</v>
      </c>
      <c r="W25" s="228">
        <f t="shared" si="10"/>
        <v>161.29032258064515</v>
      </c>
      <c r="X25" s="228">
        <f t="shared" si="10"/>
        <v>161.29032258064515</v>
      </c>
      <c r="Y25" s="228">
        <f t="shared" si="10"/>
        <v>161.29032258064515</v>
      </c>
      <c r="Z25" s="228">
        <f t="shared" si="10"/>
        <v>161.29032258064515</v>
      </c>
      <c r="AA25" s="228">
        <f t="shared" si="10"/>
        <v>161.29032258064515</v>
      </c>
      <c r="AB25" s="228">
        <f t="shared" si="10"/>
        <v>161.29032258064515</v>
      </c>
      <c r="AC25" s="228">
        <f t="shared" si="10"/>
        <v>161.29032258064515</v>
      </c>
      <c r="AD25" s="228">
        <f t="shared" si="10"/>
        <v>161.29032258064515</v>
      </c>
      <c r="AE25" s="228">
        <f t="shared" si="10"/>
        <v>161.29032258064515</v>
      </c>
      <c r="AF25" s="228">
        <f t="shared" si="10"/>
        <v>161.29032258064515</v>
      </c>
      <c r="AG25" s="228">
        <f t="shared" si="10"/>
        <v>161.29032258064515</v>
      </c>
    </row>
    <row r="26" spans="1:35" x14ac:dyDescent="0.25">
      <c r="A26" s="171" t="s">
        <v>92</v>
      </c>
      <c r="B26" s="170">
        <v>1500</v>
      </c>
      <c r="C26" s="228">
        <f t="shared" ref="C26:C32" si="11">B26/$B$1</f>
        <v>48.387096774193552</v>
      </c>
      <c r="D26" s="226">
        <f>$B$26/31</f>
        <v>48.387096774193552</v>
      </c>
      <c r="E26" s="226">
        <f t="shared" ref="E26:AG26" si="12">$B$26/31</f>
        <v>48.387096774193552</v>
      </c>
      <c r="F26" s="226">
        <f t="shared" si="12"/>
        <v>48.387096774193552</v>
      </c>
      <c r="G26" s="226">
        <f t="shared" si="12"/>
        <v>48.387096774193552</v>
      </c>
      <c r="H26" s="226">
        <f t="shared" si="12"/>
        <v>48.387096774193552</v>
      </c>
      <c r="I26" s="226">
        <f t="shared" si="12"/>
        <v>48.387096774193552</v>
      </c>
      <c r="J26" s="226">
        <f t="shared" si="12"/>
        <v>48.387096774193552</v>
      </c>
      <c r="K26" s="226">
        <f t="shared" si="12"/>
        <v>48.387096774193552</v>
      </c>
      <c r="L26" s="226">
        <f t="shared" si="12"/>
        <v>48.387096774193552</v>
      </c>
      <c r="M26" s="226">
        <f t="shared" si="12"/>
        <v>48.387096774193552</v>
      </c>
      <c r="N26" s="226">
        <f t="shared" si="12"/>
        <v>48.387096774193552</v>
      </c>
      <c r="O26" s="226">
        <f t="shared" si="12"/>
        <v>48.387096774193552</v>
      </c>
      <c r="P26" s="226">
        <f t="shared" si="12"/>
        <v>48.387096774193552</v>
      </c>
      <c r="Q26" s="226">
        <f t="shared" si="12"/>
        <v>48.387096774193552</v>
      </c>
      <c r="R26" s="226">
        <f t="shared" si="12"/>
        <v>48.387096774193552</v>
      </c>
      <c r="S26" s="226">
        <f t="shared" si="12"/>
        <v>48.387096774193552</v>
      </c>
      <c r="T26" s="226">
        <f t="shared" si="12"/>
        <v>48.387096774193552</v>
      </c>
      <c r="U26" s="226">
        <f t="shared" si="12"/>
        <v>48.387096774193552</v>
      </c>
      <c r="V26" s="226">
        <f t="shared" si="12"/>
        <v>48.387096774193552</v>
      </c>
      <c r="W26" s="226">
        <f t="shared" si="12"/>
        <v>48.387096774193552</v>
      </c>
      <c r="X26" s="226">
        <f t="shared" si="12"/>
        <v>48.387096774193552</v>
      </c>
      <c r="Y26" s="226">
        <f t="shared" si="12"/>
        <v>48.387096774193552</v>
      </c>
      <c r="Z26" s="226">
        <f t="shared" si="12"/>
        <v>48.387096774193552</v>
      </c>
      <c r="AA26" s="226">
        <f t="shared" si="12"/>
        <v>48.387096774193552</v>
      </c>
      <c r="AB26" s="226">
        <f t="shared" si="12"/>
        <v>48.387096774193552</v>
      </c>
      <c r="AC26" s="226">
        <f t="shared" si="12"/>
        <v>48.387096774193552</v>
      </c>
      <c r="AD26" s="226">
        <f t="shared" si="12"/>
        <v>48.387096774193552</v>
      </c>
      <c r="AE26" s="226">
        <f t="shared" si="12"/>
        <v>48.387096774193552</v>
      </c>
      <c r="AF26" s="226">
        <f t="shared" si="12"/>
        <v>48.387096774193552</v>
      </c>
      <c r="AG26" s="226">
        <f t="shared" si="12"/>
        <v>48.387096774193552</v>
      </c>
    </row>
    <row r="27" spans="1:35" x14ac:dyDescent="0.25">
      <c r="A27" s="171" t="s">
        <v>90</v>
      </c>
      <c r="B27" s="170">
        <v>4000</v>
      </c>
      <c r="C27" s="228">
        <f t="shared" si="11"/>
        <v>129.03225806451613</v>
      </c>
      <c r="D27" s="226">
        <f>$B$27/31</f>
        <v>129.03225806451613</v>
      </c>
      <c r="E27" s="226">
        <f t="shared" ref="E27:AG27" si="13">$B$27/31</f>
        <v>129.03225806451613</v>
      </c>
      <c r="F27" s="226">
        <f t="shared" si="13"/>
        <v>129.03225806451613</v>
      </c>
      <c r="G27" s="226">
        <f t="shared" si="13"/>
        <v>129.03225806451613</v>
      </c>
      <c r="H27" s="226">
        <f t="shared" si="13"/>
        <v>129.03225806451613</v>
      </c>
      <c r="I27" s="226">
        <f t="shared" si="13"/>
        <v>129.03225806451613</v>
      </c>
      <c r="J27" s="226">
        <f t="shared" si="13"/>
        <v>129.03225806451613</v>
      </c>
      <c r="K27" s="226">
        <f t="shared" si="13"/>
        <v>129.03225806451613</v>
      </c>
      <c r="L27" s="226">
        <f t="shared" si="13"/>
        <v>129.03225806451613</v>
      </c>
      <c r="M27" s="226">
        <f t="shared" si="13"/>
        <v>129.03225806451613</v>
      </c>
      <c r="N27" s="226">
        <f t="shared" si="13"/>
        <v>129.03225806451613</v>
      </c>
      <c r="O27" s="226">
        <f t="shared" si="13"/>
        <v>129.03225806451613</v>
      </c>
      <c r="P27" s="226">
        <f t="shared" si="13"/>
        <v>129.03225806451613</v>
      </c>
      <c r="Q27" s="226">
        <f t="shared" si="13"/>
        <v>129.03225806451613</v>
      </c>
      <c r="R27" s="226">
        <f t="shared" si="13"/>
        <v>129.03225806451613</v>
      </c>
      <c r="S27" s="226">
        <f t="shared" si="13"/>
        <v>129.03225806451613</v>
      </c>
      <c r="T27" s="226">
        <f t="shared" si="13"/>
        <v>129.03225806451613</v>
      </c>
      <c r="U27" s="226">
        <f t="shared" si="13"/>
        <v>129.03225806451613</v>
      </c>
      <c r="V27" s="226">
        <f t="shared" si="13"/>
        <v>129.03225806451613</v>
      </c>
      <c r="W27" s="226">
        <f t="shared" si="13"/>
        <v>129.03225806451613</v>
      </c>
      <c r="X27" s="226">
        <f t="shared" si="13"/>
        <v>129.03225806451613</v>
      </c>
      <c r="Y27" s="226">
        <f t="shared" si="13"/>
        <v>129.03225806451613</v>
      </c>
      <c r="Z27" s="226">
        <f t="shared" si="13"/>
        <v>129.03225806451613</v>
      </c>
      <c r="AA27" s="226">
        <f t="shared" si="13"/>
        <v>129.03225806451613</v>
      </c>
      <c r="AB27" s="226">
        <f t="shared" si="13"/>
        <v>129.03225806451613</v>
      </c>
      <c r="AC27" s="226">
        <f t="shared" si="13"/>
        <v>129.03225806451613</v>
      </c>
      <c r="AD27" s="226">
        <f t="shared" si="13"/>
        <v>129.03225806451613</v>
      </c>
      <c r="AE27" s="226">
        <f t="shared" si="13"/>
        <v>129.03225806451613</v>
      </c>
      <c r="AF27" s="226">
        <f t="shared" si="13"/>
        <v>129.03225806451613</v>
      </c>
      <c r="AG27" s="226">
        <f t="shared" si="13"/>
        <v>129.03225806451613</v>
      </c>
    </row>
    <row r="28" spans="1:35" x14ac:dyDescent="0.25">
      <c r="A28" s="173" t="s">
        <v>97</v>
      </c>
      <c r="B28" s="170">
        <v>1000</v>
      </c>
      <c r="C28" s="228">
        <f t="shared" si="11"/>
        <v>32.258064516129032</v>
      </c>
      <c r="D28" s="226">
        <f>$B$28/31</f>
        <v>32.258064516129032</v>
      </c>
      <c r="E28" s="226">
        <f t="shared" ref="E28:AG28" si="14">$B$28/31</f>
        <v>32.258064516129032</v>
      </c>
      <c r="F28" s="226">
        <f t="shared" si="14"/>
        <v>32.258064516129032</v>
      </c>
      <c r="G28" s="226">
        <f t="shared" si="14"/>
        <v>32.258064516129032</v>
      </c>
      <c r="H28" s="226">
        <f t="shared" si="14"/>
        <v>32.258064516129032</v>
      </c>
      <c r="I28" s="226">
        <f t="shared" si="14"/>
        <v>32.258064516129032</v>
      </c>
      <c r="J28" s="226">
        <f t="shared" si="14"/>
        <v>32.258064516129032</v>
      </c>
      <c r="K28" s="226">
        <f t="shared" si="14"/>
        <v>32.258064516129032</v>
      </c>
      <c r="L28" s="226">
        <f t="shared" si="14"/>
        <v>32.258064516129032</v>
      </c>
      <c r="M28" s="226">
        <f t="shared" si="14"/>
        <v>32.258064516129032</v>
      </c>
      <c r="N28" s="226">
        <f t="shared" si="14"/>
        <v>32.258064516129032</v>
      </c>
      <c r="O28" s="226">
        <f t="shared" si="14"/>
        <v>32.258064516129032</v>
      </c>
      <c r="P28" s="226">
        <f t="shared" si="14"/>
        <v>32.258064516129032</v>
      </c>
      <c r="Q28" s="226">
        <f t="shared" si="14"/>
        <v>32.258064516129032</v>
      </c>
      <c r="R28" s="226">
        <f t="shared" si="14"/>
        <v>32.258064516129032</v>
      </c>
      <c r="S28" s="226">
        <f t="shared" si="14"/>
        <v>32.258064516129032</v>
      </c>
      <c r="T28" s="226">
        <f t="shared" si="14"/>
        <v>32.258064516129032</v>
      </c>
      <c r="U28" s="226">
        <f t="shared" si="14"/>
        <v>32.258064516129032</v>
      </c>
      <c r="V28" s="226">
        <f t="shared" si="14"/>
        <v>32.258064516129032</v>
      </c>
      <c r="W28" s="226">
        <f t="shared" si="14"/>
        <v>32.258064516129032</v>
      </c>
      <c r="X28" s="226">
        <f t="shared" si="14"/>
        <v>32.258064516129032</v>
      </c>
      <c r="Y28" s="226">
        <f t="shared" si="14"/>
        <v>32.258064516129032</v>
      </c>
      <c r="Z28" s="226">
        <f t="shared" si="14"/>
        <v>32.258064516129032</v>
      </c>
      <c r="AA28" s="226">
        <f t="shared" si="14"/>
        <v>32.258064516129032</v>
      </c>
      <c r="AB28" s="226">
        <f t="shared" si="14"/>
        <v>32.258064516129032</v>
      </c>
      <c r="AC28" s="226">
        <f t="shared" si="14"/>
        <v>32.258064516129032</v>
      </c>
      <c r="AD28" s="226">
        <f t="shared" si="14"/>
        <v>32.258064516129032</v>
      </c>
      <c r="AE28" s="226">
        <f t="shared" si="14"/>
        <v>32.258064516129032</v>
      </c>
      <c r="AF28" s="226">
        <f t="shared" si="14"/>
        <v>32.258064516129032</v>
      </c>
      <c r="AG28" s="226">
        <f t="shared" si="14"/>
        <v>32.258064516129032</v>
      </c>
    </row>
    <row r="29" spans="1:35" x14ac:dyDescent="0.25">
      <c r="A29" s="173" t="s">
        <v>98</v>
      </c>
      <c r="B29" s="170">
        <v>5000</v>
      </c>
      <c r="C29" s="228">
        <f t="shared" si="11"/>
        <v>161.29032258064515</v>
      </c>
      <c r="D29" s="226">
        <f>$B$29/31</f>
        <v>161.29032258064515</v>
      </c>
      <c r="E29" s="226">
        <f t="shared" ref="E29:AF29" si="15">$B$29/31</f>
        <v>161.29032258064515</v>
      </c>
      <c r="F29" s="226">
        <f t="shared" si="15"/>
        <v>161.29032258064515</v>
      </c>
      <c r="G29" s="226">
        <f t="shared" si="15"/>
        <v>161.29032258064515</v>
      </c>
      <c r="H29" s="226">
        <f t="shared" si="15"/>
        <v>161.29032258064515</v>
      </c>
      <c r="I29" s="226">
        <f t="shared" si="15"/>
        <v>161.29032258064515</v>
      </c>
      <c r="J29" s="226">
        <f t="shared" si="15"/>
        <v>161.29032258064515</v>
      </c>
      <c r="K29" s="226">
        <f t="shared" si="15"/>
        <v>161.29032258064515</v>
      </c>
      <c r="L29" s="226">
        <f t="shared" si="15"/>
        <v>161.29032258064515</v>
      </c>
      <c r="M29" s="226">
        <f t="shared" si="15"/>
        <v>161.29032258064515</v>
      </c>
      <c r="N29" s="226">
        <f t="shared" si="15"/>
        <v>161.29032258064515</v>
      </c>
      <c r="O29" s="226">
        <f t="shared" si="15"/>
        <v>161.29032258064515</v>
      </c>
      <c r="P29" s="226">
        <f t="shared" si="15"/>
        <v>161.29032258064515</v>
      </c>
      <c r="Q29" s="226">
        <f t="shared" si="15"/>
        <v>161.29032258064515</v>
      </c>
      <c r="R29" s="226">
        <f t="shared" si="15"/>
        <v>161.29032258064515</v>
      </c>
      <c r="S29" s="226">
        <f t="shared" si="15"/>
        <v>161.29032258064515</v>
      </c>
      <c r="T29" s="226">
        <f t="shared" si="15"/>
        <v>161.29032258064515</v>
      </c>
      <c r="U29" s="226">
        <f t="shared" si="15"/>
        <v>161.29032258064515</v>
      </c>
      <c r="V29" s="226">
        <f t="shared" si="15"/>
        <v>161.29032258064515</v>
      </c>
      <c r="W29" s="226">
        <f t="shared" si="15"/>
        <v>161.29032258064515</v>
      </c>
      <c r="X29" s="226">
        <f t="shared" si="15"/>
        <v>161.29032258064515</v>
      </c>
      <c r="Y29" s="226">
        <f t="shared" si="15"/>
        <v>161.29032258064515</v>
      </c>
      <c r="Z29" s="226">
        <f t="shared" si="15"/>
        <v>161.29032258064515</v>
      </c>
      <c r="AA29" s="226">
        <f t="shared" si="15"/>
        <v>161.29032258064515</v>
      </c>
      <c r="AB29" s="226">
        <f t="shared" si="15"/>
        <v>161.29032258064515</v>
      </c>
      <c r="AC29" s="226">
        <f t="shared" si="15"/>
        <v>161.29032258064515</v>
      </c>
      <c r="AD29" s="226">
        <f t="shared" si="15"/>
        <v>161.29032258064515</v>
      </c>
      <c r="AE29" s="226">
        <f t="shared" si="15"/>
        <v>161.29032258064515</v>
      </c>
      <c r="AF29" s="226">
        <f t="shared" si="15"/>
        <v>161.29032258064515</v>
      </c>
      <c r="AG29" s="226">
        <f>$B$29/31</f>
        <v>161.29032258064515</v>
      </c>
    </row>
    <row r="30" spans="1:35" x14ac:dyDescent="0.25">
      <c r="A30" s="213" t="s">
        <v>99</v>
      </c>
      <c r="B30" s="170">
        <v>20300</v>
      </c>
      <c r="C30" s="228">
        <f t="shared" si="11"/>
        <v>654.83870967741939</v>
      </c>
      <c r="D30" s="226">
        <f>$B$30/31</f>
        <v>654.83870967741939</v>
      </c>
      <c r="E30" s="226">
        <f t="shared" ref="E30:AG30" si="16">$B$30/31</f>
        <v>654.83870967741939</v>
      </c>
      <c r="F30" s="226">
        <f t="shared" si="16"/>
        <v>654.83870967741939</v>
      </c>
      <c r="G30" s="226">
        <f t="shared" si="16"/>
        <v>654.83870967741939</v>
      </c>
      <c r="H30" s="226">
        <f t="shared" si="16"/>
        <v>654.83870967741939</v>
      </c>
      <c r="I30" s="226">
        <f t="shared" si="16"/>
        <v>654.83870967741939</v>
      </c>
      <c r="J30" s="226">
        <f t="shared" si="16"/>
        <v>654.83870967741939</v>
      </c>
      <c r="K30" s="226">
        <f t="shared" si="16"/>
        <v>654.83870967741939</v>
      </c>
      <c r="L30" s="226">
        <f t="shared" si="16"/>
        <v>654.83870967741939</v>
      </c>
      <c r="M30" s="226">
        <f t="shared" si="16"/>
        <v>654.83870967741939</v>
      </c>
      <c r="N30" s="226">
        <f t="shared" si="16"/>
        <v>654.83870967741939</v>
      </c>
      <c r="O30" s="226">
        <f t="shared" si="16"/>
        <v>654.83870967741939</v>
      </c>
      <c r="P30" s="226">
        <f t="shared" si="16"/>
        <v>654.83870967741939</v>
      </c>
      <c r="Q30" s="226">
        <f t="shared" si="16"/>
        <v>654.83870967741939</v>
      </c>
      <c r="R30" s="226">
        <f t="shared" si="16"/>
        <v>654.83870967741939</v>
      </c>
      <c r="S30" s="226">
        <f t="shared" si="16"/>
        <v>654.83870967741939</v>
      </c>
      <c r="T30" s="226">
        <f t="shared" si="16"/>
        <v>654.83870967741939</v>
      </c>
      <c r="U30" s="226">
        <f t="shared" si="16"/>
        <v>654.83870967741939</v>
      </c>
      <c r="V30" s="226">
        <f t="shared" si="16"/>
        <v>654.83870967741939</v>
      </c>
      <c r="W30" s="226">
        <f t="shared" si="16"/>
        <v>654.83870967741939</v>
      </c>
      <c r="X30" s="226">
        <f t="shared" si="16"/>
        <v>654.83870967741939</v>
      </c>
      <c r="Y30" s="226">
        <f t="shared" si="16"/>
        <v>654.83870967741939</v>
      </c>
      <c r="Z30" s="226">
        <f t="shared" si="16"/>
        <v>654.83870967741939</v>
      </c>
      <c r="AA30" s="226">
        <f t="shared" si="16"/>
        <v>654.83870967741939</v>
      </c>
      <c r="AB30" s="226">
        <f t="shared" si="16"/>
        <v>654.83870967741939</v>
      </c>
      <c r="AC30" s="226">
        <f t="shared" si="16"/>
        <v>654.83870967741939</v>
      </c>
      <c r="AD30" s="226">
        <f t="shared" si="16"/>
        <v>654.83870967741939</v>
      </c>
      <c r="AE30" s="226">
        <f t="shared" si="16"/>
        <v>654.83870967741939</v>
      </c>
      <c r="AF30" s="226">
        <f t="shared" si="16"/>
        <v>654.83870967741939</v>
      </c>
      <c r="AG30" s="226">
        <f t="shared" si="16"/>
        <v>654.83870967741939</v>
      </c>
    </row>
    <row r="31" spans="1:35" x14ac:dyDescent="0.25">
      <c r="A31" s="213" t="s">
        <v>102</v>
      </c>
      <c r="B31" s="170">
        <v>8000</v>
      </c>
      <c r="C31" s="228">
        <f t="shared" si="11"/>
        <v>258.06451612903226</v>
      </c>
      <c r="D31" s="229">
        <f>$B$31/31</f>
        <v>258.06451612903226</v>
      </c>
      <c r="E31" s="229">
        <f t="shared" ref="E31:AG31" si="17">$B$31/31</f>
        <v>258.06451612903226</v>
      </c>
      <c r="F31" s="229">
        <f t="shared" si="17"/>
        <v>258.06451612903226</v>
      </c>
      <c r="G31" s="229">
        <f t="shared" si="17"/>
        <v>258.06451612903226</v>
      </c>
      <c r="H31" s="229">
        <f t="shared" si="17"/>
        <v>258.06451612903226</v>
      </c>
      <c r="I31" s="229">
        <f t="shared" si="17"/>
        <v>258.06451612903226</v>
      </c>
      <c r="J31" s="229">
        <f t="shared" si="17"/>
        <v>258.06451612903226</v>
      </c>
      <c r="K31" s="229">
        <f t="shared" si="17"/>
        <v>258.06451612903226</v>
      </c>
      <c r="L31" s="229">
        <f t="shared" si="17"/>
        <v>258.06451612903226</v>
      </c>
      <c r="M31" s="229">
        <f t="shared" si="17"/>
        <v>258.06451612903226</v>
      </c>
      <c r="N31" s="229">
        <f t="shared" si="17"/>
        <v>258.06451612903226</v>
      </c>
      <c r="O31" s="229">
        <f t="shared" si="17"/>
        <v>258.06451612903226</v>
      </c>
      <c r="P31" s="229">
        <f t="shared" si="17"/>
        <v>258.06451612903226</v>
      </c>
      <c r="Q31" s="229">
        <f t="shared" si="17"/>
        <v>258.06451612903226</v>
      </c>
      <c r="R31" s="229">
        <f t="shared" si="17"/>
        <v>258.06451612903226</v>
      </c>
      <c r="S31" s="229">
        <f t="shared" si="17"/>
        <v>258.06451612903226</v>
      </c>
      <c r="T31" s="229">
        <f t="shared" si="17"/>
        <v>258.06451612903226</v>
      </c>
      <c r="U31" s="229">
        <f t="shared" si="17"/>
        <v>258.06451612903226</v>
      </c>
      <c r="V31" s="229">
        <f t="shared" si="17"/>
        <v>258.06451612903226</v>
      </c>
      <c r="W31" s="229">
        <f t="shared" si="17"/>
        <v>258.06451612903226</v>
      </c>
      <c r="X31" s="229">
        <f t="shared" si="17"/>
        <v>258.06451612903226</v>
      </c>
      <c r="Y31" s="229">
        <f t="shared" si="17"/>
        <v>258.06451612903226</v>
      </c>
      <c r="Z31" s="229">
        <f t="shared" si="17"/>
        <v>258.06451612903226</v>
      </c>
      <c r="AA31" s="229">
        <f t="shared" si="17"/>
        <v>258.06451612903226</v>
      </c>
      <c r="AB31" s="229">
        <f t="shared" si="17"/>
        <v>258.06451612903226</v>
      </c>
      <c r="AC31" s="229">
        <f t="shared" si="17"/>
        <v>258.06451612903226</v>
      </c>
      <c r="AD31" s="229">
        <f t="shared" si="17"/>
        <v>258.06451612903226</v>
      </c>
      <c r="AE31" s="229">
        <f t="shared" si="17"/>
        <v>258.06451612903226</v>
      </c>
      <c r="AF31" s="229">
        <f t="shared" si="17"/>
        <v>258.06451612903226</v>
      </c>
      <c r="AG31" s="229">
        <f t="shared" si="17"/>
        <v>258.06451612903226</v>
      </c>
    </row>
    <row r="32" spans="1:35" x14ac:dyDescent="0.25">
      <c r="A32" s="213" t="s">
        <v>101</v>
      </c>
      <c r="B32" s="170">
        <v>11500</v>
      </c>
      <c r="C32" s="228">
        <f t="shared" si="11"/>
        <v>370.96774193548384</v>
      </c>
      <c r="D32" s="229">
        <f>$B$32/31</f>
        <v>370.96774193548384</v>
      </c>
      <c r="E32" s="229">
        <f t="shared" ref="E32:AG32" si="18">$B$32/31</f>
        <v>370.96774193548384</v>
      </c>
      <c r="F32" s="229">
        <f t="shared" si="18"/>
        <v>370.96774193548384</v>
      </c>
      <c r="G32" s="229">
        <f t="shared" si="18"/>
        <v>370.96774193548384</v>
      </c>
      <c r="H32" s="229">
        <f t="shared" si="18"/>
        <v>370.96774193548384</v>
      </c>
      <c r="I32" s="229">
        <f t="shared" si="18"/>
        <v>370.96774193548384</v>
      </c>
      <c r="J32" s="229">
        <f t="shared" si="18"/>
        <v>370.96774193548384</v>
      </c>
      <c r="K32" s="229">
        <f t="shared" si="18"/>
        <v>370.96774193548384</v>
      </c>
      <c r="L32" s="229">
        <f t="shared" si="18"/>
        <v>370.96774193548384</v>
      </c>
      <c r="M32" s="229">
        <f t="shared" si="18"/>
        <v>370.96774193548384</v>
      </c>
      <c r="N32" s="229">
        <f t="shared" si="18"/>
        <v>370.96774193548384</v>
      </c>
      <c r="O32" s="229">
        <f t="shared" si="18"/>
        <v>370.96774193548384</v>
      </c>
      <c r="P32" s="229">
        <f t="shared" si="18"/>
        <v>370.96774193548384</v>
      </c>
      <c r="Q32" s="229">
        <f t="shared" si="18"/>
        <v>370.96774193548384</v>
      </c>
      <c r="R32" s="229">
        <f t="shared" si="18"/>
        <v>370.96774193548384</v>
      </c>
      <c r="S32" s="229">
        <f t="shared" si="18"/>
        <v>370.96774193548384</v>
      </c>
      <c r="T32" s="229">
        <f t="shared" si="18"/>
        <v>370.96774193548384</v>
      </c>
      <c r="U32" s="229">
        <f t="shared" si="18"/>
        <v>370.96774193548384</v>
      </c>
      <c r="V32" s="229">
        <f t="shared" si="18"/>
        <v>370.96774193548384</v>
      </c>
      <c r="W32" s="229">
        <f t="shared" si="18"/>
        <v>370.96774193548384</v>
      </c>
      <c r="X32" s="229">
        <f t="shared" si="18"/>
        <v>370.96774193548384</v>
      </c>
      <c r="Y32" s="229">
        <f t="shared" si="18"/>
        <v>370.96774193548384</v>
      </c>
      <c r="Z32" s="229">
        <f t="shared" si="18"/>
        <v>370.96774193548384</v>
      </c>
      <c r="AA32" s="229">
        <f t="shared" si="18"/>
        <v>370.96774193548384</v>
      </c>
      <c r="AB32" s="229">
        <f t="shared" si="18"/>
        <v>370.96774193548384</v>
      </c>
      <c r="AC32" s="229">
        <f t="shared" si="18"/>
        <v>370.96774193548384</v>
      </c>
      <c r="AD32" s="229">
        <f t="shared" si="18"/>
        <v>370.96774193548384</v>
      </c>
      <c r="AE32" s="229">
        <f t="shared" si="18"/>
        <v>370.96774193548384</v>
      </c>
      <c r="AF32" s="229">
        <f t="shared" si="18"/>
        <v>370.96774193548384</v>
      </c>
      <c r="AG32" s="229">
        <f t="shared" si="18"/>
        <v>370.96774193548384</v>
      </c>
    </row>
    <row r="33" spans="1:35" x14ac:dyDescent="0.25">
      <c r="A33" s="190" t="s">
        <v>93</v>
      </c>
      <c r="B33" s="193">
        <f t="shared" ref="B33:AG33" si="19">SUM(B23:B32)</f>
        <v>261800</v>
      </c>
      <c r="C33" s="193">
        <f t="shared" si="19"/>
        <v>8445.1612903225796</v>
      </c>
      <c r="D33" s="193">
        <f t="shared" si="19"/>
        <v>8445.1612903225796</v>
      </c>
      <c r="E33" s="193">
        <f t="shared" si="19"/>
        <v>8445.1612903225796</v>
      </c>
      <c r="F33" s="193">
        <f t="shared" si="19"/>
        <v>8445.1612903225796</v>
      </c>
      <c r="G33" s="193">
        <f t="shared" si="19"/>
        <v>8445.1612903225796</v>
      </c>
      <c r="H33" s="193">
        <f t="shared" si="19"/>
        <v>8445.1612903225796</v>
      </c>
      <c r="I33" s="193">
        <f t="shared" si="19"/>
        <v>8445.1612903225796</v>
      </c>
      <c r="J33" s="193">
        <f t="shared" si="19"/>
        <v>8445.1612903225796</v>
      </c>
      <c r="K33" s="193">
        <f t="shared" si="19"/>
        <v>8445.1612903225796</v>
      </c>
      <c r="L33" s="193">
        <f t="shared" si="19"/>
        <v>8445.1612903225796</v>
      </c>
      <c r="M33" s="193">
        <f t="shared" si="19"/>
        <v>8445.1612903225796</v>
      </c>
      <c r="N33" s="193">
        <f t="shared" si="19"/>
        <v>8445.1612903225796</v>
      </c>
      <c r="O33" s="193">
        <f t="shared" si="19"/>
        <v>8445.1612903225796</v>
      </c>
      <c r="P33" s="193">
        <f t="shared" si="19"/>
        <v>8445.1612903225796</v>
      </c>
      <c r="Q33" s="193">
        <f t="shared" si="19"/>
        <v>8445.1612903225796</v>
      </c>
      <c r="R33" s="193">
        <f t="shared" si="19"/>
        <v>8445.1612903225796</v>
      </c>
      <c r="S33" s="193">
        <f t="shared" si="19"/>
        <v>8445.1612903225796</v>
      </c>
      <c r="T33" s="193">
        <f t="shared" si="19"/>
        <v>8445.1612903225796</v>
      </c>
      <c r="U33" s="193">
        <f t="shared" si="19"/>
        <v>8445.1612903225796</v>
      </c>
      <c r="V33" s="193">
        <f t="shared" si="19"/>
        <v>8445.1612903225796</v>
      </c>
      <c r="W33" s="193">
        <f t="shared" si="19"/>
        <v>8445.1612903225796</v>
      </c>
      <c r="X33" s="193">
        <f t="shared" si="19"/>
        <v>8445.1612903225796</v>
      </c>
      <c r="Y33" s="193">
        <f t="shared" si="19"/>
        <v>8445.1612903225796</v>
      </c>
      <c r="Z33" s="193">
        <f t="shared" si="19"/>
        <v>8445.1612903225796</v>
      </c>
      <c r="AA33" s="193">
        <f t="shared" si="19"/>
        <v>8445.1612903225796</v>
      </c>
      <c r="AB33" s="193">
        <f t="shared" si="19"/>
        <v>8445.1612903225796</v>
      </c>
      <c r="AC33" s="193">
        <f t="shared" si="19"/>
        <v>8445.1612903225796</v>
      </c>
      <c r="AD33" s="193">
        <f t="shared" si="19"/>
        <v>8445.1612903225796</v>
      </c>
      <c r="AE33" s="193">
        <f t="shared" si="19"/>
        <v>8445.1612903225796</v>
      </c>
      <c r="AF33" s="193">
        <f t="shared" si="19"/>
        <v>8445.1612903225796</v>
      </c>
      <c r="AG33" s="193">
        <f t="shared" si="19"/>
        <v>8445.1612903225796</v>
      </c>
    </row>
    <row r="35" spans="1:35" s="194" customFormat="1" x14ac:dyDescent="0.25">
      <c r="A35" s="194" t="s">
        <v>94</v>
      </c>
      <c r="B35" s="198"/>
      <c r="C35" s="199">
        <f t="shared" ref="C35:AG35" si="20">C11-C20-C33</f>
        <v>-8445.1612903225796</v>
      </c>
      <c r="D35" s="199">
        <f t="shared" si="20"/>
        <v>-8445.1612903225796</v>
      </c>
      <c r="E35" s="199">
        <f t="shared" si="20"/>
        <v>-8445.1612903225796</v>
      </c>
      <c r="F35" s="199">
        <f t="shared" si="20"/>
        <v>-8445.1612903225796</v>
      </c>
      <c r="G35" s="199">
        <f t="shared" si="20"/>
        <v>-8445.1612903225796</v>
      </c>
      <c r="H35" s="199">
        <f t="shared" si="20"/>
        <v>-8445.1612903225796</v>
      </c>
      <c r="I35" s="199">
        <f t="shared" si="20"/>
        <v>-8445.1612903225796</v>
      </c>
      <c r="J35" s="199">
        <f t="shared" si="20"/>
        <v>-8445.1612903225796</v>
      </c>
      <c r="K35" s="199">
        <f t="shared" si="20"/>
        <v>-8445.1612903225796</v>
      </c>
      <c r="L35" s="199">
        <f t="shared" si="20"/>
        <v>-8445.1612903225796</v>
      </c>
      <c r="M35" s="199">
        <f t="shared" si="20"/>
        <v>-8445.1612903225796</v>
      </c>
      <c r="N35" s="199">
        <f t="shared" si="20"/>
        <v>-8445.1612903225796</v>
      </c>
      <c r="O35" s="199">
        <f t="shared" si="20"/>
        <v>-8445.1612903225796</v>
      </c>
      <c r="P35" s="199">
        <f t="shared" si="20"/>
        <v>-8445.1612903225796</v>
      </c>
      <c r="Q35" s="199">
        <f t="shared" si="20"/>
        <v>-8445.1612903225796</v>
      </c>
      <c r="R35" s="199">
        <f t="shared" si="20"/>
        <v>-8445.1612903225796</v>
      </c>
      <c r="S35" s="199">
        <f t="shared" si="20"/>
        <v>-8445.1612903225796</v>
      </c>
      <c r="T35" s="199">
        <f t="shared" si="20"/>
        <v>-8445.1612903225796</v>
      </c>
      <c r="U35" s="199">
        <f t="shared" si="20"/>
        <v>-8445.1612903225796</v>
      </c>
      <c r="V35" s="199">
        <f t="shared" si="20"/>
        <v>-8445.1612903225796</v>
      </c>
      <c r="W35" s="199">
        <f t="shared" si="20"/>
        <v>-8445.1612903225796</v>
      </c>
      <c r="X35" s="199">
        <f t="shared" si="20"/>
        <v>-8445.1612903225796</v>
      </c>
      <c r="Y35" s="199">
        <f t="shared" si="20"/>
        <v>-8445.1612903225796</v>
      </c>
      <c r="Z35" s="199">
        <f t="shared" si="20"/>
        <v>-8445.1612903225796</v>
      </c>
      <c r="AA35" s="199">
        <f t="shared" si="20"/>
        <v>-8445.1612903225796</v>
      </c>
      <c r="AB35" s="199">
        <f t="shared" si="20"/>
        <v>-8445.1612903225796</v>
      </c>
      <c r="AC35" s="199">
        <f t="shared" si="20"/>
        <v>-8445.1612903225796</v>
      </c>
      <c r="AD35" s="199">
        <f t="shared" si="20"/>
        <v>-8445.1612903225796</v>
      </c>
      <c r="AE35" s="199">
        <f t="shared" si="20"/>
        <v>-8445.1612903225796</v>
      </c>
      <c r="AF35" s="199">
        <f t="shared" si="20"/>
        <v>-8445.1612903225796</v>
      </c>
      <c r="AG35" s="199">
        <f t="shared" si="20"/>
        <v>-8445.1612903225796</v>
      </c>
      <c r="AI35" s="199">
        <f>SUM(C35:AG35)</f>
        <v>-261799.99999999988</v>
      </c>
    </row>
    <row r="37" spans="1:35" x14ac:dyDescent="0.25">
      <c r="A37" s="242"/>
      <c r="B37" s="242"/>
      <c r="C37" s="242"/>
      <c r="D37" s="242"/>
      <c r="E37" s="242"/>
      <c r="F37" s="242"/>
      <c r="G37" s="242"/>
      <c r="H37" s="242"/>
      <c r="I37" s="242"/>
      <c r="J37" s="242"/>
      <c r="K37" s="242"/>
      <c r="L37" s="242"/>
      <c r="M37" s="242"/>
      <c r="N37" s="242"/>
      <c r="O37" s="242"/>
      <c r="P37" s="242"/>
      <c r="Q37" s="242"/>
      <c r="R37" s="242"/>
      <c r="S37" s="242"/>
      <c r="T37" s="242"/>
      <c r="U37" s="242"/>
      <c r="V37" s="242"/>
      <c r="W37" s="242"/>
      <c r="X37" s="242"/>
      <c r="Y37" s="242"/>
      <c r="Z37" s="242"/>
      <c r="AA37" s="242"/>
      <c r="AB37" s="242"/>
      <c r="AC37" s="242"/>
      <c r="AD37" s="242"/>
      <c r="AE37" s="242"/>
      <c r="AF37" s="242"/>
      <c r="AG37" s="242"/>
    </row>
    <row r="39" spans="1:35" x14ac:dyDescent="0.25">
      <c r="A39" s="190"/>
      <c r="B39" s="200"/>
    </row>
    <row r="40" spans="1:35" x14ac:dyDescent="0.25">
      <c r="A40" s="188" t="s">
        <v>146</v>
      </c>
      <c r="B40" s="189">
        <f>B33</f>
        <v>261800</v>
      </c>
    </row>
    <row r="41" spans="1:35" x14ac:dyDescent="0.25">
      <c r="A41" s="188" t="s">
        <v>147</v>
      </c>
      <c r="B41" s="189">
        <f>AI11</f>
        <v>0</v>
      </c>
      <c r="C41" s="201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01"/>
      <c r="O41" s="201"/>
      <c r="P41" s="201"/>
      <c r="Q41" s="201"/>
      <c r="R41" s="201"/>
      <c r="S41" s="201"/>
      <c r="T41" s="201"/>
      <c r="U41" s="201"/>
      <c r="V41" s="201"/>
      <c r="W41" s="201"/>
      <c r="X41" s="201"/>
      <c r="Y41" s="201"/>
      <c r="Z41" s="201"/>
      <c r="AA41" s="201"/>
      <c r="AB41" s="201"/>
      <c r="AC41" s="201"/>
      <c r="AD41" s="201"/>
      <c r="AE41" s="201"/>
      <c r="AF41" s="201"/>
      <c r="AG41" s="201"/>
    </row>
    <row r="42" spans="1:35" x14ac:dyDescent="0.25">
      <c r="A42" s="188" t="s">
        <v>148</v>
      </c>
      <c r="B42" s="189">
        <f>AI20</f>
        <v>0</v>
      </c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201"/>
      <c r="AA42" s="201"/>
      <c r="AB42" s="201"/>
      <c r="AC42" s="201"/>
      <c r="AD42" s="201"/>
      <c r="AE42" s="201"/>
    </row>
    <row r="43" spans="1:35" x14ac:dyDescent="0.25">
      <c r="A43" s="188" t="s">
        <v>149</v>
      </c>
      <c r="B43" s="189">
        <f>SUM(B42+B40)</f>
        <v>261800</v>
      </c>
      <c r="O43" s="201"/>
    </row>
    <row r="44" spans="1:35" s="205" customFormat="1" x14ac:dyDescent="0.25">
      <c r="A44" s="202" t="s">
        <v>150</v>
      </c>
      <c r="B44" s="203">
        <f>B41-B43</f>
        <v>-261800</v>
      </c>
      <c r="C44" s="204"/>
      <c r="D44" s="204"/>
      <c r="E44" s="204"/>
      <c r="F44" s="204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04"/>
      <c r="V44" s="204"/>
      <c r="W44" s="204"/>
      <c r="X44" s="204"/>
      <c r="Y44" s="204"/>
      <c r="Z44" s="204"/>
      <c r="AA44" s="204"/>
      <c r="AB44" s="204"/>
      <c r="AC44" s="204"/>
      <c r="AD44" s="204"/>
      <c r="AE44" s="204"/>
      <c r="AF44" s="204"/>
      <c r="AG44" s="204"/>
    </row>
    <row r="45" spans="1:35" x14ac:dyDescent="0.25">
      <c r="A45" s="190"/>
      <c r="B45" s="193"/>
      <c r="C45" s="206"/>
      <c r="D45" s="206"/>
      <c r="E45" s="206"/>
      <c r="F45" s="206"/>
      <c r="G45" s="206"/>
      <c r="H45" s="206"/>
      <c r="I45" s="206"/>
      <c r="J45" s="206"/>
      <c r="K45" s="206"/>
      <c r="L45" s="206"/>
      <c r="M45" s="206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</row>
    <row r="46" spans="1:35" x14ac:dyDescent="0.25">
      <c r="A46" s="190"/>
      <c r="B46" s="193"/>
      <c r="C46" s="201"/>
      <c r="D46" s="201"/>
      <c r="E46" s="201"/>
      <c r="F46" s="201"/>
      <c r="G46" s="201"/>
      <c r="H46" s="201"/>
      <c r="I46" s="201"/>
      <c r="J46" s="201"/>
      <c r="K46" s="201"/>
      <c r="L46" s="201"/>
      <c r="M46" s="201"/>
      <c r="N46" s="201"/>
      <c r="O46" s="201"/>
      <c r="P46" s="201"/>
      <c r="Q46" s="201"/>
      <c r="R46" s="201"/>
      <c r="S46" s="201"/>
      <c r="T46" s="201"/>
      <c r="U46" s="201"/>
      <c r="V46" s="201"/>
      <c r="W46" s="201"/>
      <c r="X46" s="201"/>
      <c r="Y46" s="201"/>
      <c r="Z46" s="201"/>
      <c r="AA46" s="201"/>
      <c r="AB46" s="201"/>
      <c r="AC46" s="201"/>
      <c r="AD46" s="201"/>
      <c r="AE46" s="201"/>
      <c r="AF46" s="201"/>
      <c r="AG46" s="201"/>
    </row>
    <row r="47" spans="1:35" x14ac:dyDescent="0.25">
      <c r="A47" s="190"/>
      <c r="B47" s="193"/>
      <c r="C47" s="201"/>
      <c r="D47" s="201"/>
      <c r="E47" s="201"/>
      <c r="F47" s="201"/>
      <c r="G47" s="201"/>
      <c r="H47" s="201"/>
      <c r="I47" s="201"/>
      <c r="J47" s="201"/>
      <c r="K47" s="201"/>
      <c r="L47" s="201"/>
      <c r="M47" s="201"/>
      <c r="N47" s="201"/>
      <c r="O47" s="201"/>
      <c r="P47" s="201"/>
      <c r="Q47" s="201"/>
      <c r="R47" s="201"/>
      <c r="S47" s="201"/>
      <c r="T47" s="201"/>
      <c r="U47" s="201"/>
      <c r="V47" s="201"/>
      <c r="W47" s="201"/>
      <c r="X47" s="201"/>
      <c r="Y47" s="201"/>
      <c r="Z47" s="201"/>
      <c r="AA47" s="201"/>
      <c r="AB47" s="201"/>
      <c r="AC47" s="201"/>
      <c r="AD47" s="201"/>
      <c r="AE47" s="201"/>
      <c r="AF47" s="201"/>
      <c r="AG47" s="201"/>
    </row>
    <row r="48" spans="1:35" x14ac:dyDescent="0.25">
      <c r="A48" s="190"/>
      <c r="B48" s="193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01"/>
      <c r="P48" s="201"/>
      <c r="Q48" s="201"/>
      <c r="R48" s="201"/>
      <c r="S48" s="201"/>
      <c r="T48" s="201"/>
      <c r="U48" s="201"/>
      <c r="V48" s="201"/>
      <c r="W48" s="201"/>
      <c r="X48" s="201"/>
      <c r="Y48" s="201"/>
      <c r="Z48" s="201"/>
      <c r="AA48" s="201"/>
      <c r="AB48" s="201"/>
      <c r="AC48" s="201"/>
      <c r="AD48" s="201"/>
      <c r="AE48" s="201"/>
      <c r="AF48" s="201"/>
      <c r="AG48" s="201"/>
    </row>
    <row r="49" spans="1:33" x14ac:dyDescent="0.25">
      <c r="A49" s="190"/>
      <c r="B49" s="193"/>
      <c r="C49" s="191"/>
      <c r="D49" s="191"/>
      <c r="E49" s="191"/>
      <c r="F49" s="191"/>
      <c r="G49" s="191"/>
      <c r="H49" s="191"/>
      <c r="I49" s="191"/>
      <c r="J49" s="191"/>
      <c r="K49" s="191"/>
      <c r="L49" s="191"/>
      <c r="M49" s="191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</row>
    <row r="50" spans="1:33" x14ac:dyDescent="0.25"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X50" s="201"/>
      <c r="Y50" s="201"/>
      <c r="Z50" s="201"/>
      <c r="AA50" s="201"/>
      <c r="AB50" s="201"/>
      <c r="AC50" s="201"/>
      <c r="AD50" s="201"/>
      <c r="AE50" s="201"/>
      <c r="AF50" s="201"/>
      <c r="AG50" s="201"/>
    </row>
    <row r="52" spans="1:33" s="210" customFormat="1" x14ac:dyDescent="0.25">
      <c r="A52" s="207"/>
      <c r="B52" s="208"/>
      <c r="C52" s="208"/>
      <c r="D52" s="209"/>
      <c r="E52" s="209"/>
      <c r="F52" s="209"/>
      <c r="G52" s="209"/>
      <c r="H52" s="209"/>
      <c r="I52" s="209"/>
      <c r="J52" s="209"/>
      <c r="K52" s="209"/>
      <c r="L52" s="209"/>
      <c r="M52" s="209"/>
      <c r="N52" s="209"/>
      <c r="O52" s="209"/>
      <c r="P52" s="209"/>
      <c r="Q52" s="209"/>
      <c r="R52" s="209"/>
      <c r="S52" s="209"/>
      <c r="T52" s="209"/>
      <c r="U52" s="209"/>
      <c r="V52" s="209"/>
      <c r="W52" s="209"/>
      <c r="X52" s="209"/>
      <c r="Y52" s="209"/>
      <c r="Z52" s="209"/>
      <c r="AA52" s="209"/>
      <c r="AB52" s="209"/>
      <c r="AC52" s="209"/>
      <c r="AD52" s="209"/>
      <c r="AE52" s="209"/>
      <c r="AF52" s="209"/>
      <c r="AG52" s="209"/>
    </row>
    <row r="53" spans="1:33" s="210" customFormat="1" x14ac:dyDescent="0.25">
      <c r="B53" s="208"/>
      <c r="C53" s="209"/>
      <c r="D53" s="209"/>
      <c r="E53" s="209"/>
      <c r="F53" s="209"/>
      <c r="G53" s="209"/>
      <c r="H53" s="209"/>
      <c r="I53" s="209"/>
      <c r="J53" s="209"/>
      <c r="K53" s="209"/>
      <c r="L53" s="209"/>
      <c r="M53" s="209"/>
      <c r="N53" s="209"/>
      <c r="O53" s="209"/>
      <c r="P53" s="209"/>
      <c r="Q53" s="209"/>
      <c r="R53" s="209"/>
      <c r="S53" s="209"/>
      <c r="T53" s="209"/>
      <c r="U53" s="209"/>
      <c r="V53" s="209"/>
      <c r="W53" s="209"/>
      <c r="X53" s="209"/>
      <c r="Y53" s="209"/>
      <c r="Z53" s="209"/>
      <c r="AA53" s="209"/>
      <c r="AB53" s="209"/>
      <c r="AC53" s="209"/>
      <c r="AD53" s="209"/>
      <c r="AE53" s="209"/>
      <c r="AF53" s="209"/>
      <c r="AG53" s="209"/>
    </row>
    <row r="54" spans="1:33" s="210" customFormat="1" x14ac:dyDescent="0.25">
      <c r="A54" s="207"/>
      <c r="B54" s="211"/>
      <c r="C54" s="212"/>
      <c r="D54" s="212"/>
      <c r="E54" s="212"/>
      <c r="F54" s="212"/>
      <c r="G54" s="212"/>
      <c r="H54" s="212"/>
      <c r="I54" s="212"/>
      <c r="J54" s="212"/>
      <c r="K54" s="212"/>
      <c r="L54" s="212"/>
      <c r="M54" s="212"/>
      <c r="N54" s="212"/>
      <c r="O54" s="212"/>
      <c r="P54" s="212"/>
      <c r="Q54" s="212"/>
      <c r="R54" s="212"/>
      <c r="S54" s="212"/>
      <c r="T54" s="212"/>
      <c r="U54" s="212"/>
      <c r="V54" s="212"/>
      <c r="W54" s="212"/>
      <c r="X54" s="212"/>
      <c r="Y54" s="212"/>
      <c r="Z54" s="212"/>
      <c r="AA54" s="212"/>
      <c r="AB54" s="212"/>
      <c r="AC54" s="212"/>
      <c r="AD54" s="212"/>
      <c r="AE54" s="212"/>
      <c r="AF54" s="212"/>
      <c r="AG54" s="212"/>
    </row>
  </sheetData>
  <mergeCells count="1">
    <mergeCell ref="A37:AG37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4"/>
  <sheetViews>
    <sheetView workbookViewId="0">
      <pane ySplit="1" topLeftCell="A8" activePane="bottomLeft" state="frozen"/>
      <selection pane="bottomLeft" sqref="A1:XFD1048576"/>
    </sheetView>
  </sheetViews>
  <sheetFormatPr defaultRowHeight="15.75" x14ac:dyDescent="0.25"/>
  <cols>
    <col min="1" max="1" width="26.6640625" style="188" bestFit="1" customWidth="1"/>
    <col min="2" max="2" width="13.33203125" style="189" bestFit="1" customWidth="1"/>
    <col min="3" max="3" width="14.5" style="188" bestFit="1" customWidth="1"/>
    <col min="4" max="4" width="15" style="188" bestFit="1" customWidth="1"/>
    <col min="5" max="5" width="15.33203125" style="188" bestFit="1" customWidth="1"/>
    <col min="6" max="11" width="15" style="188" bestFit="1" customWidth="1"/>
    <col min="12" max="12" width="15.33203125" style="188" bestFit="1" customWidth="1"/>
    <col min="13" max="13" width="14" style="188" bestFit="1" customWidth="1"/>
    <col min="14" max="18" width="14.5" style="188" bestFit="1" customWidth="1"/>
    <col min="19" max="19" width="15.33203125" style="188" bestFit="1" customWidth="1"/>
    <col min="20" max="21" width="14.5" style="188" bestFit="1" customWidth="1"/>
    <col min="22" max="22" width="15" style="188" bestFit="1" customWidth="1"/>
    <col min="23" max="23" width="14.5" style="188" bestFit="1" customWidth="1"/>
    <col min="24" max="25" width="15" style="188" bestFit="1" customWidth="1"/>
    <col min="26" max="26" width="19.1640625" style="188" bestFit="1" customWidth="1"/>
    <col min="27" max="27" width="16.5" style="188" bestFit="1" customWidth="1"/>
    <col min="28" max="31" width="15" style="188" bestFit="1" customWidth="1"/>
    <col min="32" max="32" width="14.1640625" style="188" bestFit="1" customWidth="1"/>
    <col min="33" max="33" width="19.1640625" style="188" bestFit="1" customWidth="1"/>
    <col min="34" max="34" width="9.33203125" style="188"/>
    <col min="35" max="35" width="13.6640625" style="188" bestFit="1" customWidth="1"/>
    <col min="36" max="16384" width="9.33203125" style="188"/>
  </cols>
  <sheetData>
    <row r="1" spans="1:35" s="184" customFormat="1" x14ac:dyDescent="0.25">
      <c r="A1" s="161" t="s">
        <v>128</v>
      </c>
      <c r="B1" s="183">
        <f>'Expected sales'!B8</f>
        <v>31</v>
      </c>
      <c r="C1" s="184" t="s">
        <v>138</v>
      </c>
      <c r="D1" s="184" t="s">
        <v>139</v>
      </c>
      <c r="E1" s="184" t="s">
        <v>140</v>
      </c>
      <c r="F1" s="184" t="s">
        <v>141</v>
      </c>
      <c r="G1" s="184" t="s">
        <v>142</v>
      </c>
      <c r="H1" s="184" t="s">
        <v>143</v>
      </c>
      <c r="I1" s="184" t="s">
        <v>144</v>
      </c>
      <c r="J1" s="184" t="s">
        <v>138</v>
      </c>
      <c r="K1" s="184" t="s">
        <v>139</v>
      </c>
      <c r="L1" s="184" t="s">
        <v>140</v>
      </c>
      <c r="M1" s="184" t="s">
        <v>141</v>
      </c>
      <c r="N1" s="184" t="s">
        <v>142</v>
      </c>
      <c r="O1" s="184" t="s">
        <v>143</v>
      </c>
      <c r="P1" s="184" t="s">
        <v>144</v>
      </c>
      <c r="Q1" s="184" t="s">
        <v>138</v>
      </c>
      <c r="R1" s="184" t="s">
        <v>139</v>
      </c>
      <c r="S1" s="184" t="s">
        <v>140</v>
      </c>
      <c r="T1" s="184" t="s">
        <v>141</v>
      </c>
      <c r="U1" s="184" t="s">
        <v>142</v>
      </c>
      <c r="V1" s="184" t="s">
        <v>143</v>
      </c>
      <c r="W1" s="184" t="s">
        <v>144</v>
      </c>
      <c r="X1" s="184" t="s">
        <v>138</v>
      </c>
      <c r="Y1" s="184" t="s">
        <v>139</v>
      </c>
      <c r="Z1" s="184" t="s">
        <v>140</v>
      </c>
      <c r="AA1" s="184" t="s">
        <v>141</v>
      </c>
      <c r="AB1" s="184" t="s">
        <v>142</v>
      </c>
      <c r="AC1" s="184" t="s">
        <v>143</v>
      </c>
      <c r="AD1" s="184" t="s">
        <v>144</v>
      </c>
      <c r="AE1" s="184" t="s">
        <v>138</v>
      </c>
      <c r="AF1" s="184" t="s">
        <v>139</v>
      </c>
      <c r="AG1" s="184" t="s">
        <v>140</v>
      </c>
      <c r="AI1" s="184" t="s">
        <v>151</v>
      </c>
    </row>
    <row r="2" spans="1:35" s="227" customFormat="1" x14ac:dyDescent="0.25">
      <c r="C2" s="227">
        <v>43101</v>
      </c>
      <c r="D2" s="227">
        <v>43102</v>
      </c>
      <c r="E2" s="227">
        <v>43103</v>
      </c>
      <c r="F2" s="227">
        <v>43104</v>
      </c>
      <c r="G2" s="227">
        <v>43105</v>
      </c>
      <c r="H2" s="227">
        <v>43106</v>
      </c>
      <c r="I2" s="227">
        <v>43107</v>
      </c>
      <c r="J2" s="227">
        <v>43108</v>
      </c>
      <c r="K2" s="227">
        <v>43109</v>
      </c>
      <c r="L2" s="227">
        <v>43110</v>
      </c>
      <c r="M2" s="227">
        <v>43111</v>
      </c>
      <c r="N2" s="227">
        <v>43112</v>
      </c>
      <c r="O2" s="227">
        <v>43113</v>
      </c>
      <c r="P2" s="227">
        <v>43114</v>
      </c>
      <c r="Q2" s="227">
        <v>43115</v>
      </c>
      <c r="R2" s="227">
        <v>43116</v>
      </c>
      <c r="S2" s="227">
        <v>43117</v>
      </c>
      <c r="T2" s="227">
        <v>43118</v>
      </c>
      <c r="U2" s="227">
        <v>43119</v>
      </c>
      <c r="V2" s="227">
        <v>43120</v>
      </c>
      <c r="W2" s="227">
        <v>43121</v>
      </c>
      <c r="X2" s="227">
        <v>43122</v>
      </c>
      <c r="Y2" s="227">
        <v>43123</v>
      </c>
      <c r="Z2" s="227">
        <v>43124</v>
      </c>
      <c r="AA2" s="227">
        <v>43125</v>
      </c>
      <c r="AB2" s="227">
        <v>43126</v>
      </c>
      <c r="AC2" s="227">
        <v>43127</v>
      </c>
      <c r="AD2" s="227">
        <v>43128</v>
      </c>
      <c r="AE2" s="227">
        <v>43129</v>
      </c>
      <c r="AF2" s="227">
        <v>43130</v>
      </c>
      <c r="AG2" s="227">
        <v>43131</v>
      </c>
    </row>
    <row r="3" spans="1:35" s="186" customFormat="1" x14ac:dyDescent="0.25">
      <c r="A3" s="185" t="s">
        <v>100</v>
      </c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  <c r="AA3" s="187"/>
      <c r="AB3" s="187"/>
      <c r="AC3" s="187"/>
      <c r="AD3" s="187"/>
      <c r="AE3" s="187"/>
    </row>
    <row r="4" spans="1:35" x14ac:dyDescent="0.25">
      <c r="A4" s="221" t="s">
        <v>103</v>
      </c>
      <c r="B4" s="188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89"/>
      <c r="AC4" s="189"/>
      <c r="AD4" s="189"/>
      <c r="AE4" s="189"/>
      <c r="AF4" s="189"/>
      <c r="AG4" s="189"/>
      <c r="AI4" s="201">
        <f t="shared" ref="AI4:AI10" si="0">SUM(C4:AG4)</f>
        <v>0</v>
      </c>
    </row>
    <row r="5" spans="1:35" x14ac:dyDescent="0.25">
      <c r="A5" s="224" t="s">
        <v>123</v>
      </c>
      <c r="B5" s="188"/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89"/>
      <c r="AE5" s="189"/>
      <c r="AF5" s="189"/>
      <c r="AG5" s="189"/>
      <c r="AI5" s="201">
        <f t="shared" si="0"/>
        <v>0</v>
      </c>
    </row>
    <row r="6" spans="1:35" x14ac:dyDescent="0.25">
      <c r="A6" s="224" t="s">
        <v>105</v>
      </c>
      <c r="B6" s="188"/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I6" s="201">
        <f t="shared" si="0"/>
        <v>0</v>
      </c>
    </row>
    <row r="7" spans="1:35" x14ac:dyDescent="0.25">
      <c r="A7" s="224" t="s">
        <v>125</v>
      </c>
      <c r="B7" s="188"/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I7" s="201">
        <f t="shared" si="0"/>
        <v>0</v>
      </c>
    </row>
    <row r="8" spans="1:35" s="190" customFormat="1" x14ac:dyDescent="0.25">
      <c r="A8" s="224" t="s">
        <v>107</v>
      </c>
      <c r="C8" s="191"/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I8" s="201">
        <f t="shared" si="0"/>
        <v>0</v>
      </c>
    </row>
    <row r="9" spans="1:35" s="190" customFormat="1" x14ac:dyDescent="0.25">
      <c r="A9" s="224" t="s">
        <v>145</v>
      </c>
      <c r="C9" s="191"/>
      <c r="D9" s="191"/>
      <c r="E9" s="191"/>
      <c r="F9" s="191"/>
      <c r="G9" s="191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I9" s="201">
        <f t="shared" si="0"/>
        <v>0</v>
      </c>
    </row>
    <row r="10" spans="1:35" s="190" customFormat="1" x14ac:dyDescent="0.25">
      <c r="A10" s="224" t="s">
        <v>124</v>
      </c>
      <c r="C10" s="191"/>
      <c r="D10" s="191"/>
      <c r="E10" s="191"/>
      <c r="F10" s="191"/>
      <c r="G10" s="191"/>
      <c r="H10" s="191"/>
      <c r="I10" s="191"/>
      <c r="J10" s="191"/>
      <c r="K10" s="191"/>
      <c r="L10" s="191"/>
      <c r="M10" s="191"/>
      <c r="N10" s="191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I10" s="201">
        <f t="shared" si="0"/>
        <v>0</v>
      </c>
    </row>
    <row r="11" spans="1:35" x14ac:dyDescent="0.25">
      <c r="A11" s="224" t="s">
        <v>3</v>
      </c>
      <c r="B11" s="188"/>
      <c r="C11" s="201"/>
      <c r="D11" s="201"/>
      <c r="E11" s="201"/>
      <c r="F11" s="201"/>
      <c r="G11" s="201"/>
      <c r="H11" s="201"/>
      <c r="I11" s="201"/>
      <c r="J11" s="201"/>
      <c r="K11" s="201"/>
      <c r="L11" s="201"/>
      <c r="M11" s="201"/>
      <c r="N11" s="201"/>
      <c r="O11" s="201"/>
      <c r="P11" s="201"/>
      <c r="Q11" s="201"/>
      <c r="R11" s="201"/>
      <c r="S11" s="201"/>
      <c r="T11" s="201"/>
      <c r="U11" s="201"/>
      <c r="V11" s="201"/>
      <c r="W11" s="201"/>
      <c r="X11" s="201"/>
      <c r="Y11" s="201"/>
      <c r="Z11" s="201"/>
      <c r="AA11" s="201"/>
      <c r="AB11" s="201"/>
      <c r="AC11" s="201"/>
      <c r="AD11" s="201"/>
      <c r="AE11" s="201"/>
      <c r="AF11" s="201"/>
      <c r="AG11" s="201"/>
      <c r="AI11" s="201">
        <f>SUM(C11:AG11)</f>
        <v>0</v>
      </c>
    </row>
    <row r="12" spans="1:35" s="186" customFormat="1" x14ac:dyDescent="0.25">
      <c r="A12" s="185" t="s">
        <v>87</v>
      </c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  <c r="AA12" s="187"/>
      <c r="AB12" s="187"/>
      <c r="AC12" s="187"/>
      <c r="AD12" s="187"/>
      <c r="AE12" s="187"/>
    </row>
    <row r="13" spans="1:35" x14ac:dyDescent="0.25">
      <c r="A13" s="221" t="s">
        <v>103</v>
      </c>
      <c r="B13" s="192">
        <v>0.18</v>
      </c>
      <c r="C13" s="189">
        <f>C4*$B$13</f>
        <v>0</v>
      </c>
      <c r="D13" s="189">
        <f t="shared" ref="D13:AG13" si="1">D4*$B$13</f>
        <v>0</v>
      </c>
      <c r="E13" s="189">
        <f t="shared" si="1"/>
        <v>0</v>
      </c>
      <c r="F13" s="189">
        <f t="shared" si="1"/>
        <v>0</v>
      </c>
      <c r="G13" s="189">
        <f t="shared" si="1"/>
        <v>0</v>
      </c>
      <c r="H13" s="189">
        <f t="shared" si="1"/>
        <v>0</v>
      </c>
      <c r="I13" s="189">
        <f t="shared" si="1"/>
        <v>0</v>
      </c>
      <c r="J13" s="189">
        <f t="shared" si="1"/>
        <v>0</v>
      </c>
      <c r="K13" s="189">
        <f t="shared" si="1"/>
        <v>0</v>
      </c>
      <c r="L13" s="189">
        <f t="shared" si="1"/>
        <v>0</v>
      </c>
      <c r="M13" s="189">
        <f t="shared" si="1"/>
        <v>0</v>
      </c>
      <c r="N13" s="189">
        <f t="shared" si="1"/>
        <v>0</v>
      </c>
      <c r="O13" s="189">
        <f t="shared" si="1"/>
        <v>0</v>
      </c>
      <c r="P13" s="189">
        <f t="shared" si="1"/>
        <v>0</v>
      </c>
      <c r="Q13" s="189">
        <f t="shared" si="1"/>
        <v>0</v>
      </c>
      <c r="R13" s="189">
        <f t="shared" si="1"/>
        <v>0</v>
      </c>
      <c r="S13" s="189">
        <f t="shared" si="1"/>
        <v>0</v>
      </c>
      <c r="T13" s="189">
        <f t="shared" si="1"/>
        <v>0</v>
      </c>
      <c r="U13" s="189">
        <f t="shared" si="1"/>
        <v>0</v>
      </c>
      <c r="V13" s="189">
        <f t="shared" si="1"/>
        <v>0</v>
      </c>
      <c r="W13" s="189">
        <f t="shared" si="1"/>
        <v>0</v>
      </c>
      <c r="X13" s="189">
        <f t="shared" si="1"/>
        <v>0</v>
      </c>
      <c r="Y13" s="189">
        <f t="shared" si="1"/>
        <v>0</v>
      </c>
      <c r="Z13" s="189">
        <f t="shared" si="1"/>
        <v>0</v>
      </c>
      <c r="AA13" s="189">
        <f t="shared" si="1"/>
        <v>0</v>
      </c>
      <c r="AB13" s="189">
        <f t="shared" si="1"/>
        <v>0</v>
      </c>
      <c r="AC13" s="189">
        <f t="shared" si="1"/>
        <v>0</v>
      </c>
      <c r="AD13" s="189">
        <f t="shared" si="1"/>
        <v>0</v>
      </c>
      <c r="AE13" s="189">
        <f t="shared" si="1"/>
        <v>0</v>
      </c>
      <c r="AF13" s="189">
        <f t="shared" si="1"/>
        <v>0</v>
      </c>
      <c r="AG13" s="189">
        <f t="shared" si="1"/>
        <v>0</v>
      </c>
    </row>
    <row r="14" spans="1:35" x14ac:dyDescent="0.25">
      <c r="A14" s="224" t="s">
        <v>123</v>
      </c>
      <c r="B14" s="192">
        <v>0.18</v>
      </c>
      <c r="C14" s="189">
        <f>C5*$B$14</f>
        <v>0</v>
      </c>
      <c r="D14" s="189">
        <f t="shared" ref="D14:AG14" si="2">D5*$B$14</f>
        <v>0</v>
      </c>
      <c r="E14" s="189">
        <f t="shared" si="2"/>
        <v>0</v>
      </c>
      <c r="F14" s="189">
        <f t="shared" si="2"/>
        <v>0</v>
      </c>
      <c r="G14" s="189">
        <f t="shared" si="2"/>
        <v>0</v>
      </c>
      <c r="H14" s="189">
        <f t="shared" si="2"/>
        <v>0</v>
      </c>
      <c r="I14" s="189">
        <f t="shared" si="2"/>
        <v>0</v>
      </c>
      <c r="J14" s="189">
        <f t="shared" si="2"/>
        <v>0</v>
      </c>
      <c r="K14" s="189">
        <f t="shared" si="2"/>
        <v>0</v>
      </c>
      <c r="L14" s="189">
        <f t="shared" si="2"/>
        <v>0</v>
      </c>
      <c r="M14" s="189">
        <f t="shared" si="2"/>
        <v>0</v>
      </c>
      <c r="N14" s="189">
        <f t="shared" si="2"/>
        <v>0</v>
      </c>
      <c r="O14" s="189">
        <f t="shared" si="2"/>
        <v>0</v>
      </c>
      <c r="P14" s="189">
        <f t="shared" si="2"/>
        <v>0</v>
      </c>
      <c r="Q14" s="189">
        <f t="shared" si="2"/>
        <v>0</v>
      </c>
      <c r="R14" s="189">
        <f t="shared" si="2"/>
        <v>0</v>
      </c>
      <c r="S14" s="189">
        <f t="shared" si="2"/>
        <v>0</v>
      </c>
      <c r="T14" s="189">
        <f t="shared" si="2"/>
        <v>0</v>
      </c>
      <c r="U14" s="189">
        <f t="shared" si="2"/>
        <v>0</v>
      </c>
      <c r="V14" s="189">
        <f t="shared" si="2"/>
        <v>0</v>
      </c>
      <c r="W14" s="189">
        <f t="shared" si="2"/>
        <v>0</v>
      </c>
      <c r="X14" s="189">
        <f t="shared" si="2"/>
        <v>0</v>
      </c>
      <c r="Y14" s="189">
        <f t="shared" si="2"/>
        <v>0</v>
      </c>
      <c r="Z14" s="189">
        <f t="shared" si="2"/>
        <v>0</v>
      </c>
      <c r="AA14" s="189">
        <f t="shared" si="2"/>
        <v>0</v>
      </c>
      <c r="AB14" s="189">
        <f t="shared" si="2"/>
        <v>0</v>
      </c>
      <c r="AC14" s="189">
        <f t="shared" si="2"/>
        <v>0</v>
      </c>
      <c r="AD14" s="189">
        <f t="shared" si="2"/>
        <v>0</v>
      </c>
      <c r="AE14" s="189">
        <f t="shared" si="2"/>
        <v>0</v>
      </c>
      <c r="AF14" s="189">
        <f t="shared" si="2"/>
        <v>0</v>
      </c>
      <c r="AG14" s="189">
        <f t="shared" si="2"/>
        <v>0</v>
      </c>
    </row>
    <row r="15" spans="1:35" x14ac:dyDescent="0.25">
      <c r="A15" s="224" t="s">
        <v>105</v>
      </c>
      <c r="B15" s="192">
        <v>0.18</v>
      </c>
      <c r="C15" s="189">
        <f>C6*$B$15</f>
        <v>0</v>
      </c>
      <c r="D15" s="189">
        <f t="shared" ref="D15:AG15" si="3">D6*$B$15</f>
        <v>0</v>
      </c>
      <c r="E15" s="189">
        <f t="shared" si="3"/>
        <v>0</v>
      </c>
      <c r="F15" s="189">
        <f t="shared" si="3"/>
        <v>0</v>
      </c>
      <c r="G15" s="189">
        <f t="shared" si="3"/>
        <v>0</v>
      </c>
      <c r="H15" s="189">
        <f t="shared" si="3"/>
        <v>0</v>
      </c>
      <c r="I15" s="189">
        <f t="shared" si="3"/>
        <v>0</v>
      </c>
      <c r="J15" s="189">
        <f t="shared" si="3"/>
        <v>0</v>
      </c>
      <c r="K15" s="189">
        <f t="shared" si="3"/>
        <v>0</v>
      </c>
      <c r="L15" s="189">
        <f t="shared" si="3"/>
        <v>0</v>
      </c>
      <c r="M15" s="189">
        <f t="shared" si="3"/>
        <v>0</v>
      </c>
      <c r="N15" s="189">
        <f t="shared" si="3"/>
        <v>0</v>
      </c>
      <c r="O15" s="189">
        <f t="shared" si="3"/>
        <v>0</v>
      </c>
      <c r="P15" s="189">
        <f t="shared" si="3"/>
        <v>0</v>
      </c>
      <c r="Q15" s="189">
        <f t="shared" si="3"/>
        <v>0</v>
      </c>
      <c r="R15" s="189">
        <f t="shared" si="3"/>
        <v>0</v>
      </c>
      <c r="S15" s="189">
        <f t="shared" si="3"/>
        <v>0</v>
      </c>
      <c r="T15" s="189">
        <f t="shared" si="3"/>
        <v>0</v>
      </c>
      <c r="U15" s="189">
        <f t="shared" si="3"/>
        <v>0</v>
      </c>
      <c r="V15" s="189">
        <f t="shared" si="3"/>
        <v>0</v>
      </c>
      <c r="W15" s="189">
        <f t="shared" si="3"/>
        <v>0</v>
      </c>
      <c r="X15" s="189">
        <f t="shared" si="3"/>
        <v>0</v>
      </c>
      <c r="Y15" s="189">
        <f t="shared" si="3"/>
        <v>0</v>
      </c>
      <c r="Z15" s="189">
        <f t="shared" si="3"/>
        <v>0</v>
      </c>
      <c r="AA15" s="189">
        <f t="shared" si="3"/>
        <v>0</v>
      </c>
      <c r="AB15" s="189">
        <f t="shared" si="3"/>
        <v>0</v>
      </c>
      <c r="AC15" s="189">
        <f t="shared" si="3"/>
        <v>0</v>
      </c>
      <c r="AD15" s="189">
        <f t="shared" si="3"/>
        <v>0</v>
      </c>
      <c r="AE15" s="189">
        <f t="shared" si="3"/>
        <v>0</v>
      </c>
      <c r="AF15" s="189">
        <f t="shared" si="3"/>
        <v>0</v>
      </c>
      <c r="AG15" s="189">
        <f t="shared" si="3"/>
        <v>0</v>
      </c>
    </row>
    <row r="16" spans="1:35" x14ac:dyDescent="0.25">
      <c r="A16" s="224" t="s">
        <v>125</v>
      </c>
      <c r="B16" s="192">
        <v>0.18</v>
      </c>
      <c r="C16" s="189">
        <f>C7*$B$16</f>
        <v>0</v>
      </c>
      <c r="D16" s="189">
        <f t="shared" ref="D16:AG16" si="4">D7*$B$16</f>
        <v>0</v>
      </c>
      <c r="E16" s="189">
        <f t="shared" si="4"/>
        <v>0</v>
      </c>
      <c r="F16" s="189">
        <f t="shared" si="4"/>
        <v>0</v>
      </c>
      <c r="G16" s="189">
        <f t="shared" si="4"/>
        <v>0</v>
      </c>
      <c r="H16" s="189">
        <f t="shared" si="4"/>
        <v>0</v>
      </c>
      <c r="I16" s="189">
        <f t="shared" si="4"/>
        <v>0</v>
      </c>
      <c r="J16" s="189">
        <f t="shared" si="4"/>
        <v>0</v>
      </c>
      <c r="K16" s="189">
        <f t="shared" si="4"/>
        <v>0</v>
      </c>
      <c r="L16" s="189">
        <f t="shared" si="4"/>
        <v>0</v>
      </c>
      <c r="M16" s="189">
        <f t="shared" si="4"/>
        <v>0</v>
      </c>
      <c r="N16" s="189">
        <f t="shared" si="4"/>
        <v>0</v>
      </c>
      <c r="O16" s="189">
        <f t="shared" si="4"/>
        <v>0</v>
      </c>
      <c r="P16" s="189">
        <f t="shared" si="4"/>
        <v>0</v>
      </c>
      <c r="Q16" s="189">
        <f t="shared" si="4"/>
        <v>0</v>
      </c>
      <c r="R16" s="189">
        <f t="shared" si="4"/>
        <v>0</v>
      </c>
      <c r="S16" s="189">
        <f t="shared" si="4"/>
        <v>0</v>
      </c>
      <c r="T16" s="189">
        <f t="shared" si="4"/>
        <v>0</v>
      </c>
      <c r="U16" s="189">
        <f t="shared" si="4"/>
        <v>0</v>
      </c>
      <c r="V16" s="189">
        <f t="shared" si="4"/>
        <v>0</v>
      </c>
      <c r="W16" s="189">
        <f t="shared" si="4"/>
        <v>0</v>
      </c>
      <c r="X16" s="189">
        <f t="shared" si="4"/>
        <v>0</v>
      </c>
      <c r="Y16" s="189">
        <f t="shared" si="4"/>
        <v>0</v>
      </c>
      <c r="Z16" s="189">
        <f t="shared" si="4"/>
        <v>0</v>
      </c>
      <c r="AA16" s="189">
        <f t="shared" si="4"/>
        <v>0</v>
      </c>
      <c r="AB16" s="189">
        <f t="shared" si="4"/>
        <v>0</v>
      </c>
      <c r="AC16" s="189">
        <f t="shared" si="4"/>
        <v>0</v>
      </c>
      <c r="AD16" s="189">
        <f t="shared" si="4"/>
        <v>0</v>
      </c>
      <c r="AE16" s="189">
        <f t="shared" si="4"/>
        <v>0</v>
      </c>
      <c r="AF16" s="189">
        <f t="shared" si="4"/>
        <v>0</v>
      </c>
      <c r="AG16" s="189">
        <f t="shared" si="4"/>
        <v>0</v>
      </c>
    </row>
    <row r="17" spans="1:35" x14ac:dyDescent="0.25">
      <c r="A17" s="224" t="s">
        <v>107</v>
      </c>
      <c r="B17" s="192">
        <v>0.18</v>
      </c>
      <c r="C17" s="189">
        <f>C8*$B$17</f>
        <v>0</v>
      </c>
      <c r="D17" s="189">
        <f t="shared" ref="D17:AG17" si="5">D8*$B$17</f>
        <v>0</v>
      </c>
      <c r="E17" s="189">
        <f t="shared" si="5"/>
        <v>0</v>
      </c>
      <c r="F17" s="189">
        <f t="shared" si="5"/>
        <v>0</v>
      </c>
      <c r="G17" s="189">
        <f t="shared" si="5"/>
        <v>0</v>
      </c>
      <c r="H17" s="189">
        <f t="shared" si="5"/>
        <v>0</v>
      </c>
      <c r="I17" s="189">
        <f t="shared" si="5"/>
        <v>0</v>
      </c>
      <c r="J17" s="189">
        <f t="shared" si="5"/>
        <v>0</v>
      </c>
      <c r="K17" s="189">
        <f t="shared" si="5"/>
        <v>0</v>
      </c>
      <c r="L17" s="189">
        <f t="shared" si="5"/>
        <v>0</v>
      </c>
      <c r="M17" s="189">
        <f t="shared" si="5"/>
        <v>0</v>
      </c>
      <c r="N17" s="189">
        <f t="shared" si="5"/>
        <v>0</v>
      </c>
      <c r="O17" s="189">
        <f t="shared" si="5"/>
        <v>0</v>
      </c>
      <c r="P17" s="189">
        <f t="shared" si="5"/>
        <v>0</v>
      </c>
      <c r="Q17" s="189">
        <f t="shared" si="5"/>
        <v>0</v>
      </c>
      <c r="R17" s="189">
        <f t="shared" si="5"/>
        <v>0</v>
      </c>
      <c r="S17" s="189">
        <f t="shared" si="5"/>
        <v>0</v>
      </c>
      <c r="T17" s="189">
        <f t="shared" si="5"/>
        <v>0</v>
      </c>
      <c r="U17" s="189">
        <f t="shared" si="5"/>
        <v>0</v>
      </c>
      <c r="V17" s="189">
        <f t="shared" si="5"/>
        <v>0</v>
      </c>
      <c r="W17" s="189">
        <f t="shared" si="5"/>
        <v>0</v>
      </c>
      <c r="X17" s="189">
        <f t="shared" si="5"/>
        <v>0</v>
      </c>
      <c r="Y17" s="189">
        <f t="shared" si="5"/>
        <v>0</v>
      </c>
      <c r="Z17" s="189">
        <f t="shared" si="5"/>
        <v>0</v>
      </c>
      <c r="AA17" s="189">
        <f t="shared" si="5"/>
        <v>0</v>
      </c>
      <c r="AB17" s="189">
        <f t="shared" si="5"/>
        <v>0</v>
      </c>
      <c r="AC17" s="189">
        <f t="shared" si="5"/>
        <v>0</v>
      </c>
      <c r="AD17" s="189">
        <f t="shared" si="5"/>
        <v>0</v>
      </c>
      <c r="AE17" s="189">
        <f t="shared" si="5"/>
        <v>0</v>
      </c>
      <c r="AF17" s="189">
        <f t="shared" si="5"/>
        <v>0</v>
      </c>
      <c r="AG17" s="189">
        <f t="shared" si="5"/>
        <v>0</v>
      </c>
    </row>
    <row r="18" spans="1:35" x14ac:dyDescent="0.25">
      <c r="A18" s="224" t="s">
        <v>145</v>
      </c>
      <c r="B18" s="192">
        <v>0.18</v>
      </c>
      <c r="C18" s="189"/>
      <c r="D18" s="189"/>
      <c r="E18" s="189"/>
      <c r="F18" s="189"/>
      <c r="G18" s="189"/>
      <c r="H18" s="189"/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</row>
    <row r="19" spans="1:35" x14ac:dyDescent="0.25">
      <c r="A19" s="224" t="s">
        <v>124</v>
      </c>
      <c r="B19" s="192">
        <v>0.18</v>
      </c>
      <c r="C19" s="189">
        <f t="shared" ref="C19:AG19" si="6">C10*$B$19</f>
        <v>0</v>
      </c>
      <c r="D19" s="189">
        <f t="shared" si="6"/>
        <v>0</v>
      </c>
      <c r="E19" s="189">
        <f t="shared" si="6"/>
        <v>0</v>
      </c>
      <c r="F19" s="189">
        <f t="shared" si="6"/>
        <v>0</v>
      </c>
      <c r="G19" s="189">
        <f t="shared" si="6"/>
        <v>0</v>
      </c>
      <c r="H19" s="189">
        <f t="shared" si="6"/>
        <v>0</v>
      </c>
      <c r="I19" s="189">
        <f t="shared" si="6"/>
        <v>0</v>
      </c>
      <c r="J19" s="189">
        <f t="shared" si="6"/>
        <v>0</v>
      </c>
      <c r="K19" s="189">
        <f t="shared" si="6"/>
        <v>0</v>
      </c>
      <c r="L19" s="189">
        <f t="shared" si="6"/>
        <v>0</v>
      </c>
      <c r="M19" s="189">
        <f t="shared" si="6"/>
        <v>0</v>
      </c>
      <c r="N19" s="189">
        <f t="shared" si="6"/>
        <v>0</v>
      </c>
      <c r="O19" s="189">
        <f t="shared" si="6"/>
        <v>0</v>
      </c>
      <c r="P19" s="189">
        <f t="shared" si="6"/>
        <v>0</v>
      </c>
      <c r="Q19" s="189">
        <f t="shared" si="6"/>
        <v>0</v>
      </c>
      <c r="R19" s="189">
        <f t="shared" si="6"/>
        <v>0</v>
      </c>
      <c r="S19" s="189">
        <f t="shared" si="6"/>
        <v>0</v>
      </c>
      <c r="T19" s="189">
        <f t="shared" si="6"/>
        <v>0</v>
      </c>
      <c r="U19" s="189">
        <f t="shared" si="6"/>
        <v>0</v>
      </c>
      <c r="V19" s="189">
        <f t="shared" si="6"/>
        <v>0</v>
      </c>
      <c r="W19" s="189">
        <f t="shared" si="6"/>
        <v>0</v>
      </c>
      <c r="X19" s="189">
        <f t="shared" si="6"/>
        <v>0</v>
      </c>
      <c r="Y19" s="189">
        <f t="shared" si="6"/>
        <v>0</v>
      </c>
      <c r="Z19" s="189">
        <f t="shared" si="6"/>
        <v>0</v>
      </c>
      <c r="AA19" s="189">
        <f t="shared" si="6"/>
        <v>0</v>
      </c>
      <c r="AB19" s="189">
        <f t="shared" si="6"/>
        <v>0</v>
      </c>
      <c r="AC19" s="189">
        <f t="shared" si="6"/>
        <v>0</v>
      </c>
      <c r="AD19" s="189">
        <f t="shared" si="6"/>
        <v>0</v>
      </c>
      <c r="AE19" s="189">
        <f t="shared" si="6"/>
        <v>0</v>
      </c>
      <c r="AF19" s="189">
        <f t="shared" si="6"/>
        <v>0</v>
      </c>
      <c r="AG19" s="189">
        <f t="shared" si="6"/>
        <v>0</v>
      </c>
    </row>
    <row r="20" spans="1:35" s="190" customFormat="1" x14ac:dyDescent="0.25">
      <c r="A20" s="190" t="s">
        <v>91</v>
      </c>
      <c r="C20" s="193">
        <f t="shared" ref="C20:AG20" si="7">SUM(C13:C19)</f>
        <v>0</v>
      </c>
      <c r="D20" s="193">
        <f t="shared" si="7"/>
        <v>0</v>
      </c>
      <c r="E20" s="193">
        <f t="shared" si="7"/>
        <v>0</v>
      </c>
      <c r="F20" s="193">
        <f t="shared" si="7"/>
        <v>0</v>
      </c>
      <c r="G20" s="193">
        <f t="shared" si="7"/>
        <v>0</v>
      </c>
      <c r="H20" s="193">
        <f t="shared" si="7"/>
        <v>0</v>
      </c>
      <c r="I20" s="193">
        <f t="shared" si="7"/>
        <v>0</v>
      </c>
      <c r="J20" s="193">
        <f t="shared" si="7"/>
        <v>0</v>
      </c>
      <c r="K20" s="193">
        <f t="shared" si="7"/>
        <v>0</v>
      </c>
      <c r="L20" s="193">
        <f t="shared" si="7"/>
        <v>0</v>
      </c>
      <c r="M20" s="193">
        <f t="shared" si="7"/>
        <v>0</v>
      </c>
      <c r="N20" s="193">
        <f t="shared" si="7"/>
        <v>0</v>
      </c>
      <c r="O20" s="193">
        <f t="shared" si="7"/>
        <v>0</v>
      </c>
      <c r="P20" s="193">
        <f t="shared" si="7"/>
        <v>0</v>
      </c>
      <c r="Q20" s="193">
        <f t="shared" si="7"/>
        <v>0</v>
      </c>
      <c r="R20" s="193">
        <f t="shared" si="7"/>
        <v>0</v>
      </c>
      <c r="S20" s="193">
        <f t="shared" si="7"/>
        <v>0</v>
      </c>
      <c r="T20" s="193">
        <f t="shared" si="7"/>
        <v>0</v>
      </c>
      <c r="U20" s="193">
        <f t="shared" si="7"/>
        <v>0</v>
      </c>
      <c r="V20" s="193">
        <f t="shared" si="7"/>
        <v>0</v>
      </c>
      <c r="W20" s="193">
        <f t="shared" si="7"/>
        <v>0</v>
      </c>
      <c r="X20" s="193">
        <f t="shared" si="7"/>
        <v>0</v>
      </c>
      <c r="Y20" s="193">
        <f t="shared" si="7"/>
        <v>0</v>
      </c>
      <c r="Z20" s="193">
        <f t="shared" si="7"/>
        <v>0</v>
      </c>
      <c r="AA20" s="193">
        <f t="shared" si="7"/>
        <v>0</v>
      </c>
      <c r="AB20" s="193">
        <f t="shared" si="7"/>
        <v>0</v>
      </c>
      <c r="AC20" s="193">
        <f t="shared" si="7"/>
        <v>0</v>
      </c>
      <c r="AD20" s="193">
        <f t="shared" si="7"/>
        <v>0</v>
      </c>
      <c r="AE20" s="193">
        <f t="shared" si="7"/>
        <v>0</v>
      </c>
      <c r="AF20" s="193">
        <f t="shared" si="7"/>
        <v>0</v>
      </c>
      <c r="AG20" s="193">
        <f t="shared" si="7"/>
        <v>0</v>
      </c>
      <c r="AI20" s="191">
        <f>SUM(C20:AG20)</f>
        <v>0</v>
      </c>
    </row>
    <row r="21" spans="1:35" x14ac:dyDescent="0.25">
      <c r="B21" s="188"/>
    </row>
    <row r="22" spans="1:35" s="197" customFormat="1" x14ac:dyDescent="0.25">
      <c r="A22" s="195" t="s">
        <v>88</v>
      </c>
      <c r="B22" s="196" t="s">
        <v>152</v>
      </c>
    </row>
    <row r="23" spans="1:35" x14ac:dyDescent="0.25">
      <c r="A23" s="171" t="s">
        <v>37</v>
      </c>
      <c r="B23" s="189">
        <v>42000</v>
      </c>
      <c r="C23" s="226">
        <f>$B$23/31</f>
        <v>1354.8387096774193</v>
      </c>
      <c r="D23" s="226">
        <f t="shared" ref="D23:AG23" si="8">$B$23/31</f>
        <v>1354.8387096774193</v>
      </c>
      <c r="E23" s="226">
        <f t="shared" si="8"/>
        <v>1354.8387096774193</v>
      </c>
      <c r="F23" s="226">
        <f t="shared" si="8"/>
        <v>1354.8387096774193</v>
      </c>
      <c r="G23" s="226">
        <f t="shared" si="8"/>
        <v>1354.8387096774193</v>
      </c>
      <c r="H23" s="226">
        <f t="shared" si="8"/>
        <v>1354.8387096774193</v>
      </c>
      <c r="I23" s="226">
        <f t="shared" si="8"/>
        <v>1354.8387096774193</v>
      </c>
      <c r="J23" s="226">
        <f t="shared" si="8"/>
        <v>1354.8387096774193</v>
      </c>
      <c r="K23" s="226">
        <f t="shared" si="8"/>
        <v>1354.8387096774193</v>
      </c>
      <c r="L23" s="226">
        <f t="shared" si="8"/>
        <v>1354.8387096774193</v>
      </c>
      <c r="M23" s="226">
        <f t="shared" si="8"/>
        <v>1354.8387096774193</v>
      </c>
      <c r="N23" s="226">
        <f t="shared" si="8"/>
        <v>1354.8387096774193</v>
      </c>
      <c r="O23" s="226">
        <f t="shared" si="8"/>
        <v>1354.8387096774193</v>
      </c>
      <c r="P23" s="226">
        <f t="shared" si="8"/>
        <v>1354.8387096774193</v>
      </c>
      <c r="Q23" s="226">
        <f t="shared" si="8"/>
        <v>1354.8387096774193</v>
      </c>
      <c r="R23" s="226">
        <f t="shared" si="8"/>
        <v>1354.8387096774193</v>
      </c>
      <c r="S23" s="226">
        <f t="shared" si="8"/>
        <v>1354.8387096774193</v>
      </c>
      <c r="T23" s="226">
        <f t="shared" si="8"/>
        <v>1354.8387096774193</v>
      </c>
      <c r="U23" s="226">
        <f t="shared" si="8"/>
        <v>1354.8387096774193</v>
      </c>
      <c r="V23" s="226">
        <f t="shared" si="8"/>
        <v>1354.8387096774193</v>
      </c>
      <c r="W23" s="226">
        <f t="shared" si="8"/>
        <v>1354.8387096774193</v>
      </c>
      <c r="X23" s="226">
        <f t="shared" si="8"/>
        <v>1354.8387096774193</v>
      </c>
      <c r="Y23" s="226">
        <f t="shared" si="8"/>
        <v>1354.8387096774193</v>
      </c>
      <c r="Z23" s="226">
        <f t="shared" si="8"/>
        <v>1354.8387096774193</v>
      </c>
      <c r="AA23" s="226">
        <f t="shared" si="8"/>
        <v>1354.8387096774193</v>
      </c>
      <c r="AB23" s="226">
        <f t="shared" si="8"/>
        <v>1354.8387096774193</v>
      </c>
      <c r="AC23" s="226">
        <f t="shared" si="8"/>
        <v>1354.8387096774193</v>
      </c>
      <c r="AD23" s="226">
        <f t="shared" si="8"/>
        <v>1354.8387096774193</v>
      </c>
      <c r="AE23" s="226">
        <f t="shared" si="8"/>
        <v>1354.8387096774193</v>
      </c>
      <c r="AF23" s="226">
        <f t="shared" si="8"/>
        <v>1354.8387096774193</v>
      </c>
      <c r="AG23" s="226">
        <f t="shared" si="8"/>
        <v>1354.8387096774193</v>
      </c>
    </row>
    <row r="24" spans="1:35" x14ac:dyDescent="0.25">
      <c r="A24" s="171" t="s">
        <v>89</v>
      </c>
      <c r="B24" s="189">
        <v>163500</v>
      </c>
      <c r="C24" s="226">
        <f>$B$24/31</f>
        <v>5274.1935483870966</v>
      </c>
      <c r="D24" s="226">
        <f t="shared" ref="D24:AG24" si="9">$B$24/31</f>
        <v>5274.1935483870966</v>
      </c>
      <c r="E24" s="226">
        <f t="shared" si="9"/>
        <v>5274.1935483870966</v>
      </c>
      <c r="F24" s="226">
        <f t="shared" si="9"/>
        <v>5274.1935483870966</v>
      </c>
      <c r="G24" s="226">
        <f t="shared" si="9"/>
        <v>5274.1935483870966</v>
      </c>
      <c r="H24" s="226">
        <f t="shared" si="9"/>
        <v>5274.1935483870966</v>
      </c>
      <c r="I24" s="226">
        <f t="shared" si="9"/>
        <v>5274.1935483870966</v>
      </c>
      <c r="J24" s="226">
        <f t="shared" si="9"/>
        <v>5274.1935483870966</v>
      </c>
      <c r="K24" s="226">
        <f t="shared" si="9"/>
        <v>5274.1935483870966</v>
      </c>
      <c r="L24" s="226">
        <f t="shared" si="9"/>
        <v>5274.1935483870966</v>
      </c>
      <c r="M24" s="226">
        <f t="shared" si="9"/>
        <v>5274.1935483870966</v>
      </c>
      <c r="N24" s="226">
        <f t="shared" si="9"/>
        <v>5274.1935483870966</v>
      </c>
      <c r="O24" s="226">
        <f t="shared" si="9"/>
        <v>5274.1935483870966</v>
      </c>
      <c r="P24" s="226">
        <f t="shared" si="9"/>
        <v>5274.1935483870966</v>
      </c>
      <c r="Q24" s="226">
        <f t="shared" si="9"/>
        <v>5274.1935483870966</v>
      </c>
      <c r="R24" s="226">
        <f t="shared" si="9"/>
        <v>5274.1935483870966</v>
      </c>
      <c r="S24" s="226">
        <f t="shared" si="9"/>
        <v>5274.1935483870966</v>
      </c>
      <c r="T24" s="226">
        <f t="shared" si="9"/>
        <v>5274.1935483870966</v>
      </c>
      <c r="U24" s="226">
        <f t="shared" si="9"/>
        <v>5274.1935483870966</v>
      </c>
      <c r="V24" s="226">
        <f t="shared" si="9"/>
        <v>5274.1935483870966</v>
      </c>
      <c r="W24" s="226">
        <f t="shared" si="9"/>
        <v>5274.1935483870966</v>
      </c>
      <c r="X24" s="226">
        <f t="shared" si="9"/>
        <v>5274.1935483870966</v>
      </c>
      <c r="Y24" s="226">
        <f t="shared" si="9"/>
        <v>5274.1935483870966</v>
      </c>
      <c r="Z24" s="226">
        <f t="shared" si="9"/>
        <v>5274.1935483870966</v>
      </c>
      <c r="AA24" s="226">
        <f t="shared" si="9"/>
        <v>5274.1935483870966</v>
      </c>
      <c r="AB24" s="226">
        <f t="shared" si="9"/>
        <v>5274.1935483870966</v>
      </c>
      <c r="AC24" s="226">
        <f t="shared" si="9"/>
        <v>5274.1935483870966</v>
      </c>
      <c r="AD24" s="226">
        <f t="shared" si="9"/>
        <v>5274.1935483870966</v>
      </c>
      <c r="AE24" s="226">
        <f t="shared" si="9"/>
        <v>5274.1935483870966</v>
      </c>
      <c r="AF24" s="226">
        <f t="shared" si="9"/>
        <v>5274.1935483870966</v>
      </c>
      <c r="AG24" s="226">
        <f t="shared" si="9"/>
        <v>5274.1935483870966</v>
      </c>
    </row>
    <row r="25" spans="1:35" x14ac:dyDescent="0.25">
      <c r="A25" s="171" t="s">
        <v>96</v>
      </c>
      <c r="B25" s="170">
        <v>5000</v>
      </c>
      <c r="C25" s="228">
        <f>B25/$B$1</f>
        <v>161.29032258064515</v>
      </c>
      <c r="D25" s="228">
        <f t="shared" ref="D25:AG25" si="10">$B$25/31</f>
        <v>161.29032258064515</v>
      </c>
      <c r="E25" s="228">
        <f t="shared" si="10"/>
        <v>161.29032258064515</v>
      </c>
      <c r="F25" s="228">
        <f t="shared" si="10"/>
        <v>161.29032258064515</v>
      </c>
      <c r="G25" s="228">
        <f t="shared" si="10"/>
        <v>161.29032258064515</v>
      </c>
      <c r="H25" s="228">
        <f t="shared" si="10"/>
        <v>161.29032258064515</v>
      </c>
      <c r="I25" s="228">
        <f t="shared" si="10"/>
        <v>161.29032258064515</v>
      </c>
      <c r="J25" s="228">
        <f t="shared" si="10"/>
        <v>161.29032258064515</v>
      </c>
      <c r="K25" s="228">
        <f t="shared" si="10"/>
        <v>161.29032258064515</v>
      </c>
      <c r="L25" s="228">
        <f t="shared" si="10"/>
        <v>161.29032258064515</v>
      </c>
      <c r="M25" s="228">
        <f t="shared" si="10"/>
        <v>161.29032258064515</v>
      </c>
      <c r="N25" s="228">
        <f t="shared" si="10"/>
        <v>161.29032258064515</v>
      </c>
      <c r="O25" s="228">
        <f t="shared" si="10"/>
        <v>161.29032258064515</v>
      </c>
      <c r="P25" s="228">
        <f t="shared" si="10"/>
        <v>161.29032258064515</v>
      </c>
      <c r="Q25" s="228">
        <f t="shared" si="10"/>
        <v>161.29032258064515</v>
      </c>
      <c r="R25" s="228">
        <f t="shared" si="10"/>
        <v>161.29032258064515</v>
      </c>
      <c r="S25" s="228">
        <f t="shared" si="10"/>
        <v>161.29032258064515</v>
      </c>
      <c r="T25" s="228">
        <f t="shared" si="10"/>
        <v>161.29032258064515</v>
      </c>
      <c r="U25" s="228">
        <f t="shared" si="10"/>
        <v>161.29032258064515</v>
      </c>
      <c r="V25" s="228">
        <f t="shared" si="10"/>
        <v>161.29032258064515</v>
      </c>
      <c r="W25" s="228">
        <f t="shared" si="10"/>
        <v>161.29032258064515</v>
      </c>
      <c r="X25" s="228">
        <f t="shared" si="10"/>
        <v>161.29032258064515</v>
      </c>
      <c r="Y25" s="228">
        <f t="shared" si="10"/>
        <v>161.29032258064515</v>
      </c>
      <c r="Z25" s="228">
        <f t="shared" si="10"/>
        <v>161.29032258064515</v>
      </c>
      <c r="AA25" s="228">
        <f t="shared" si="10"/>
        <v>161.29032258064515</v>
      </c>
      <c r="AB25" s="228">
        <f t="shared" si="10"/>
        <v>161.29032258064515</v>
      </c>
      <c r="AC25" s="228">
        <f t="shared" si="10"/>
        <v>161.29032258064515</v>
      </c>
      <c r="AD25" s="228">
        <f t="shared" si="10"/>
        <v>161.29032258064515</v>
      </c>
      <c r="AE25" s="228">
        <f t="shared" si="10"/>
        <v>161.29032258064515</v>
      </c>
      <c r="AF25" s="228">
        <f t="shared" si="10"/>
        <v>161.29032258064515</v>
      </c>
      <c r="AG25" s="228">
        <f t="shared" si="10"/>
        <v>161.29032258064515</v>
      </c>
    </row>
    <row r="26" spans="1:35" x14ac:dyDescent="0.25">
      <c r="A26" s="171" t="s">
        <v>92</v>
      </c>
      <c r="B26" s="170">
        <v>1500</v>
      </c>
      <c r="C26" s="228">
        <f t="shared" ref="C26:C32" si="11">B26/$B$1</f>
        <v>48.387096774193552</v>
      </c>
      <c r="D26" s="226">
        <f>$B$26/31</f>
        <v>48.387096774193552</v>
      </c>
      <c r="E26" s="226">
        <f t="shared" ref="E26:AG26" si="12">$B$26/31</f>
        <v>48.387096774193552</v>
      </c>
      <c r="F26" s="226">
        <f t="shared" si="12"/>
        <v>48.387096774193552</v>
      </c>
      <c r="G26" s="226">
        <f t="shared" si="12"/>
        <v>48.387096774193552</v>
      </c>
      <c r="H26" s="226">
        <f t="shared" si="12"/>
        <v>48.387096774193552</v>
      </c>
      <c r="I26" s="226">
        <f t="shared" si="12"/>
        <v>48.387096774193552</v>
      </c>
      <c r="J26" s="226">
        <f t="shared" si="12"/>
        <v>48.387096774193552</v>
      </c>
      <c r="K26" s="226">
        <f t="shared" si="12"/>
        <v>48.387096774193552</v>
      </c>
      <c r="L26" s="226">
        <f t="shared" si="12"/>
        <v>48.387096774193552</v>
      </c>
      <c r="M26" s="226">
        <f t="shared" si="12"/>
        <v>48.387096774193552</v>
      </c>
      <c r="N26" s="226">
        <f t="shared" si="12"/>
        <v>48.387096774193552</v>
      </c>
      <c r="O26" s="226">
        <f t="shared" si="12"/>
        <v>48.387096774193552</v>
      </c>
      <c r="P26" s="226">
        <f t="shared" si="12"/>
        <v>48.387096774193552</v>
      </c>
      <c r="Q26" s="226">
        <f t="shared" si="12"/>
        <v>48.387096774193552</v>
      </c>
      <c r="R26" s="226">
        <f t="shared" si="12"/>
        <v>48.387096774193552</v>
      </c>
      <c r="S26" s="226">
        <f t="shared" si="12"/>
        <v>48.387096774193552</v>
      </c>
      <c r="T26" s="226">
        <f t="shared" si="12"/>
        <v>48.387096774193552</v>
      </c>
      <c r="U26" s="226">
        <f t="shared" si="12"/>
        <v>48.387096774193552</v>
      </c>
      <c r="V26" s="226">
        <f t="shared" si="12"/>
        <v>48.387096774193552</v>
      </c>
      <c r="W26" s="226">
        <f t="shared" si="12"/>
        <v>48.387096774193552</v>
      </c>
      <c r="X26" s="226">
        <f t="shared" si="12"/>
        <v>48.387096774193552</v>
      </c>
      <c r="Y26" s="226">
        <f t="shared" si="12"/>
        <v>48.387096774193552</v>
      </c>
      <c r="Z26" s="226">
        <f t="shared" si="12"/>
        <v>48.387096774193552</v>
      </c>
      <c r="AA26" s="226">
        <f t="shared" si="12"/>
        <v>48.387096774193552</v>
      </c>
      <c r="AB26" s="226">
        <f t="shared" si="12"/>
        <v>48.387096774193552</v>
      </c>
      <c r="AC26" s="226">
        <f t="shared" si="12"/>
        <v>48.387096774193552</v>
      </c>
      <c r="AD26" s="226">
        <f t="shared" si="12"/>
        <v>48.387096774193552</v>
      </c>
      <c r="AE26" s="226">
        <f t="shared" si="12"/>
        <v>48.387096774193552</v>
      </c>
      <c r="AF26" s="226">
        <f t="shared" si="12"/>
        <v>48.387096774193552</v>
      </c>
      <c r="AG26" s="226">
        <f t="shared" si="12"/>
        <v>48.387096774193552</v>
      </c>
    </row>
    <row r="27" spans="1:35" x14ac:dyDescent="0.25">
      <c r="A27" s="171" t="s">
        <v>90</v>
      </c>
      <c r="B27" s="170">
        <v>4000</v>
      </c>
      <c r="C27" s="228">
        <f t="shared" si="11"/>
        <v>129.03225806451613</v>
      </c>
      <c r="D27" s="226">
        <f>$B$27/31</f>
        <v>129.03225806451613</v>
      </c>
      <c r="E27" s="226">
        <f t="shared" ref="E27:AG27" si="13">$B$27/31</f>
        <v>129.03225806451613</v>
      </c>
      <c r="F27" s="226">
        <f t="shared" si="13"/>
        <v>129.03225806451613</v>
      </c>
      <c r="G27" s="226">
        <f t="shared" si="13"/>
        <v>129.03225806451613</v>
      </c>
      <c r="H27" s="226">
        <f t="shared" si="13"/>
        <v>129.03225806451613</v>
      </c>
      <c r="I27" s="226">
        <f t="shared" si="13"/>
        <v>129.03225806451613</v>
      </c>
      <c r="J27" s="226">
        <f t="shared" si="13"/>
        <v>129.03225806451613</v>
      </c>
      <c r="K27" s="226">
        <f t="shared" si="13"/>
        <v>129.03225806451613</v>
      </c>
      <c r="L27" s="226">
        <f t="shared" si="13"/>
        <v>129.03225806451613</v>
      </c>
      <c r="M27" s="226">
        <f t="shared" si="13"/>
        <v>129.03225806451613</v>
      </c>
      <c r="N27" s="226">
        <f t="shared" si="13"/>
        <v>129.03225806451613</v>
      </c>
      <c r="O27" s="226">
        <f t="shared" si="13"/>
        <v>129.03225806451613</v>
      </c>
      <c r="P27" s="226">
        <f t="shared" si="13"/>
        <v>129.03225806451613</v>
      </c>
      <c r="Q27" s="226">
        <f t="shared" si="13"/>
        <v>129.03225806451613</v>
      </c>
      <c r="R27" s="226">
        <f t="shared" si="13"/>
        <v>129.03225806451613</v>
      </c>
      <c r="S27" s="226">
        <f t="shared" si="13"/>
        <v>129.03225806451613</v>
      </c>
      <c r="T27" s="226">
        <f t="shared" si="13"/>
        <v>129.03225806451613</v>
      </c>
      <c r="U27" s="226">
        <f t="shared" si="13"/>
        <v>129.03225806451613</v>
      </c>
      <c r="V27" s="226">
        <f t="shared" si="13"/>
        <v>129.03225806451613</v>
      </c>
      <c r="W27" s="226">
        <f t="shared" si="13"/>
        <v>129.03225806451613</v>
      </c>
      <c r="X27" s="226">
        <f t="shared" si="13"/>
        <v>129.03225806451613</v>
      </c>
      <c r="Y27" s="226">
        <f t="shared" si="13"/>
        <v>129.03225806451613</v>
      </c>
      <c r="Z27" s="226">
        <f t="shared" si="13"/>
        <v>129.03225806451613</v>
      </c>
      <c r="AA27" s="226">
        <f t="shared" si="13"/>
        <v>129.03225806451613</v>
      </c>
      <c r="AB27" s="226">
        <f t="shared" si="13"/>
        <v>129.03225806451613</v>
      </c>
      <c r="AC27" s="226">
        <f t="shared" si="13"/>
        <v>129.03225806451613</v>
      </c>
      <c r="AD27" s="226">
        <f t="shared" si="13"/>
        <v>129.03225806451613</v>
      </c>
      <c r="AE27" s="226">
        <f t="shared" si="13"/>
        <v>129.03225806451613</v>
      </c>
      <c r="AF27" s="226">
        <f t="shared" si="13"/>
        <v>129.03225806451613</v>
      </c>
      <c r="AG27" s="226">
        <f t="shared" si="13"/>
        <v>129.03225806451613</v>
      </c>
    </row>
    <row r="28" spans="1:35" x14ac:dyDescent="0.25">
      <c r="A28" s="173" t="s">
        <v>97</v>
      </c>
      <c r="B28" s="170">
        <v>1000</v>
      </c>
      <c r="C28" s="228">
        <f t="shared" si="11"/>
        <v>32.258064516129032</v>
      </c>
      <c r="D28" s="226">
        <f>$B$28/31</f>
        <v>32.258064516129032</v>
      </c>
      <c r="E28" s="226">
        <f t="shared" ref="E28:AG28" si="14">$B$28/31</f>
        <v>32.258064516129032</v>
      </c>
      <c r="F28" s="226">
        <f t="shared" si="14"/>
        <v>32.258064516129032</v>
      </c>
      <c r="G28" s="226">
        <f t="shared" si="14"/>
        <v>32.258064516129032</v>
      </c>
      <c r="H28" s="226">
        <f t="shared" si="14"/>
        <v>32.258064516129032</v>
      </c>
      <c r="I28" s="226">
        <f t="shared" si="14"/>
        <v>32.258064516129032</v>
      </c>
      <c r="J28" s="226">
        <f t="shared" si="14"/>
        <v>32.258064516129032</v>
      </c>
      <c r="K28" s="226">
        <f t="shared" si="14"/>
        <v>32.258064516129032</v>
      </c>
      <c r="L28" s="226">
        <f t="shared" si="14"/>
        <v>32.258064516129032</v>
      </c>
      <c r="M28" s="226">
        <f t="shared" si="14"/>
        <v>32.258064516129032</v>
      </c>
      <c r="N28" s="226">
        <f t="shared" si="14"/>
        <v>32.258064516129032</v>
      </c>
      <c r="O28" s="226">
        <f t="shared" si="14"/>
        <v>32.258064516129032</v>
      </c>
      <c r="P28" s="226">
        <f t="shared" si="14"/>
        <v>32.258064516129032</v>
      </c>
      <c r="Q28" s="226">
        <f t="shared" si="14"/>
        <v>32.258064516129032</v>
      </c>
      <c r="R28" s="226">
        <f t="shared" si="14"/>
        <v>32.258064516129032</v>
      </c>
      <c r="S28" s="226">
        <f t="shared" si="14"/>
        <v>32.258064516129032</v>
      </c>
      <c r="T28" s="226">
        <f t="shared" si="14"/>
        <v>32.258064516129032</v>
      </c>
      <c r="U28" s="226">
        <f t="shared" si="14"/>
        <v>32.258064516129032</v>
      </c>
      <c r="V28" s="226">
        <f t="shared" si="14"/>
        <v>32.258064516129032</v>
      </c>
      <c r="W28" s="226">
        <f t="shared" si="14"/>
        <v>32.258064516129032</v>
      </c>
      <c r="X28" s="226">
        <f t="shared" si="14"/>
        <v>32.258064516129032</v>
      </c>
      <c r="Y28" s="226">
        <f t="shared" si="14"/>
        <v>32.258064516129032</v>
      </c>
      <c r="Z28" s="226">
        <f t="shared" si="14"/>
        <v>32.258064516129032</v>
      </c>
      <c r="AA28" s="226">
        <f t="shared" si="14"/>
        <v>32.258064516129032</v>
      </c>
      <c r="AB28" s="226">
        <f t="shared" si="14"/>
        <v>32.258064516129032</v>
      </c>
      <c r="AC28" s="226">
        <f t="shared" si="14"/>
        <v>32.258064516129032</v>
      </c>
      <c r="AD28" s="226">
        <f t="shared" si="14"/>
        <v>32.258064516129032</v>
      </c>
      <c r="AE28" s="226">
        <f t="shared" si="14"/>
        <v>32.258064516129032</v>
      </c>
      <c r="AF28" s="226">
        <f t="shared" si="14"/>
        <v>32.258064516129032</v>
      </c>
      <c r="AG28" s="226">
        <f t="shared" si="14"/>
        <v>32.258064516129032</v>
      </c>
    </row>
    <row r="29" spans="1:35" x14ac:dyDescent="0.25">
      <c r="A29" s="173" t="s">
        <v>98</v>
      </c>
      <c r="B29" s="170">
        <v>5000</v>
      </c>
      <c r="C29" s="228">
        <f t="shared" si="11"/>
        <v>161.29032258064515</v>
      </c>
      <c r="D29" s="226">
        <f>$B$29/31</f>
        <v>161.29032258064515</v>
      </c>
      <c r="E29" s="226">
        <f t="shared" ref="E29:AF29" si="15">$B$29/31</f>
        <v>161.29032258064515</v>
      </c>
      <c r="F29" s="226">
        <f t="shared" si="15"/>
        <v>161.29032258064515</v>
      </c>
      <c r="G29" s="226">
        <f t="shared" si="15"/>
        <v>161.29032258064515</v>
      </c>
      <c r="H29" s="226">
        <f t="shared" si="15"/>
        <v>161.29032258064515</v>
      </c>
      <c r="I29" s="226">
        <f t="shared" si="15"/>
        <v>161.29032258064515</v>
      </c>
      <c r="J29" s="226">
        <f t="shared" si="15"/>
        <v>161.29032258064515</v>
      </c>
      <c r="K29" s="226">
        <f t="shared" si="15"/>
        <v>161.29032258064515</v>
      </c>
      <c r="L29" s="226">
        <f t="shared" si="15"/>
        <v>161.29032258064515</v>
      </c>
      <c r="M29" s="226">
        <f t="shared" si="15"/>
        <v>161.29032258064515</v>
      </c>
      <c r="N29" s="226">
        <f t="shared" si="15"/>
        <v>161.29032258064515</v>
      </c>
      <c r="O29" s="226">
        <f t="shared" si="15"/>
        <v>161.29032258064515</v>
      </c>
      <c r="P29" s="226">
        <f t="shared" si="15"/>
        <v>161.29032258064515</v>
      </c>
      <c r="Q29" s="226">
        <f t="shared" si="15"/>
        <v>161.29032258064515</v>
      </c>
      <c r="R29" s="226">
        <f t="shared" si="15"/>
        <v>161.29032258064515</v>
      </c>
      <c r="S29" s="226">
        <f t="shared" si="15"/>
        <v>161.29032258064515</v>
      </c>
      <c r="T29" s="226">
        <f t="shared" si="15"/>
        <v>161.29032258064515</v>
      </c>
      <c r="U29" s="226">
        <f t="shared" si="15"/>
        <v>161.29032258064515</v>
      </c>
      <c r="V29" s="226">
        <f t="shared" si="15"/>
        <v>161.29032258064515</v>
      </c>
      <c r="W29" s="226">
        <f t="shared" si="15"/>
        <v>161.29032258064515</v>
      </c>
      <c r="X29" s="226">
        <f t="shared" si="15"/>
        <v>161.29032258064515</v>
      </c>
      <c r="Y29" s="226">
        <f t="shared" si="15"/>
        <v>161.29032258064515</v>
      </c>
      <c r="Z29" s="226">
        <f t="shared" si="15"/>
        <v>161.29032258064515</v>
      </c>
      <c r="AA29" s="226">
        <f t="shared" si="15"/>
        <v>161.29032258064515</v>
      </c>
      <c r="AB29" s="226">
        <f t="shared" si="15"/>
        <v>161.29032258064515</v>
      </c>
      <c r="AC29" s="226">
        <f t="shared" si="15"/>
        <v>161.29032258064515</v>
      </c>
      <c r="AD29" s="226">
        <f t="shared" si="15"/>
        <v>161.29032258064515</v>
      </c>
      <c r="AE29" s="226">
        <f t="shared" si="15"/>
        <v>161.29032258064515</v>
      </c>
      <c r="AF29" s="226">
        <f t="shared" si="15"/>
        <v>161.29032258064515</v>
      </c>
      <c r="AG29" s="226">
        <f>$B$29/31</f>
        <v>161.29032258064515</v>
      </c>
    </row>
    <row r="30" spans="1:35" x14ac:dyDescent="0.25">
      <c r="A30" s="213" t="s">
        <v>99</v>
      </c>
      <c r="B30" s="170">
        <v>20300</v>
      </c>
      <c r="C30" s="228">
        <f t="shared" si="11"/>
        <v>654.83870967741939</v>
      </c>
      <c r="D30" s="226">
        <f>$B$30/31</f>
        <v>654.83870967741939</v>
      </c>
      <c r="E30" s="226">
        <f t="shared" ref="E30:AG30" si="16">$B$30/31</f>
        <v>654.83870967741939</v>
      </c>
      <c r="F30" s="226">
        <f t="shared" si="16"/>
        <v>654.83870967741939</v>
      </c>
      <c r="G30" s="226">
        <f t="shared" si="16"/>
        <v>654.83870967741939</v>
      </c>
      <c r="H30" s="226">
        <f t="shared" si="16"/>
        <v>654.83870967741939</v>
      </c>
      <c r="I30" s="226">
        <f t="shared" si="16"/>
        <v>654.83870967741939</v>
      </c>
      <c r="J30" s="226">
        <f t="shared" si="16"/>
        <v>654.83870967741939</v>
      </c>
      <c r="K30" s="226">
        <f t="shared" si="16"/>
        <v>654.83870967741939</v>
      </c>
      <c r="L30" s="226">
        <f t="shared" si="16"/>
        <v>654.83870967741939</v>
      </c>
      <c r="M30" s="226">
        <f t="shared" si="16"/>
        <v>654.83870967741939</v>
      </c>
      <c r="N30" s="226">
        <f t="shared" si="16"/>
        <v>654.83870967741939</v>
      </c>
      <c r="O30" s="226">
        <f t="shared" si="16"/>
        <v>654.83870967741939</v>
      </c>
      <c r="P30" s="226">
        <f t="shared" si="16"/>
        <v>654.83870967741939</v>
      </c>
      <c r="Q30" s="226">
        <f t="shared" si="16"/>
        <v>654.83870967741939</v>
      </c>
      <c r="R30" s="226">
        <f t="shared" si="16"/>
        <v>654.83870967741939</v>
      </c>
      <c r="S30" s="226">
        <f t="shared" si="16"/>
        <v>654.83870967741939</v>
      </c>
      <c r="T30" s="226">
        <f t="shared" si="16"/>
        <v>654.83870967741939</v>
      </c>
      <c r="U30" s="226">
        <f t="shared" si="16"/>
        <v>654.83870967741939</v>
      </c>
      <c r="V30" s="226">
        <f t="shared" si="16"/>
        <v>654.83870967741939</v>
      </c>
      <c r="W30" s="226">
        <f t="shared" si="16"/>
        <v>654.83870967741939</v>
      </c>
      <c r="X30" s="226">
        <f t="shared" si="16"/>
        <v>654.83870967741939</v>
      </c>
      <c r="Y30" s="226">
        <f t="shared" si="16"/>
        <v>654.83870967741939</v>
      </c>
      <c r="Z30" s="226">
        <f t="shared" si="16"/>
        <v>654.83870967741939</v>
      </c>
      <c r="AA30" s="226">
        <f t="shared" si="16"/>
        <v>654.83870967741939</v>
      </c>
      <c r="AB30" s="226">
        <f t="shared" si="16"/>
        <v>654.83870967741939</v>
      </c>
      <c r="AC30" s="226">
        <f t="shared" si="16"/>
        <v>654.83870967741939</v>
      </c>
      <c r="AD30" s="226">
        <f t="shared" si="16"/>
        <v>654.83870967741939</v>
      </c>
      <c r="AE30" s="226">
        <f t="shared" si="16"/>
        <v>654.83870967741939</v>
      </c>
      <c r="AF30" s="226">
        <f t="shared" si="16"/>
        <v>654.83870967741939</v>
      </c>
      <c r="AG30" s="226">
        <f t="shared" si="16"/>
        <v>654.83870967741939</v>
      </c>
    </row>
    <row r="31" spans="1:35" x14ac:dyDescent="0.25">
      <c r="A31" s="213" t="s">
        <v>102</v>
      </c>
      <c r="B31" s="170">
        <v>8000</v>
      </c>
      <c r="C31" s="228">
        <f t="shared" si="11"/>
        <v>258.06451612903226</v>
      </c>
      <c r="D31" s="229">
        <f>$B$31/31</f>
        <v>258.06451612903226</v>
      </c>
      <c r="E31" s="229">
        <f t="shared" ref="E31:AG31" si="17">$B$31/31</f>
        <v>258.06451612903226</v>
      </c>
      <c r="F31" s="229">
        <f t="shared" si="17"/>
        <v>258.06451612903226</v>
      </c>
      <c r="G31" s="229">
        <f t="shared" si="17"/>
        <v>258.06451612903226</v>
      </c>
      <c r="H31" s="229">
        <f t="shared" si="17"/>
        <v>258.06451612903226</v>
      </c>
      <c r="I31" s="229">
        <f t="shared" si="17"/>
        <v>258.06451612903226</v>
      </c>
      <c r="J31" s="229">
        <f t="shared" si="17"/>
        <v>258.06451612903226</v>
      </c>
      <c r="K31" s="229">
        <f t="shared" si="17"/>
        <v>258.06451612903226</v>
      </c>
      <c r="L31" s="229">
        <f t="shared" si="17"/>
        <v>258.06451612903226</v>
      </c>
      <c r="M31" s="229">
        <f t="shared" si="17"/>
        <v>258.06451612903226</v>
      </c>
      <c r="N31" s="229">
        <f t="shared" si="17"/>
        <v>258.06451612903226</v>
      </c>
      <c r="O31" s="229">
        <f t="shared" si="17"/>
        <v>258.06451612903226</v>
      </c>
      <c r="P31" s="229">
        <f t="shared" si="17"/>
        <v>258.06451612903226</v>
      </c>
      <c r="Q31" s="229">
        <f t="shared" si="17"/>
        <v>258.06451612903226</v>
      </c>
      <c r="R31" s="229">
        <f t="shared" si="17"/>
        <v>258.06451612903226</v>
      </c>
      <c r="S31" s="229">
        <f t="shared" si="17"/>
        <v>258.06451612903226</v>
      </c>
      <c r="T31" s="229">
        <f t="shared" si="17"/>
        <v>258.06451612903226</v>
      </c>
      <c r="U31" s="229">
        <f t="shared" si="17"/>
        <v>258.06451612903226</v>
      </c>
      <c r="V31" s="229">
        <f t="shared" si="17"/>
        <v>258.06451612903226</v>
      </c>
      <c r="W31" s="229">
        <f t="shared" si="17"/>
        <v>258.06451612903226</v>
      </c>
      <c r="X31" s="229">
        <f t="shared" si="17"/>
        <v>258.06451612903226</v>
      </c>
      <c r="Y31" s="229">
        <f t="shared" si="17"/>
        <v>258.06451612903226</v>
      </c>
      <c r="Z31" s="229">
        <f t="shared" si="17"/>
        <v>258.06451612903226</v>
      </c>
      <c r="AA31" s="229">
        <f t="shared" si="17"/>
        <v>258.06451612903226</v>
      </c>
      <c r="AB31" s="229">
        <f t="shared" si="17"/>
        <v>258.06451612903226</v>
      </c>
      <c r="AC31" s="229">
        <f t="shared" si="17"/>
        <v>258.06451612903226</v>
      </c>
      <c r="AD31" s="229">
        <f t="shared" si="17"/>
        <v>258.06451612903226</v>
      </c>
      <c r="AE31" s="229">
        <f t="shared" si="17"/>
        <v>258.06451612903226</v>
      </c>
      <c r="AF31" s="229">
        <f t="shared" si="17"/>
        <v>258.06451612903226</v>
      </c>
      <c r="AG31" s="229">
        <f t="shared" si="17"/>
        <v>258.06451612903226</v>
      </c>
    </row>
    <row r="32" spans="1:35" x14ac:dyDescent="0.25">
      <c r="A32" s="213" t="s">
        <v>101</v>
      </c>
      <c r="B32" s="170">
        <v>11500</v>
      </c>
      <c r="C32" s="228">
        <f t="shared" si="11"/>
        <v>370.96774193548384</v>
      </c>
      <c r="D32" s="229">
        <f>$B$32/31</f>
        <v>370.96774193548384</v>
      </c>
      <c r="E32" s="229">
        <f t="shared" ref="E32:AG32" si="18">$B$32/31</f>
        <v>370.96774193548384</v>
      </c>
      <c r="F32" s="229">
        <f t="shared" si="18"/>
        <v>370.96774193548384</v>
      </c>
      <c r="G32" s="229">
        <f t="shared" si="18"/>
        <v>370.96774193548384</v>
      </c>
      <c r="H32" s="229">
        <f t="shared" si="18"/>
        <v>370.96774193548384</v>
      </c>
      <c r="I32" s="229">
        <f t="shared" si="18"/>
        <v>370.96774193548384</v>
      </c>
      <c r="J32" s="229">
        <f t="shared" si="18"/>
        <v>370.96774193548384</v>
      </c>
      <c r="K32" s="229">
        <f t="shared" si="18"/>
        <v>370.96774193548384</v>
      </c>
      <c r="L32" s="229">
        <f t="shared" si="18"/>
        <v>370.96774193548384</v>
      </c>
      <c r="M32" s="229">
        <f t="shared" si="18"/>
        <v>370.96774193548384</v>
      </c>
      <c r="N32" s="229">
        <f t="shared" si="18"/>
        <v>370.96774193548384</v>
      </c>
      <c r="O32" s="229">
        <f t="shared" si="18"/>
        <v>370.96774193548384</v>
      </c>
      <c r="P32" s="229">
        <f t="shared" si="18"/>
        <v>370.96774193548384</v>
      </c>
      <c r="Q32" s="229">
        <f t="shared" si="18"/>
        <v>370.96774193548384</v>
      </c>
      <c r="R32" s="229">
        <f t="shared" si="18"/>
        <v>370.96774193548384</v>
      </c>
      <c r="S32" s="229">
        <f t="shared" si="18"/>
        <v>370.96774193548384</v>
      </c>
      <c r="T32" s="229">
        <f t="shared" si="18"/>
        <v>370.96774193548384</v>
      </c>
      <c r="U32" s="229">
        <f t="shared" si="18"/>
        <v>370.96774193548384</v>
      </c>
      <c r="V32" s="229">
        <f t="shared" si="18"/>
        <v>370.96774193548384</v>
      </c>
      <c r="W32" s="229">
        <f t="shared" si="18"/>
        <v>370.96774193548384</v>
      </c>
      <c r="X32" s="229">
        <f t="shared" si="18"/>
        <v>370.96774193548384</v>
      </c>
      <c r="Y32" s="229">
        <f t="shared" si="18"/>
        <v>370.96774193548384</v>
      </c>
      <c r="Z32" s="229">
        <f t="shared" si="18"/>
        <v>370.96774193548384</v>
      </c>
      <c r="AA32" s="229">
        <f t="shared" si="18"/>
        <v>370.96774193548384</v>
      </c>
      <c r="AB32" s="229">
        <f t="shared" si="18"/>
        <v>370.96774193548384</v>
      </c>
      <c r="AC32" s="229">
        <f t="shared" si="18"/>
        <v>370.96774193548384</v>
      </c>
      <c r="AD32" s="229">
        <f t="shared" si="18"/>
        <v>370.96774193548384</v>
      </c>
      <c r="AE32" s="229">
        <f t="shared" si="18"/>
        <v>370.96774193548384</v>
      </c>
      <c r="AF32" s="229">
        <f t="shared" si="18"/>
        <v>370.96774193548384</v>
      </c>
      <c r="AG32" s="229">
        <f t="shared" si="18"/>
        <v>370.96774193548384</v>
      </c>
    </row>
    <row r="33" spans="1:35" x14ac:dyDescent="0.25">
      <c r="A33" s="190" t="s">
        <v>93</v>
      </c>
      <c r="B33" s="193">
        <f t="shared" ref="B33:AG33" si="19">SUM(B23:B32)</f>
        <v>261800</v>
      </c>
      <c r="C33" s="193">
        <f t="shared" si="19"/>
        <v>8445.1612903225796</v>
      </c>
      <c r="D33" s="193">
        <f t="shared" si="19"/>
        <v>8445.1612903225796</v>
      </c>
      <c r="E33" s="193">
        <f t="shared" si="19"/>
        <v>8445.1612903225796</v>
      </c>
      <c r="F33" s="193">
        <f t="shared" si="19"/>
        <v>8445.1612903225796</v>
      </c>
      <c r="G33" s="193">
        <f t="shared" si="19"/>
        <v>8445.1612903225796</v>
      </c>
      <c r="H33" s="193">
        <f t="shared" si="19"/>
        <v>8445.1612903225796</v>
      </c>
      <c r="I33" s="193">
        <f t="shared" si="19"/>
        <v>8445.1612903225796</v>
      </c>
      <c r="J33" s="193">
        <f t="shared" si="19"/>
        <v>8445.1612903225796</v>
      </c>
      <c r="K33" s="193">
        <f t="shared" si="19"/>
        <v>8445.1612903225796</v>
      </c>
      <c r="L33" s="193">
        <f t="shared" si="19"/>
        <v>8445.1612903225796</v>
      </c>
      <c r="M33" s="193">
        <f t="shared" si="19"/>
        <v>8445.1612903225796</v>
      </c>
      <c r="N33" s="193">
        <f t="shared" si="19"/>
        <v>8445.1612903225796</v>
      </c>
      <c r="O33" s="193">
        <f t="shared" si="19"/>
        <v>8445.1612903225796</v>
      </c>
      <c r="P33" s="193">
        <f t="shared" si="19"/>
        <v>8445.1612903225796</v>
      </c>
      <c r="Q33" s="193">
        <f t="shared" si="19"/>
        <v>8445.1612903225796</v>
      </c>
      <c r="R33" s="193">
        <f t="shared" si="19"/>
        <v>8445.1612903225796</v>
      </c>
      <c r="S33" s="193">
        <f t="shared" si="19"/>
        <v>8445.1612903225796</v>
      </c>
      <c r="T33" s="193">
        <f t="shared" si="19"/>
        <v>8445.1612903225796</v>
      </c>
      <c r="U33" s="193">
        <f t="shared" si="19"/>
        <v>8445.1612903225796</v>
      </c>
      <c r="V33" s="193">
        <f t="shared" si="19"/>
        <v>8445.1612903225796</v>
      </c>
      <c r="W33" s="193">
        <f t="shared" si="19"/>
        <v>8445.1612903225796</v>
      </c>
      <c r="X33" s="193">
        <f t="shared" si="19"/>
        <v>8445.1612903225796</v>
      </c>
      <c r="Y33" s="193">
        <f t="shared" si="19"/>
        <v>8445.1612903225796</v>
      </c>
      <c r="Z33" s="193">
        <f t="shared" si="19"/>
        <v>8445.1612903225796</v>
      </c>
      <c r="AA33" s="193">
        <f t="shared" si="19"/>
        <v>8445.1612903225796</v>
      </c>
      <c r="AB33" s="193">
        <f t="shared" si="19"/>
        <v>8445.1612903225796</v>
      </c>
      <c r="AC33" s="193">
        <f t="shared" si="19"/>
        <v>8445.1612903225796</v>
      </c>
      <c r="AD33" s="193">
        <f t="shared" si="19"/>
        <v>8445.1612903225796</v>
      </c>
      <c r="AE33" s="193">
        <f t="shared" si="19"/>
        <v>8445.1612903225796</v>
      </c>
      <c r="AF33" s="193">
        <f t="shared" si="19"/>
        <v>8445.1612903225796</v>
      </c>
      <c r="AG33" s="193">
        <f t="shared" si="19"/>
        <v>8445.1612903225796</v>
      </c>
    </row>
    <row r="35" spans="1:35" s="194" customFormat="1" x14ac:dyDescent="0.25">
      <c r="A35" s="194" t="s">
        <v>94</v>
      </c>
      <c r="B35" s="198"/>
      <c r="C35" s="199">
        <f t="shared" ref="C35:AG35" si="20">C11-C20-C33</f>
        <v>-8445.1612903225796</v>
      </c>
      <c r="D35" s="199">
        <f t="shared" si="20"/>
        <v>-8445.1612903225796</v>
      </c>
      <c r="E35" s="199">
        <f t="shared" si="20"/>
        <v>-8445.1612903225796</v>
      </c>
      <c r="F35" s="199">
        <f t="shared" si="20"/>
        <v>-8445.1612903225796</v>
      </c>
      <c r="G35" s="199">
        <f t="shared" si="20"/>
        <v>-8445.1612903225796</v>
      </c>
      <c r="H35" s="199">
        <f t="shared" si="20"/>
        <v>-8445.1612903225796</v>
      </c>
      <c r="I35" s="199">
        <f t="shared" si="20"/>
        <v>-8445.1612903225796</v>
      </c>
      <c r="J35" s="199">
        <f t="shared" si="20"/>
        <v>-8445.1612903225796</v>
      </c>
      <c r="K35" s="199">
        <f t="shared" si="20"/>
        <v>-8445.1612903225796</v>
      </c>
      <c r="L35" s="199">
        <f t="shared" si="20"/>
        <v>-8445.1612903225796</v>
      </c>
      <c r="M35" s="199">
        <f t="shared" si="20"/>
        <v>-8445.1612903225796</v>
      </c>
      <c r="N35" s="199">
        <f t="shared" si="20"/>
        <v>-8445.1612903225796</v>
      </c>
      <c r="O35" s="199">
        <f t="shared" si="20"/>
        <v>-8445.1612903225796</v>
      </c>
      <c r="P35" s="199">
        <f t="shared" si="20"/>
        <v>-8445.1612903225796</v>
      </c>
      <c r="Q35" s="199">
        <f t="shared" si="20"/>
        <v>-8445.1612903225796</v>
      </c>
      <c r="R35" s="199">
        <f t="shared" si="20"/>
        <v>-8445.1612903225796</v>
      </c>
      <c r="S35" s="199">
        <f t="shared" si="20"/>
        <v>-8445.1612903225796</v>
      </c>
      <c r="T35" s="199">
        <f t="shared" si="20"/>
        <v>-8445.1612903225796</v>
      </c>
      <c r="U35" s="199">
        <f t="shared" si="20"/>
        <v>-8445.1612903225796</v>
      </c>
      <c r="V35" s="199">
        <f t="shared" si="20"/>
        <v>-8445.1612903225796</v>
      </c>
      <c r="W35" s="199">
        <f t="shared" si="20"/>
        <v>-8445.1612903225796</v>
      </c>
      <c r="X35" s="199">
        <f t="shared" si="20"/>
        <v>-8445.1612903225796</v>
      </c>
      <c r="Y35" s="199">
        <f t="shared" si="20"/>
        <v>-8445.1612903225796</v>
      </c>
      <c r="Z35" s="199">
        <f t="shared" si="20"/>
        <v>-8445.1612903225796</v>
      </c>
      <c r="AA35" s="199">
        <f t="shared" si="20"/>
        <v>-8445.1612903225796</v>
      </c>
      <c r="AB35" s="199">
        <f t="shared" si="20"/>
        <v>-8445.1612903225796</v>
      </c>
      <c r="AC35" s="199">
        <f t="shared" si="20"/>
        <v>-8445.1612903225796</v>
      </c>
      <c r="AD35" s="199">
        <f t="shared" si="20"/>
        <v>-8445.1612903225796</v>
      </c>
      <c r="AE35" s="199">
        <f t="shared" si="20"/>
        <v>-8445.1612903225796</v>
      </c>
      <c r="AF35" s="199">
        <f t="shared" si="20"/>
        <v>-8445.1612903225796</v>
      </c>
      <c r="AG35" s="199">
        <f t="shared" si="20"/>
        <v>-8445.1612903225796</v>
      </c>
      <c r="AI35" s="199">
        <f>SUM(C35:AG35)</f>
        <v>-261799.99999999988</v>
      </c>
    </row>
    <row r="37" spans="1:35" x14ac:dyDescent="0.25">
      <c r="A37" s="242"/>
      <c r="B37" s="242"/>
      <c r="C37" s="242"/>
      <c r="D37" s="242"/>
      <c r="E37" s="242"/>
      <c r="F37" s="242"/>
      <c r="G37" s="242"/>
      <c r="H37" s="242"/>
      <c r="I37" s="242"/>
      <c r="J37" s="242"/>
      <c r="K37" s="242"/>
      <c r="L37" s="242"/>
      <c r="M37" s="242"/>
      <c r="N37" s="242"/>
      <c r="O37" s="242"/>
      <c r="P37" s="242"/>
      <c r="Q37" s="242"/>
      <c r="R37" s="242"/>
      <c r="S37" s="242"/>
      <c r="T37" s="242"/>
      <c r="U37" s="242"/>
      <c r="V37" s="242"/>
      <c r="W37" s="242"/>
      <c r="X37" s="242"/>
      <c r="Y37" s="242"/>
      <c r="Z37" s="242"/>
      <c r="AA37" s="242"/>
      <c r="AB37" s="242"/>
      <c r="AC37" s="242"/>
      <c r="AD37" s="242"/>
      <c r="AE37" s="242"/>
      <c r="AF37" s="242"/>
      <c r="AG37" s="242"/>
    </row>
    <row r="39" spans="1:35" x14ac:dyDescent="0.25">
      <c r="A39" s="190"/>
      <c r="B39" s="200"/>
    </row>
    <row r="40" spans="1:35" x14ac:dyDescent="0.25">
      <c r="A40" s="188" t="s">
        <v>146</v>
      </c>
      <c r="B40" s="189">
        <f>B33</f>
        <v>261800</v>
      </c>
    </row>
    <row r="41" spans="1:35" x14ac:dyDescent="0.25">
      <c r="A41" s="188" t="s">
        <v>147</v>
      </c>
      <c r="B41" s="189">
        <f>AI11</f>
        <v>0</v>
      </c>
      <c r="C41" s="201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01"/>
      <c r="O41" s="201"/>
      <c r="P41" s="201"/>
      <c r="Q41" s="201"/>
      <c r="R41" s="201"/>
      <c r="S41" s="201"/>
      <c r="T41" s="201"/>
      <c r="U41" s="201"/>
      <c r="V41" s="201"/>
      <c r="W41" s="201"/>
      <c r="X41" s="201"/>
      <c r="Y41" s="201"/>
      <c r="Z41" s="201"/>
      <c r="AA41" s="201"/>
      <c r="AB41" s="201"/>
      <c r="AC41" s="201"/>
      <c r="AD41" s="201"/>
      <c r="AE41" s="201"/>
      <c r="AF41" s="201"/>
      <c r="AG41" s="201"/>
    </row>
    <row r="42" spans="1:35" x14ac:dyDescent="0.25">
      <c r="A42" s="188" t="s">
        <v>148</v>
      </c>
      <c r="B42" s="189">
        <f>AI20</f>
        <v>0</v>
      </c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201"/>
      <c r="AA42" s="201"/>
      <c r="AB42" s="201"/>
      <c r="AC42" s="201"/>
      <c r="AD42" s="201"/>
      <c r="AE42" s="201"/>
    </row>
    <row r="43" spans="1:35" x14ac:dyDescent="0.25">
      <c r="A43" s="188" t="s">
        <v>149</v>
      </c>
      <c r="B43" s="189">
        <f>SUM(B42+B40)</f>
        <v>261800</v>
      </c>
      <c r="O43" s="201"/>
    </row>
    <row r="44" spans="1:35" s="205" customFormat="1" x14ac:dyDescent="0.25">
      <c r="A44" s="202" t="s">
        <v>150</v>
      </c>
      <c r="B44" s="203">
        <f>B41-B43</f>
        <v>-261800</v>
      </c>
      <c r="C44" s="204"/>
      <c r="D44" s="204"/>
      <c r="E44" s="204"/>
      <c r="F44" s="204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04"/>
      <c r="V44" s="204"/>
      <c r="W44" s="204"/>
      <c r="X44" s="204"/>
      <c r="Y44" s="204"/>
      <c r="Z44" s="204"/>
      <c r="AA44" s="204"/>
      <c r="AB44" s="204"/>
      <c r="AC44" s="204"/>
      <c r="AD44" s="204"/>
      <c r="AE44" s="204"/>
      <c r="AF44" s="204"/>
      <c r="AG44" s="204"/>
    </row>
    <row r="45" spans="1:35" x14ac:dyDescent="0.25">
      <c r="A45" s="190"/>
      <c r="B45" s="193"/>
      <c r="C45" s="206"/>
      <c r="D45" s="206"/>
      <c r="E45" s="206"/>
      <c r="F45" s="206"/>
      <c r="G45" s="206"/>
      <c r="H45" s="206"/>
      <c r="I45" s="206"/>
      <c r="J45" s="206"/>
      <c r="K45" s="206"/>
      <c r="L45" s="206"/>
      <c r="M45" s="206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</row>
    <row r="46" spans="1:35" x14ac:dyDescent="0.25">
      <c r="A46" s="190"/>
      <c r="B46" s="193"/>
      <c r="C46" s="201"/>
      <c r="D46" s="201"/>
      <c r="E46" s="201"/>
      <c r="F46" s="201"/>
      <c r="G46" s="201"/>
      <c r="H46" s="201"/>
      <c r="I46" s="201"/>
      <c r="J46" s="201"/>
      <c r="K46" s="201"/>
      <c r="L46" s="201"/>
      <c r="M46" s="201"/>
      <c r="N46" s="201"/>
      <c r="O46" s="201"/>
      <c r="P46" s="201"/>
      <c r="Q46" s="201"/>
      <c r="R46" s="201"/>
      <c r="S46" s="201"/>
      <c r="T46" s="201"/>
      <c r="U46" s="201"/>
      <c r="V46" s="201"/>
      <c r="W46" s="201"/>
      <c r="X46" s="201"/>
      <c r="Y46" s="201"/>
      <c r="Z46" s="201"/>
      <c r="AA46" s="201"/>
      <c r="AB46" s="201"/>
      <c r="AC46" s="201"/>
      <c r="AD46" s="201"/>
      <c r="AE46" s="201"/>
      <c r="AF46" s="201"/>
      <c r="AG46" s="201"/>
    </row>
    <row r="47" spans="1:35" x14ac:dyDescent="0.25">
      <c r="A47" s="190"/>
      <c r="B47" s="193"/>
      <c r="C47" s="201"/>
      <c r="D47" s="201"/>
      <c r="E47" s="201"/>
      <c r="F47" s="201"/>
      <c r="G47" s="201"/>
      <c r="H47" s="201"/>
      <c r="I47" s="201"/>
      <c r="J47" s="201"/>
      <c r="K47" s="201"/>
      <c r="L47" s="201"/>
      <c r="M47" s="201"/>
      <c r="N47" s="201"/>
      <c r="O47" s="201"/>
      <c r="P47" s="201"/>
      <c r="Q47" s="201"/>
      <c r="R47" s="201"/>
      <c r="S47" s="201"/>
      <c r="T47" s="201"/>
      <c r="U47" s="201"/>
      <c r="V47" s="201"/>
      <c r="W47" s="201"/>
      <c r="X47" s="201"/>
      <c r="Y47" s="201"/>
      <c r="Z47" s="201"/>
      <c r="AA47" s="201"/>
      <c r="AB47" s="201"/>
      <c r="AC47" s="201"/>
      <c r="AD47" s="201"/>
      <c r="AE47" s="201"/>
      <c r="AF47" s="201"/>
      <c r="AG47" s="201"/>
    </row>
    <row r="48" spans="1:35" x14ac:dyDescent="0.25">
      <c r="A48" s="190"/>
      <c r="B48" s="193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01"/>
      <c r="P48" s="201"/>
      <c r="Q48" s="201"/>
      <c r="R48" s="201"/>
      <c r="S48" s="201"/>
      <c r="T48" s="201"/>
      <c r="U48" s="201"/>
      <c r="V48" s="201"/>
      <c r="W48" s="201"/>
      <c r="X48" s="201"/>
      <c r="Y48" s="201"/>
      <c r="Z48" s="201"/>
      <c r="AA48" s="201"/>
      <c r="AB48" s="201"/>
      <c r="AC48" s="201"/>
      <c r="AD48" s="201"/>
      <c r="AE48" s="201"/>
      <c r="AF48" s="201"/>
      <c r="AG48" s="201"/>
    </row>
    <row r="49" spans="1:33" x14ac:dyDescent="0.25">
      <c r="A49" s="190"/>
      <c r="B49" s="193"/>
      <c r="C49" s="191"/>
      <c r="D49" s="191"/>
      <c r="E49" s="191"/>
      <c r="F49" s="191"/>
      <c r="G49" s="191"/>
      <c r="H49" s="191"/>
      <c r="I49" s="191"/>
      <c r="J49" s="191"/>
      <c r="K49" s="191"/>
      <c r="L49" s="191"/>
      <c r="M49" s="191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</row>
    <row r="50" spans="1:33" x14ac:dyDescent="0.25"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X50" s="201"/>
      <c r="Y50" s="201"/>
      <c r="Z50" s="201"/>
      <c r="AA50" s="201"/>
      <c r="AB50" s="201"/>
      <c r="AC50" s="201"/>
      <c r="AD50" s="201"/>
      <c r="AE50" s="201"/>
      <c r="AF50" s="201"/>
      <c r="AG50" s="201"/>
    </row>
    <row r="52" spans="1:33" s="210" customFormat="1" x14ac:dyDescent="0.25">
      <c r="A52" s="207"/>
      <c r="B52" s="208"/>
      <c r="C52" s="208"/>
      <c r="D52" s="209"/>
      <c r="E52" s="209"/>
      <c r="F52" s="209"/>
      <c r="G52" s="209"/>
      <c r="H52" s="209"/>
      <c r="I52" s="209"/>
      <c r="J52" s="209"/>
      <c r="K52" s="209"/>
      <c r="L52" s="209"/>
      <c r="M52" s="209"/>
      <c r="N52" s="209"/>
      <c r="O52" s="209"/>
      <c r="P52" s="209"/>
      <c r="Q52" s="209"/>
      <c r="R52" s="209"/>
      <c r="S52" s="209"/>
      <c r="T52" s="209"/>
      <c r="U52" s="209"/>
      <c r="V52" s="209"/>
      <c r="W52" s="209"/>
      <c r="X52" s="209"/>
      <c r="Y52" s="209"/>
      <c r="Z52" s="209"/>
      <c r="AA52" s="209"/>
      <c r="AB52" s="209"/>
      <c r="AC52" s="209"/>
      <c r="AD52" s="209"/>
      <c r="AE52" s="209"/>
      <c r="AF52" s="209"/>
      <c r="AG52" s="209"/>
    </row>
    <row r="53" spans="1:33" s="210" customFormat="1" x14ac:dyDescent="0.25">
      <c r="B53" s="208"/>
      <c r="C53" s="209"/>
      <c r="D53" s="209"/>
      <c r="E53" s="209"/>
      <c r="F53" s="209"/>
      <c r="G53" s="209"/>
      <c r="H53" s="209"/>
      <c r="I53" s="209"/>
      <c r="J53" s="209"/>
      <c r="K53" s="209"/>
      <c r="L53" s="209"/>
      <c r="M53" s="209"/>
      <c r="N53" s="209"/>
      <c r="O53" s="209"/>
      <c r="P53" s="209"/>
      <c r="Q53" s="209"/>
      <c r="R53" s="209"/>
      <c r="S53" s="209"/>
      <c r="T53" s="209"/>
      <c r="U53" s="209"/>
      <c r="V53" s="209"/>
      <c r="W53" s="209"/>
      <c r="X53" s="209"/>
      <c r="Y53" s="209"/>
      <c r="Z53" s="209"/>
      <c r="AA53" s="209"/>
      <c r="AB53" s="209"/>
      <c r="AC53" s="209"/>
      <c r="AD53" s="209"/>
      <c r="AE53" s="209"/>
      <c r="AF53" s="209"/>
      <c r="AG53" s="209"/>
    </row>
    <row r="54" spans="1:33" s="210" customFormat="1" x14ac:dyDescent="0.25">
      <c r="A54" s="207"/>
      <c r="B54" s="211"/>
      <c r="C54" s="212"/>
      <c r="D54" s="212"/>
      <c r="E54" s="212"/>
      <c r="F54" s="212"/>
      <c r="G54" s="212"/>
      <c r="H54" s="212"/>
      <c r="I54" s="212"/>
      <c r="J54" s="212"/>
      <c r="K54" s="212"/>
      <c r="L54" s="212"/>
      <c r="M54" s="212"/>
      <c r="N54" s="212"/>
      <c r="O54" s="212"/>
      <c r="P54" s="212"/>
      <c r="Q54" s="212"/>
      <c r="R54" s="212"/>
      <c r="S54" s="212"/>
      <c r="T54" s="212"/>
      <c r="U54" s="212"/>
      <c r="V54" s="212"/>
      <c r="W54" s="212"/>
      <c r="X54" s="212"/>
      <c r="Y54" s="212"/>
      <c r="Z54" s="212"/>
      <c r="AA54" s="212"/>
      <c r="AB54" s="212"/>
      <c r="AC54" s="212"/>
      <c r="AD54" s="212"/>
      <c r="AE54" s="212"/>
      <c r="AF54" s="212"/>
      <c r="AG54" s="212"/>
    </row>
  </sheetData>
  <mergeCells count="1">
    <mergeCell ref="A37:AG37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4"/>
  <sheetViews>
    <sheetView workbookViewId="0">
      <pane ySplit="1" topLeftCell="A11" activePane="bottomLeft" state="frozen"/>
      <selection activeCell="B21" sqref="B21:O24"/>
      <selection pane="bottomLeft" activeCell="B21" sqref="B21:O24"/>
    </sheetView>
  </sheetViews>
  <sheetFormatPr defaultRowHeight="15.75" x14ac:dyDescent="0.25"/>
  <cols>
    <col min="1" max="1" width="26.6640625" style="188" bestFit="1" customWidth="1"/>
    <col min="2" max="2" width="13.33203125" style="189" bestFit="1" customWidth="1"/>
    <col min="3" max="3" width="14.5" style="188" bestFit="1" customWidth="1"/>
    <col min="4" max="4" width="15" style="188" bestFit="1" customWidth="1"/>
    <col min="5" max="5" width="15.33203125" style="188" bestFit="1" customWidth="1"/>
    <col min="6" max="11" width="15" style="188" bestFit="1" customWidth="1"/>
    <col min="12" max="12" width="15.33203125" style="188" bestFit="1" customWidth="1"/>
    <col min="13" max="13" width="14" style="188" bestFit="1" customWidth="1"/>
    <col min="14" max="18" width="14.5" style="188" bestFit="1" customWidth="1"/>
    <col min="19" max="19" width="15.33203125" style="188" bestFit="1" customWidth="1"/>
    <col min="20" max="21" width="14.5" style="188" bestFit="1" customWidth="1"/>
    <col min="22" max="22" width="15" style="188" bestFit="1" customWidth="1"/>
    <col min="23" max="23" width="14.5" style="188" bestFit="1" customWidth="1"/>
    <col min="24" max="25" width="15" style="188" bestFit="1" customWidth="1"/>
    <col min="26" max="26" width="19.1640625" style="188" bestFit="1" customWidth="1"/>
    <col min="27" max="27" width="16.5" style="188" bestFit="1" customWidth="1"/>
    <col min="28" max="31" width="15" style="188" bestFit="1" customWidth="1"/>
    <col min="32" max="32" width="14.1640625" style="188" bestFit="1" customWidth="1"/>
    <col min="33" max="33" width="19.1640625" style="188" bestFit="1" customWidth="1"/>
    <col min="34" max="34" width="9.33203125" style="188"/>
    <col min="35" max="35" width="13.6640625" style="188" bestFit="1" customWidth="1"/>
    <col min="36" max="16384" width="9.33203125" style="188"/>
  </cols>
  <sheetData>
    <row r="1" spans="1:35" s="184" customFormat="1" x14ac:dyDescent="0.25">
      <c r="A1" s="161" t="s">
        <v>128</v>
      </c>
      <c r="B1" s="183">
        <f>'Expected sales'!B8</f>
        <v>31</v>
      </c>
      <c r="C1" s="184" t="s">
        <v>138</v>
      </c>
      <c r="D1" s="184" t="s">
        <v>139</v>
      </c>
      <c r="E1" s="184" t="s">
        <v>140</v>
      </c>
      <c r="F1" s="184" t="s">
        <v>141</v>
      </c>
      <c r="G1" s="184" t="s">
        <v>142</v>
      </c>
      <c r="H1" s="184" t="s">
        <v>143</v>
      </c>
      <c r="I1" s="184" t="s">
        <v>144</v>
      </c>
      <c r="J1" s="184" t="s">
        <v>138</v>
      </c>
      <c r="K1" s="184" t="s">
        <v>139</v>
      </c>
      <c r="L1" s="184" t="s">
        <v>140</v>
      </c>
      <c r="M1" s="184" t="s">
        <v>141</v>
      </c>
      <c r="N1" s="184" t="s">
        <v>142</v>
      </c>
      <c r="O1" s="184" t="s">
        <v>143</v>
      </c>
      <c r="P1" s="184" t="s">
        <v>144</v>
      </c>
      <c r="Q1" s="184" t="s">
        <v>138</v>
      </c>
      <c r="R1" s="184" t="s">
        <v>139</v>
      </c>
      <c r="S1" s="184" t="s">
        <v>140</v>
      </c>
      <c r="T1" s="184" t="s">
        <v>141</v>
      </c>
      <c r="U1" s="184" t="s">
        <v>142</v>
      </c>
      <c r="V1" s="184" t="s">
        <v>143</v>
      </c>
      <c r="W1" s="184" t="s">
        <v>144</v>
      </c>
      <c r="X1" s="184" t="s">
        <v>138</v>
      </c>
      <c r="Y1" s="184" t="s">
        <v>139</v>
      </c>
      <c r="Z1" s="184" t="s">
        <v>140</v>
      </c>
      <c r="AA1" s="184" t="s">
        <v>141</v>
      </c>
      <c r="AB1" s="184" t="s">
        <v>142</v>
      </c>
      <c r="AC1" s="184" t="s">
        <v>143</v>
      </c>
      <c r="AD1" s="184" t="s">
        <v>144</v>
      </c>
      <c r="AE1" s="184" t="s">
        <v>138</v>
      </c>
      <c r="AF1" s="184" t="s">
        <v>139</v>
      </c>
      <c r="AG1" s="184" t="s">
        <v>140</v>
      </c>
      <c r="AI1" s="184" t="s">
        <v>151</v>
      </c>
    </row>
    <row r="2" spans="1:35" s="227" customFormat="1" x14ac:dyDescent="0.25">
      <c r="C2" s="227">
        <v>43101</v>
      </c>
      <c r="D2" s="227">
        <v>43102</v>
      </c>
      <c r="E2" s="227">
        <v>43103</v>
      </c>
      <c r="F2" s="227">
        <v>43104</v>
      </c>
      <c r="G2" s="227">
        <v>43105</v>
      </c>
      <c r="H2" s="227">
        <v>43106</v>
      </c>
      <c r="I2" s="227">
        <v>43107</v>
      </c>
      <c r="J2" s="227">
        <v>43108</v>
      </c>
      <c r="K2" s="227">
        <v>43109</v>
      </c>
      <c r="L2" s="227">
        <v>43110</v>
      </c>
      <c r="M2" s="227">
        <v>43111</v>
      </c>
      <c r="N2" s="227">
        <v>43112</v>
      </c>
      <c r="O2" s="227">
        <v>43113</v>
      </c>
      <c r="P2" s="227">
        <v>43114</v>
      </c>
      <c r="Q2" s="227">
        <v>43115</v>
      </c>
      <c r="R2" s="227">
        <v>43116</v>
      </c>
      <c r="S2" s="227">
        <v>43117</v>
      </c>
      <c r="T2" s="227">
        <v>43118</v>
      </c>
      <c r="U2" s="227">
        <v>43119</v>
      </c>
      <c r="V2" s="227">
        <v>43120</v>
      </c>
      <c r="W2" s="227">
        <v>43121</v>
      </c>
      <c r="X2" s="227">
        <v>43122</v>
      </c>
      <c r="Y2" s="227">
        <v>43123</v>
      </c>
      <c r="Z2" s="227">
        <v>43124</v>
      </c>
      <c r="AA2" s="227">
        <v>43125</v>
      </c>
      <c r="AB2" s="227">
        <v>43126</v>
      </c>
      <c r="AC2" s="227">
        <v>43127</v>
      </c>
      <c r="AD2" s="227">
        <v>43128</v>
      </c>
      <c r="AE2" s="227">
        <v>43129</v>
      </c>
      <c r="AF2" s="227">
        <v>43130</v>
      </c>
      <c r="AG2" s="227">
        <v>43131</v>
      </c>
    </row>
    <row r="3" spans="1:35" s="186" customFormat="1" x14ac:dyDescent="0.25">
      <c r="A3" s="185" t="s">
        <v>100</v>
      </c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  <c r="AA3" s="187"/>
      <c r="AB3" s="187"/>
      <c r="AC3" s="187"/>
      <c r="AD3" s="187"/>
      <c r="AE3" s="187"/>
    </row>
    <row r="4" spans="1:35" x14ac:dyDescent="0.25">
      <c r="A4" s="221" t="s">
        <v>103</v>
      </c>
      <c r="B4" s="188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89"/>
      <c r="AC4" s="189"/>
      <c r="AD4" s="189"/>
      <c r="AE4" s="189"/>
      <c r="AF4" s="189"/>
      <c r="AG4" s="189"/>
      <c r="AI4" s="201">
        <f t="shared" ref="AI4:AI10" si="0">SUM(C4:AG4)</f>
        <v>0</v>
      </c>
    </row>
    <row r="5" spans="1:35" x14ac:dyDescent="0.25">
      <c r="A5" s="224" t="s">
        <v>123</v>
      </c>
      <c r="B5" s="188"/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89"/>
      <c r="AE5" s="189"/>
      <c r="AF5" s="189"/>
      <c r="AG5" s="189"/>
      <c r="AI5" s="201">
        <f t="shared" si="0"/>
        <v>0</v>
      </c>
    </row>
    <row r="6" spans="1:35" x14ac:dyDescent="0.25">
      <c r="A6" s="224" t="s">
        <v>105</v>
      </c>
      <c r="B6" s="188"/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I6" s="201">
        <f t="shared" si="0"/>
        <v>0</v>
      </c>
    </row>
    <row r="7" spans="1:35" x14ac:dyDescent="0.25">
      <c r="A7" s="224" t="s">
        <v>125</v>
      </c>
      <c r="B7" s="188"/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I7" s="201">
        <f t="shared" si="0"/>
        <v>0</v>
      </c>
    </row>
    <row r="8" spans="1:35" s="190" customFormat="1" x14ac:dyDescent="0.25">
      <c r="A8" s="224" t="s">
        <v>107</v>
      </c>
      <c r="C8" s="191"/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I8" s="201">
        <f t="shared" si="0"/>
        <v>0</v>
      </c>
    </row>
    <row r="9" spans="1:35" s="190" customFormat="1" x14ac:dyDescent="0.25">
      <c r="A9" s="224" t="s">
        <v>145</v>
      </c>
      <c r="C9" s="191"/>
      <c r="D9" s="191"/>
      <c r="E9" s="191"/>
      <c r="F9" s="191"/>
      <c r="G9" s="191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I9" s="201">
        <f t="shared" si="0"/>
        <v>0</v>
      </c>
    </row>
    <row r="10" spans="1:35" s="190" customFormat="1" x14ac:dyDescent="0.25">
      <c r="A10" s="224" t="s">
        <v>124</v>
      </c>
      <c r="C10" s="191"/>
      <c r="D10" s="191"/>
      <c r="E10" s="191"/>
      <c r="F10" s="191"/>
      <c r="G10" s="191"/>
      <c r="H10" s="191"/>
      <c r="I10" s="191"/>
      <c r="J10" s="191"/>
      <c r="K10" s="191"/>
      <c r="L10" s="191"/>
      <c r="M10" s="191"/>
      <c r="N10" s="191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I10" s="201">
        <f t="shared" si="0"/>
        <v>0</v>
      </c>
    </row>
    <row r="11" spans="1:35" x14ac:dyDescent="0.25">
      <c r="A11" s="224" t="s">
        <v>3</v>
      </c>
      <c r="B11" s="188"/>
      <c r="C11" s="201"/>
      <c r="D11" s="201"/>
      <c r="E11" s="201"/>
      <c r="F11" s="201"/>
      <c r="G11" s="201"/>
      <c r="H11" s="201"/>
      <c r="I11" s="201"/>
      <c r="J11" s="201"/>
      <c r="K11" s="201"/>
      <c r="L11" s="201"/>
      <c r="M11" s="201"/>
      <c r="N11" s="201"/>
      <c r="O11" s="201"/>
      <c r="P11" s="201"/>
      <c r="Q11" s="201"/>
      <c r="R11" s="201"/>
      <c r="S11" s="201"/>
      <c r="T11" s="201"/>
      <c r="U11" s="201"/>
      <c r="V11" s="201"/>
      <c r="W11" s="201"/>
      <c r="X11" s="201"/>
      <c r="Y11" s="201"/>
      <c r="Z11" s="201"/>
      <c r="AA11" s="201"/>
      <c r="AB11" s="201"/>
      <c r="AC11" s="201"/>
      <c r="AD11" s="201"/>
      <c r="AE11" s="201"/>
      <c r="AF11" s="201"/>
      <c r="AG11" s="201"/>
      <c r="AI11" s="201">
        <f>SUM(C11:AG11)</f>
        <v>0</v>
      </c>
    </row>
    <row r="12" spans="1:35" s="186" customFormat="1" x14ac:dyDescent="0.25">
      <c r="A12" s="185" t="s">
        <v>87</v>
      </c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  <c r="AA12" s="187"/>
      <c r="AB12" s="187"/>
      <c r="AC12" s="187"/>
      <c r="AD12" s="187"/>
      <c r="AE12" s="187"/>
    </row>
    <row r="13" spans="1:35" x14ac:dyDescent="0.25">
      <c r="A13" s="221" t="s">
        <v>103</v>
      </c>
      <c r="B13" s="192">
        <v>0.18</v>
      </c>
      <c r="C13" s="189">
        <f>C4*$B$13</f>
        <v>0</v>
      </c>
      <c r="D13" s="189">
        <f t="shared" ref="D13:AG13" si="1">D4*$B$13</f>
        <v>0</v>
      </c>
      <c r="E13" s="189">
        <f t="shared" si="1"/>
        <v>0</v>
      </c>
      <c r="F13" s="189">
        <f t="shared" si="1"/>
        <v>0</v>
      </c>
      <c r="G13" s="189">
        <f t="shared" si="1"/>
        <v>0</v>
      </c>
      <c r="H13" s="189">
        <f t="shared" si="1"/>
        <v>0</v>
      </c>
      <c r="I13" s="189">
        <f t="shared" si="1"/>
        <v>0</v>
      </c>
      <c r="J13" s="189">
        <f t="shared" si="1"/>
        <v>0</v>
      </c>
      <c r="K13" s="189">
        <f t="shared" si="1"/>
        <v>0</v>
      </c>
      <c r="L13" s="189">
        <f t="shared" si="1"/>
        <v>0</v>
      </c>
      <c r="M13" s="189">
        <f t="shared" si="1"/>
        <v>0</v>
      </c>
      <c r="N13" s="189">
        <f t="shared" si="1"/>
        <v>0</v>
      </c>
      <c r="O13" s="189">
        <f t="shared" si="1"/>
        <v>0</v>
      </c>
      <c r="P13" s="189">
        <f t="shared" si="1"/>
        <v>0</v>
      </c>
      <c r="Q13" s="189">
        <f t="shared" si="1"/>
        <v>0</v>
      </c>
      <c r="R13" s="189">
        <f t="shared" si="1"/>
        <v>0</v>
      </c>
      <c r="S13" s="189">
        <f t="shared" si="1"/>
        <v>0</v>
      </c>
      <c r="T13" s="189">
        <f t="shared" si="1"/>
        <v>0</v>
      </c>
      <c r="U13" s="189">
        <f t="shared" si="1"/>
        <v>0</v>
      </c>
      <c r="V13" s="189">
        <f t="shared" si="1"/>
        <v>0</v>
      </c>
      <c r="W13" s="189">
        <f t="shared" si="1"/>
        <v>0</v>
      </c>
      <c r="X13" s="189">
        <f t="shared" si="1"/>
        <v>0</v>
      </c>
      <c r="Y13" s="189">
        <f t="shared" si="1"/>
        <v>0</v>
      </c>
      <c r="Z13" s="189">
        <f t="shared" si="1"/>
        <v>0</v>
      </c>
      <c r="AA13" s="189">
        <f t="shared" si="1"/>
        <v>0</v>
      </c>
      <c r="AB13" s="189">
        <f t="shared" si="1"/>
        <v>0</v>
      </c>
      <c r="AC13" s="189">
        <f t="shared" si="1"/>
        <v>0</v>
      </c>
      <c r="AD13" s="189">
        <f t="shared" si="1"/>
        <v>0</v>
      </c>
      <c r="AE13" s="189">
        <f t="shared" si="1"/>
        <v>0</v>
      </c>
      <c r="AF13" s="189">
        <f t="shared" si="1"/>
        <v>0</v>
      </c>
      <c r="AG13" s="189">
        <f t="shared" si="1"/>
        <v>0</v>
      </c>
    </row>
    <row r="14" spans="1:35" x14ac:dyDescent="0.25">
      <c r="A14" s="224" t="s">
        <v>123</v>
      </c>
      <c r="B14" s="192">
        <v>0.18</v>
      </c>
      <c r="C14" s="189">
        <f>C5*$B$14</f>
        <v>0</v>
      </c>
      <c r="D14" s="189">
        <f t="shared" ref="D14:AG14" si="2">D5*$B$14</f>
        <v>0</v>
      </c>
      <c r="E14" s="189">
        <f t="shared" si="2"/>
        <v>0</v>
      </c>
      <c r="F14" s="189">
        <f t="shared" si="2"/>
        <v>0</v>
      </c>
      <c r="G14" s="189">
        <f t="shared" si="2"/>
        <v>0</v>
      </c>
      <c r="H14" s="189">
        <f t="shared" si="2"/>
        <v>0</v>
      </c>
      <c r="I14" s="189">
        <f t="shared" si="2"/>
        <v>0</v>
      </c>
      <c r="J14" s="189">
        <f t="shared" si="2"/>
        <v>0</v>
      </c>
      <c r="K14" s="189">
        <f t="shared" si="2"/>
        <v>0</v>
      </c>
      <c r="L14" s="189">
        <f t="shared" si="2"/>
        <v>0</v>
      </c>
      <c r="M14" s="189">
        <f t="shared" si="2"/>
        <v>0</v>
      </c>
      <c r="N14" s="189">
        <f t="shared" si="2"/>
        <v>0</v>
      </c>
      <c r="O14" s="189">
        <f t="shared" si="2"/>
        <v>0</v>
      </c>
      <c r="P14" s="189">
        <f t="shared" si="2"/>
        <v>0</v>
      </c>
      <c r="Q14" s="189">
        <f t="shared" si="2"/>
        <v>0</v>
      </c>
      <c r="R14" s="189">
        <f t="shared" si="2"/>
        <v>0</v>
      </c>
      <c r="S14" s="189">
        <f t="shared" si="2"/>
        <v>0</v>
      </c>
      <c r="T14" s="189">
        <f t="shared" si="2"/>
        <v>0</v>
      </c>
      <c r="U14" s="189">
        <f t="shared" si="2"/>
        <v>0</v>
      </c>
      <c r="V14" s="189">
        <f t="shared" si="2"/>
        <v>0</v>
      </c>
      <c r="W14" s="189">
        <f t="shared" si="2"/>
        <v>0</v>
      </c>
      <c r="X14" s="189">
        <f t="shared" si="2"/>
        <v>0</v>
      </c>
      <c r="Y14" s="189">
        <f t="shared" si="2"/>
        <v>0</v>
      </c>
      <c r="Z14" s="189">
        <f t="shared" si="2"/>
        <v>0</v>
      </c>
      <c r="AA14" s="189">
        <f t="shared" si="2"/>
        <v>0</v>
      </c>
      <c r="AB14" s="189">
        <f t="shared" si="2"/>
        <v>0</v>
      </c>
      <c r="AC14" s="189">
        <f t="shared" si="2"/>
        <v>0</v>
      </c>
      <c r="AD14" s="189">
        <f t="shared" si="2"/>
        <v>0</v>
      </c>
      <c r="AE14" s="189">
        <f t="shared" si="2"/>
        <v>0</v>
      </c>
      <c r="AF14" s="189">
        <f t="shared" si="2"/>
        <v>0</v>
      </c>
      <c r="AG14" s="189">
        <f t="shared" si="2"/>
        <v>0</v>
      </c>
    </row>
    <row r="15" spans="1:35" x14ac:dyDescent="0.25">
      <c r="A15" s="224" t="s">
        <v>105</v>
      </c>
      <c r="B15" s="192">
        <v>0.18</v>
      </c>
      <c r="C15" s="189">
        <f>C6*$B$15</f>
        <v>0</v>
      </c>
      <c r="D15" s="189">
        <f t="shared" ref="D15:AG15" si="3">D6*$B$15</f>
        <v>0</v>
      </c>
      <c r="E15" s="189">
        <f t="shared" si="3"/>
        <v>0</v>
      </c>
      <c r="F15" s="189">
        <f t="shared" si="3"/>
        <v>0</v>
      </c>
      <c r="G15" s="189">
        <f t="shared" si="3"/>
        <v>0</v>
      </c>
      <c r="H15" s="189">
        <f t="shared" si="3"/>
        <v>0</v>
      </c>
      <c r="I15" s="189">
        <f t="shared" si="3"/>
        <v>0</v>
      </c>
      <c r="J15" s="189">
        <f t="shared" si="3"/>
        <v>0</v>
      </c>
      <c r="K15" s="189">
        <f t="shared" si="3"/>
        <v>0</v>
      </c>
      <c r="L15" s="189">
        <f t="shared" si="3"/>
        <v>0</v>
      </c>
      <c r="M15" s="189">
        <f t="shared" si="3"/>
        <v>0</v>
      </c>
      <c r="N15" s="189">
        <f t="shared" si="3"/>
        <v>0</v>
      </c>
      <c r="O15" s="189">
        <f t="shared" si="3"/>
        <v>0</v>
      </c>
      <c r="P15" s="189">
        <f t="shared" si="3"/>
        <v>0</v>
      </c>
      <c r="Q15" s="189">
        <f t="shared" si="3"/>
        <v>0</v>
      </c>
      <c r="R15" s="189">
        <f t="shared" si="3"/>
        <v>0</v>
      </c>
      <c r="S15" s="189">
        <f t="shared" si="3"/>
        <v>0</v>
      </c>
      <c r="T15" s="189">
        <f t="shared" si="3"/>
        <v>0</v>
      </c>
      <c r="U15" s="189">
        <f t="shared" si="3"/>
        <v>0</v>
      </c>
      <c r="V15" s="189">
        <f t="shared" si="3"/>
        <v>0</v>
      </c>
      <c r="W15" s="189">
        <f t="shared" si="3"/>
        <v>0</v>
      </c>
      <c r="X15" s="189">
        <f t="shared" si="3"/>
        <v>0</v>
      </c>
      <c r="Y15" s="189">
        <f t="shared" si="3"/>
        <v>0</v>
      </c>
      <c r="Z15" s="189">
        <f t="shared" si="3"/>
        <v>0</v>
      </c>
      <c r="AA15" s="189">
        <f t="shared" si="3"/>
        <v>0</v>
      </c>
      <c r="AB15" s="189">
        <f t="shared" si="3"/>
        <v>0</v>
      </c>
      <c r="AC15" s="189">
        <f t="shared" si="3"/>
        <v>0</v>
      </c>
      <c r="AD15" s="189">
        <f t="shared" si="3"/>
        <v>0</v>
      </c>
      <c r="AE15" s="189">
        <f t="shared" si="3"/>
        <v>0</v>
      </c>
      <c r="AF15" s="189">
        <f t="shared" si="3"/>
        <v>0</v>
      </c>
      <c r="AG15" s="189">
        <f t="shared" si="3"/>
        <v>0</v>
      </c>
    </row>
    <row r="16" spans="1:35" x14ac:dyDescent="0.25">
      <c r="A16" s="224" t="s">
        <v>125</v>
      </c>
      <c r="B16" s="192">
        <v>0.18</v>
      </c>
      <c r="C16" s="189">
        <f>C7*$B$16</f>
        <v>0</v>
      </c>
      <c r="D16" s="189">
        <f t="shared" ref="D16:AG16" si="4">D7*$B$16</f>
        <v>0</v>
      </c>
      <c r="E16" s="189">
        <f t="shared" si="4"/>
        <v>0</v>
      </c>
      <c r="F16" s="189">
        <f t="shared" si="4"/>
        <v>0</v>
      </c>
      <c r="G16" s="189">
        <f t="shared" si="4"/>
        <v>0</v>
      </c>
      <c r="H16" s="189">
        <f t="shared" si="4"/>
        <v>0</v>
      </c>
      <c r="I16" s="189">
        <f t="shared" si="4"/>
        <v>0</v>
      </c>
      <c r="J16" s="189">
        <f t="shared" si="4"/>
        <v>0</v>
      </c>
      <c r="K16" s="189">
        <f t="shared" si="4"/>
        <v>0</v>
      </c>
      <c r="L16" s="189">
        <f t="shared" si="4"/>
        <v>0</v>
      </c>
      <c r="M16" s="189">
        <f t="shared" si="4"/>
        <v>0</v>
      </c>
      <c r="N16" s="189">
        <f t="shared" si="4"/>
        <v>0</v>
      </c>
      <c r="O16" s="189">
        <f t="shared" si="4"/>
        <v>0</v>
      </c>
      <c r="P16" s="189">
        <f t="shared" si="4"/>
        <v>0</v>
      </c>
      <c r="Q16" s="189">
        <f t="shared" si="4"/>
        <v>0</v>
      </c>
      <c r="R16" s="189">
        <f t="shared" si="4"/>
        <v>0</v>
      </c>
      <c r="S16" s="189">
        <f t="shared" si="4"/>
        <v>0</v>
      </c>
      <c r="T16" s="189">
        <f t="shared" si="4"/>
        <v>0</v>
      </c>
      <c r="U16" s="189">
        <f t="shared" si="4"/>
        <v>0</v>
      </c>
      <c r="V16" s="189">
        <f t="shared" si="4"/>
        <v>0</v>
      </c>
      <c r="W16" s="189">
        <f t="shared" si="4"/>
        <v>0</v>
      </c>
      <c r="X16" s="189">
        <f t="shared" si="4"/>
        <v>0</v>
      </c>
      <c r="Y16" s="189">
        <f t="shared" si="4"/>
        <v>0</v>
      </c>
      <c r="Z16" s="189">
        <f t="shared" si="4"/>
        <v>0</v>
      </c>
      <c r="AA16" s="189">
        <f t="shared" si="4"/>
        <v>0</v>
      </c>
      <c r="AB16" s="189">
        <f t="shared" si="4"/>
        <v>0</v>
      </c>
      <c r="AC16" s="189">
        <f t="shared" si="4"/>
        <v>0</v>
      </c>
      <c r="AD16" s="189">
        <f t="shared" si="4"/>
        <v>0</v>
      </c>
      <c r="AE16" s="189">
        <f t="shared" si="4"/>
        <v>0</v>
      </c>
      <c r="AF16" s="189">
        <f t="shared" si="4"/>
        <v>0</v>
      </c>
      <c r="AG16" s="189">
        <f t="shared" si="4"/>
        <v>0</v>
      </c>
    </row>
    <row r="17" spans="1:35" x14ac:dyDescent="0.25">
      <c r="A17" s="224" t="s">
        <v>107</v>
      </c>
      <c r="B17" s="192">
        <v>0.18</v>
      </c>
      <c r="C17" s="189">
        <f>C8*$B$17</f>
        <v>0</v>
      </c>
      <c r="D17" s="189">
        <f t="shared" ref="D17:AG17" si="5">D8*$B$17</f>
        <v>0</v>
      </c>
      <c r="E17" s="189">
        <f t="shared" si="5"/>
        <v>0</v>
      </c>
      <c r="F17" s="189">
        <f t="shared" si="5"/>
        <v>0</v>
      </c>
      <c r="G17" s="189">
        <f t="shared" si="5"/>
        <v>0</v>
      </c>
      <c r="H17" s="189">
        <f t="shared" si="5"/>
        <v>0</v>
      </c>
      <c r="I17" s="189">
        <f t="shared" si="5"/>
        <v>0</v>
      </c>
      <c r="J17" s="189">
        <f t="shared" si="5"/>
        <v>0</v>
      </c>
      <c r="K17" s="189">
        <f t="shared" si="5"/>
        <v>0</v>
      </c>
      <c r="L17" s="189">
        <f t="shared" si="5"/>
        <v>0</v>
      </c>
      <c r="M17" s="189">
        <f t="shared" si="5"/>
        <v>0</v>
      </c>
      <c r="N17" s="189">
        <f t="shared" si="5"/>
        <v>0</v>
      </c>
      <c r="O17" s="189">
        <f t="shared" si="5"/>
        <v>0</v>
      </c>
      <c r="P17" s="189">
        <f t="shared" si="5"/>
        <v>0</v>
      </c>
      <c r="Q17" s="189">
        <f t="shared" si="5"/>
        <v>0</v>
      </c>
      <c r="R17" s="189">
        <f t="shared" si="5"/>
        <v>0</v>
      </c>
      <c r="S17" s="189">
        <f t="shared" si="5"/>
        <v>0</v>
      </c>
      <c r="T17" s="189">
        <f t="shared" si="5"/>
        <v>0</v>
      </c>
      <c r="U17" s="189">
        <f t="shared" si="5"/>
        <v>0</v>
      </c>
      <c r="V17" s="189">
        <f t="shared" si="5"/>
        <v>0</v>
      </c>
      <c r="W17" s="189">
        <f t="shared" si="5"/>
        <v>0</v>
      </c>
      <c r="X17" s="189">
        <f t="shared" si="5"/>
        <v>0</v>
      </c>
      <c r="Y17" s="189">
        <f t="shared" si="5"/>
        <v>0</v>
      </c>
      <c r="Z17" s="189">
        <f t="shared" si="5"/>
        <v>0</v>
      </c>
      <c r="AA17" s="189">
        <f t="shared" si="5"/>
        <v>0</v>
      </c>
      <c r="AB17" s="189">
        <f t="shared" si="5"/>
        <v>0</v>
      </c>
      <c r="AC17" s="189">
        <f t="shared" si="5"/>
        <v>0</v>
      </c>
      <c r="AD17" s="189">
        <f t="shared" si="5"/>
        <v>0</v>
      </c>
      <c r="AE17" s="189">
        <f t="shared" si="5"/>
        <v>0</v>
      </c>
      <c r="AF17" s="189">
        <f t="shared" si="5"/>
        <v>0</v>
      </c>
      <c r="AG17" s="189">
        <f t="shared" si="5"/>
        <v>0</v>
      </c>
    </row>
    <row r="18" spans="1:35" x14ac:dyDescent="0.25">
      <c r="A18" s="224" t="s">
        <v>145</v>
      </c>
      <c r="B18" s="192">
        <v>0.18</v>
      </c>
      <c r="C18" s="189"/>
      <c r="D18" s="189"/>
      <c r="E18" s="189"/>
      <c r="F18" s="189"/>
      <c r="G18" s="189"/>
      <c r="H18" s="189"/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</row>
    <row r="19" spans="1:35" x14ac:dyDescent="0.25">
      <c r="A19" s="224" t="s">
        <v>124</v>
      </c>
      <c r="B19" s="192">
        <v>0.18</v>
      </c>
      <c r="C19" s="189">
        <f t="shared" ref="C19:AG19" si="6">C10*$B$19</f>
        <v>0</v>
      </c>
      <c r="D19" s="189">
        <f t="shared" si="6"/>
        <v>0</v>
      </c>
      <c r="E19" s="189">
        <f t="shared" si="6"/>
        <v>0</v>
      </c>
      <c r="F19" s="189">
        <f t="shared" si="6"/>
        <v>0</v>
      </c>
      <c r="G19" s="189">
        <f t="shared" si="6"/>
        <v>0</v>
      </c>
      <c r="H19" s="189">
        <f t="shared" si="6"/>
        <v>0</v>
      </c>
      <c r="I19" s="189">
        <f t="shared" si="6"/>
        <v>0</v>
      </c>
      <c r="J19" s="189">
        <f t="shared" si="6"/>
        <v>0</v>
      </c>
      <c r="K19" s="189">
        <f t="shared" si="6"/>
        <v>0</v>
      </c>
      <c r="L19" s="189">
        <f t="shared" si="6"/>
        <v>0</v>
      </c>
      <c r="M19" s="189">
        <f t="shared" si="6"/>
        <v>0</v>
      </c>
      <c r="N19" s="189">
        <f t="shared" si="6"/>
        <v>0</v>
      </c>
      <c r="O19" s="189">
        <f t="shared" si="6"/>
        <v>0</v>
      </c>
      <c r="P19" s="189">
        <f t="shared" si="6"/>
        <v>0</v>
      </c>
      <c r="Q19" s="189">
        <f t="shared" si="6"/>
        <v>0</v>
      </c>
      <c r="R19" s="189">
        <f t="shared" si="6"/>
        <v>0</v>
      </c>
      <c r="S19" s="189">
        <f t="shared" si="6"/>
        <v>0</v>
      </c>
      <c r="T19" s="189">
        <f t="shared" si="6"/>
        <v>0</v>
      </c>
      <c r="U19" s="189">
        <f t="shared" si="6"/>
        <v>0</v>
      </c>
      <c r="V19" s="189">
        <f t="shared" si="6"/>
        <v>0</v>
      </c>
      <c r="W19" s="189">
        <f t="shared" si="6"/>
        <v>0</v>
      </c>
      <c r="X19" s="189">
        <f t="shared" si="6"/>
        <v>0</v>
      </c>
      <c r="Y19" s="189">
        <f t="shared" si="6"/>
        <v>0</v>
      </c>
      <c r="Z19" s="189">
        <f t="shared" si="6"/>
        <v>0</v>
      </c>
      <c r="AA19" s="189">
        <f t="shared" si="6"/>
        <v>0</v>
      </c>
      <c r="AB19" s="189">
        <f t="shared" si="6"/>
        <v>0</v>
      </c>
      <c r="AC19" s="189">
        <f t="shared" si="6"/>
        <v>0</v>
      </c>
      <c r="AD19" s="189">
        <f t="shared" si="6"/>
        <v>0</v>
      </c>
      <c r="AE19" s="189">
        <f t="shared" si="6"/>
        <v>0</v>
      </c>
      <c r="AF19" s="189">
        <f t="shared" si="6"/>
        <v>0</v>
      </c>
      <c r="AG19" s="189">
        <f t="shared" si="6"/>
        <v>0</v>
      </c>
    </row>
    <row r="20" spans="1:35" s="190" customFormat="1" x14ac:dyDescent="0.25">
      <c r="A20" s="190" t="s">
        <v>91</v>
      </c>
      <c r="C20" s="193">
        <f t="shared" ref="C20:AG20" si="7">SUM(C13:C19)</f>
        <v>0</v>
      </c>
      <c r="D20" s="193">
        <f t="shared" si="7"/>
        <v>0</v>
      </c>
      <c r="E20" s="193">
        <f t="shared" si="7"/>
        <v>0</v>
      </c>
      <c r="F20" s="193">
        <f t="shared" si="7"/>
        <v>0</v>
      </c>
      <c r="G20" s="193">
        <f t="shared" si="7"/>
        <v>0</v>
      </c>
      <c r="H20" s="193">
        <f t="shared" si="7"/>
        <v>0</v>
      </c>
      <c r="I20" s="193">
        <f t="shared" si="7"/>
        <v>0</v>
      </c>
      <c r="J20" s="193">
        <f t="shared" si="7"/>
        <v>0</v>
      </c>
      <c r="K20" s="193">
        <f t="shared" si="7"/>
        <v>0</v>
      </c>
      <c r="L20" s="193">
        <f t="shared" si="7"/>
        <v>0</v>
      </c>
      <c r="M20" s="193">
        <f t="shared" si="7"/>
        <v>0</v>
      </c>
      <c r="N20" s="193">
        <f t="shared" si="7"/>
        <v>0</v>
      </c>
      <c r="O20" s="193">
        <f t="shared" si="7"/>
        <v>0</v>
      </c>
      <c r="P20" s="193">
        <f t="shared" si="7"/>
        <v>0</v>
      </c>
      <c r="Q20" s="193">
        <f t="shared" si="7"/>
        <v>0</v>
      </c>
      <c r="R20" s="193">
        <f t="shared" si="7"/>
        <v>0</v>
      </c>
      <c r="S20" s="193">
        <f t="shared" si="7"/>
        <v>0</v>
      </c>
      <c r="T20" s="193">
        <f t="shared" si="7"/>
        <v>0</v>
      </c>
      <c r="U20" s="193">
        <f t="shared" si="7"/>
        <v>0</v>
      </c>
      <c r="V20" s="193">
        <f t="shared" si="7"/>
        <v>0</v>
      </c>
      <c r="W20" s="193">
        <f t="shared" si="7"/>
        <v>0</v>
      </c>
      <c r="X20" s="193">
        <f t="shared" si="7"/>
        <v>0</v>
      </c>
      <c r="Y20" s="193">
        <f t="shared" si="7"/>
        <v>0</v>
      </c>
      <c r="Z20" s="193">
        <f t="shared" si="7"/>
        <v>0</v>
      </c>
      <c r="AA20" s="193">
        <f t="shared" si="7"/>
        <v>0</v>
      </c>
      <c r="AB20" s="193">
        <f t="shared" si="7"/>
        <v>0</v>
      </c>
      <c r="AC20" s="193">
        <f t="shared" si="7"/>
        <v>0</v>
      </c>
      <c r="AD20" s="193">
        <f t="shared" si="7"/>
        <v>0</v>
      </c>
      <c r="AE20" s="193">
        <f t="shared" si="7"/>
        <v>0</v>
      </c>
      <c r="AF20" s="193">
        <f t="shared" si="7"/>
        <v>0</v>
      </c>
      <c r="AG20" s="193">
        <f t="shared" si="7"/>
        <v>0</v>
      </c>
      <c r="AI20" s="191">
        <f>SUM(C20:AG20)</f>
        <v>0</v>
      </c>
    </row>
    <row r="21" spans="1:35" x14ac:dyDescent="0.25">
      <c r="B21" s="188"/>
    </row>
    <row r="22" spans="1:35" s="197" customFormat="1" x14ac:dyDescent="0.25">
      <c r="A22" s="195" t="s">
        <v>88</v>
      </c>
      <c r="B22" s="196" t="s">
        <v>152</v>
      </c>
    </row>
    <row r="23" spans="1:35" x14ac:dyDescent="0.25">
      <c r="A23" s="171" t="s">
        <v>37</v>
      </c>
      <c r="B23" s="189">
        <v>42000</v>
      </c>
      <c r="C23" s="226">
        <f>$B$23/31</f>
        <v>1354.8387096774193</v>
      </c>
      <c r="D23" s="226">
        <f t="shared" ref="D23:AG23" si="8">$B$23/31</f>
        <v>1354.8387096774193</v>
      </c>
      <c r="E23" s="226">
        <f t="shared" si="8"/>
        <v>1354.8387096774193</v>
      </c>
      <c r="F23" s="226">
        <f t="shared" si="8"/>
        <v>1354.8387096774193</v>
      </c>
      <c r="G23" s="226">
        <f t="shared" si="8"/>
        <v>1354.8387096774193</v>
      </c>
      <c r="H23" s="226">
        <f t="shared" si="8"/>
        <v>1354.8387096774193</v>
      </c>
      <c r="I23" s="226">
        <f t="shared" si="8"/>
        <v>1354.8387096774193</v>
      </c>
      <c r="J23" s="226">
        <f t="shared" si="8"/>
        <v>1354.8387096774193</v>
      </c>
      <c r="K23" s="226">
        <f t="shared" si="8"/>
        <v>1354.8387096774193</v>
      </c>
      <c r="L23" s="226">
        <f t="shared" si="8"/>
        <v>1354.8387096774193</v>
      </c>
      <c r="M23" s="226">
        <f t="shared" si="8"/>
        <v>1354.8387096774193</v>
      </c>
      <c r="N23" s="226">
        <f t="shared" si="8"/>
        <v>1354.8387096774193</v>
      </c>
      <c r="O23" s="226">
        <f t="shared" si="8"/>
        <v>1354.8387096774193</v>
      </c>
      <c r="P23" s="226">
        <f t="shared" si="8"/>
        <v>1354.8387096774193</v>
      </c>
      <c r="Q23" s="226">
        <f t="shared" si="8"/>
        <v>1354.8387096774193</v>
      </c>
      <c r="R23" s="226">
        <f t="shared" si="8"/>
        <v>1354.8387096774193</v>
      </c>
      <c r="S23" s="226">
        <f t="shared" si="8"/>
        <v>1354.8387096774193</v>
      </c>
      <c r="T23" s="226">
        <f t="shared" si="8"/>
        <v>1354.8387096774193</v>
      </c>
      <c r="U23" s="226">
        <f t="shared" si="8"/>
        <v>1354.8387096774193</v>
      </c>
      <c r="V23" s="226">
        <f t="shared" si="8"/>
        <v>1354.8387096774193</v>
      </c>
      <c r="W23" s="226">
        <f t="shared" si="8"/>
        <v>1354.8387096774193</v>
      </c>
      <c r="X23" s="226">
        <f t="shared" si="8"/>
        <v>1354.8387096774193</v>
      </c>
      <c r="Y23" s="226">
        <f t="shared" si="8"/>
        <v>1354.8387096774193</v>
      </c>
      <c r="Z23" s="226">
        <f t="shared" si="8"/>
        <v>1354.8387096774193</v>
      </c>
      <c r="AA23" s="226">
        <f t="shared" si="8"/>
        <v>1354.8387096774193</v>
      </c>
      <c r="AB23" s="226">
        <f t="shared" si="8"/>
        <v>1354.8387096774193</v>
      </c>
      <c r="AC23" s="226">
        <f t="shared" si="8"/>
        <v>1354.8387096774193</v>
      </c>
      <c r="AD23" s="226">
        <f t="shared" si="8"/>
        <v>1354.8387096774193</v>
      </c>
      <c r="AE23" s="226">
        <f t="shared" si="8"/>
        <v>1354.8387096774193</v>
      </c>
      <c r="AF23" s="226">
        <f t="shared" si="8"/>
        <v>1354.8387096774193</v>
      </c>
      <c r="AG23" s="226">
        <f t="shared" si="8"/>
        <v>1354.8387096774193</v>
      </c>
    </row>
    <row r="24" spans="1:35" x14ac:dyDescent="0.25">
      <c r="A24" s="171" t="s">
        <v>89</v>
      </c>
      <c r="B24" s="189">
        <v>163500</v>
      </c>
      <c r="C24" s="226">
        <f>$B$24/31</f>
        <v>5274.1935483870966</v>
      </c>
      <c r="D24" s="226">
        <f t="shared" ref="D24:AG24" si="9">$B$24/31</f>
        <v>5274.1935483870966</v>
      </c>
      <c r="E24" s="226">
        <f t="shared" si="9"/>
        <v>5274.1935483870966</v>
      </c>
      <c r="F24" s="226">
        <f t="shared" si="9"/>
        <v>5274.1935483870966</v>
      </c>
      <c r="G24" s="226">
        <f t="shared" si="9"/>
        <v>5274.1935483870966</v>
      </c>
      <c r="H24" s="226">
        <f t="shared" si="9"/>
        <v>5274.1935483870966</v>
      </c>
      <c r="I24" s="226">
        <f t="shared" si="9"/>
        <v>5274.1935483870966</v>
      </c>
      <c r="J24" s="226">
        <f t="shared" si="9"/>
        <v>5274.1935483870966</v>
      </c>
      <c r="K24" s="226">
        <f t="shared" si="9"/>
        <v>5274.1935483870966</v>
      </c>
      <c r="L24" s="226">
        <f t="shared" si="9"/>
        <v>5274.1935483870966</v>
      </c>
      <c r="M24" s="226">
        <f t="shared" si="9"/>
        <v>5274.1935483870966</v>
      </c>
      <c r="N24" s="226">
        <f t="shared" si="9"/>
        <v>5274.1935483870966</v>
      </c>
      <c r="O24" s="226">
        <f t="shared" si="9"/>
        <v>5274.1935483870966</v>
      </c>
      <c r="P24" s="226">
        <f t="shared" si="9"/>
        <v>5274.1935483870966</v>
      </c>
      <c r="Q24" s="226">
        <f t="shared" si="9"/>
        <v>5274.1935483870966</v>
      </c>
      <c r="R24" s="226">
        <f t="shared" si="9"/>
        <v>5274.1935483870966</v>
      </c>
      <c r="S24" s="226">
        <f t="shared" si="9"/>
        <v>5274.1935483870966</v>
      </c>
      <c r="T24" s="226">
        <f t="shared" si="9"/>
        <v>5274.1935483870966</v>
      </c>
      <c r="U24" s="226">
        <f t="shared" si="9"/>
        <v>5274.1935483870966</v>
      </c>
      <c r="V24" s="226">
        <f t="shared" si="9"/>
        <v>5274.1935483870966</v>
      </c>
      <c r="W24" s="226">
        <f t="shared" si="9"/>
        <v>5274.1935483870966</v>
      </c>
      <c r="X24" s="226">
        <f t="shared" si="9"/>
        <v>5274.1935483870966</v>
      </c>
      <c r="Y24" s="226">
        <f t="shared" si="9"/>
        <v>5274.1935483870966</v>
      </c>
      <c r="Z24" s="226">
        <f t="shared" si="9"/>
        <v>5274.1935483870966</v>
      </c>
      <c r="AA24" s="226">
        <f t="shared" si="9"/>
        <v>5274.1935483870966</v>
      </c>
      <c r="AB24" s="226">
        <f t="shared" si="9"/>
        <v>5274.1935483870966</v>
      </c>
      <c r="AC24" s="226">
        <f t="shared" si="9"/>
        <v>5274.1935483870966</v>
      </c>
      <c r="AD24" s="226">
        <f t="shared" si="9"/>
        <v>5274.1935483870966</v>
      </c>
      <c r="AE24" s="226">
        <f t="shared" si="9"/>
        <v>5274.1935483870966</v>
      </c>
      <c r="AF24" s="226">
        <f t="shared" si="9"/>
        <v>5274.1935483870966</v>
      </c>
      <c r="AG24" s="226">
        <f t="shared" si="9"/>
        <v>5274.1935483870966</v>
      </c>
    </row>
    <row r="25" spans="1:35" x14ac:dyDescent="0.25">
      <c r="A25" s="171" t="s">
        <v>96</v>
      </c>
      <c r="B25" s="170">
        <v>5000</v>
      </c>
      <c r="C25" s="228">
        <f>B25/$B$1</f>
        <v>161.29032258064515</v>
      </c>
      <c r="D25" s="228">
        <f t="shared" ref="D25:AG25" si="10">$B$25/31</f>
        <v>161.29032258064515</v>
      </c>
      <c r="E25" s="228">
        <f t="shared" si="10"/>
        <v>161.29032258064515</v>
      </c>
      <c r="F25" s="228">
        <f t="shared" si="10"/>
        <v>161.29032258064515</v>
      </c>
      <c r="G25" s="228">
        <f t="shared" si="10"/>
        <v>161.29032258064515</v>
      </c>
      <c r="H25" s="228">
        <f t="shared" si="10"/>
        <v>161.29032258064515</v>
      </c>
      <c r="I25" s="228">
        <f t="shared" si="10"/>
        <v>161.29032258064515</v>
      </c>
      <c r="J25" s="228">
        <f t="shared" si="10"/>
        <v>161.29032258064515</v>
      </c>
      <c r="K25" s="228">
        <f t="shared" si="10"/>
        <v>161.29032258064515</v>
      </c>
      <c r="L25" s="228">
        <f t="shared" si="10"/>
        <v>161.29032258064515</v>
      </c>
      <c r="M25" s="228">
        <f t="shared" si="10"/>
        <v>161.29032258064515</v>
      </c>
      <c r="N25" s="228">
        <f t="shared" si="10"/>
        <v>161.29032258064515</v>
      </c>
      <c r="O25" s="228">
        <f t="shared" si="10"/>
        <v>161.29032258064515</v>
      </c>
      <c r="P25" s="228">
        <f t="shared" si="10"/>
        <v>161.29032258064515</v>
      </c>
      <c r="Q25" s="228">
        <f t="shared" si="10"/>
        <v>161.29032258064515</v>
      </c>
      <c r="R25" s="228">
        <f t="shared" si="10"/>
        <v>161.29032258064515</v>
      </c>
      <c r="S25" s="228">
        <f t="shared" si="10"/>
        <v>161.29032258064515</v>
      </c>
      <c r="T25" s="228">
        <f t="shared" si="10"/>
        <v>161.29032258064515</v>
      </c>
      <c r="U25" s="228">
        <f t="shared" si="10"/>
        <v>161.29032258064515</v>
      </c>
      <c r="V25" s="228">
        <f t="shared" si="10"/>
        <v>161.29032258064515</v>
      </c>
      <c r="W25" s="228">
        <f t="shared" si="10"/>
        <v>161.29032258064515</v>
      </c>
      <c r="X25" s="228">
        <f t="shared" si="10"/>
        <v>161.29032258064515</v>
      </c>
      <c r="Y25" s="228">
        <f t="shared" si="10"/>
        <v>161.29032258064515</v>
      </c>
      <c r="Z25" s="228">
        <f t="shared" si="10"/>
        <v>161.29032258064515</v>
      </c>
      <c r="AA25" s="228">
        <f t="shared" si="10"/>
        <v>161.29032258064515</v>
      </c>
      <c r="AB25" s="228">
        <f t="shared" si="10"/>
        <v>161.29032258064515</v>
      </c>
      <c r="AC25" s="228">
        <f t="shared" si="10"/>
        <v>161.29032258064515</v>
      </c>
      <c r="AD25" s="228">
        <f t="shared" si="10"/>
        <v>161.29032258064515</v>
      </c>
      <c r="AE25" s="228">
        <f t="shared" si="10"/>
        <v>161.29032258064515</v>
      </c>
      <c r="AF25" s="228">
        <f t="shared" si="10"/>
        <v>161.29032258064515</v>
      </c>
      <c r="AG25" s="228">
        <f t="shared" si="10"/>
        <v>161.29032258064515</v>
      </c>
    </row>
    <row r="26" spans="1:35" x14ac:dyDescent="0.25">
      <c r="A26" s="171" t="s">
        <v>92</v>
      </c>
      <c r="B26" s="170">
        <v>1500</v>
      </c>
      <c r="C26" s="228">
        <f t="shared" ref="C26:C32" si="11">B26/$B$1</f>
        <v>48.387096774193552</v>
      </c>
      <c r="D26" s="226">
        <f>$B$26/31</f>
        <v>48.387096774193552</v>
      </c>
      <c r="E26" s="226">
        <f t="shared" ref="E26:AG26" si="12">$B$26/31</f>
        <v>48.387096774193552</v>
      </c>
      <c r="F26" s="226">
        <f t="shared" si="12"/>
        <v>48.387096774193552</v>
      </c>
      <c r="G26" s="226">
        <f t="shared" si="12"/>
        <v>48.387096774193552</v>
      </c>
      <c r="H26" s="226">
        <f t="shared" si="12"/>
        <v>48.387096774193552</v>
      </c>
      <c r="I26" s="226">
        <f t="shared" si="12"/>
        <v>48.387096774193552</v>
      </c>
      <c r="J26" s="226">
        <f t="shared" si="12"/>
        <v>48.387096774193552</v>
      </c>
      <c r="K26" s="226">
        <f t="shared" si="12"/>
        <v>48.387096774193552</v>
      </c>
      <c r="L26" s="226">
        <f t="shared" si="12"/>
        <v>48.387096774193552</v>
      </c>
      <c r="M26" s="226">
        <f t="shared" si="12"/>
        <v>48.387096774193552</v>
      </c>
      <c r="N26" s="226">
        <f t="shared" si="12"/>
        <v>48.387096774193552</v>
      </c>
      <c r="O26" s="226">
        <f t="shared" si="12"/>
        <v>48.387096774193552</v>
      </c>
      <c r="P26" s="226">
        <f t="shared" si="12"/>
        <v>48.387096774193552</v>
      </c>
      <c r="Q26" s="226">
        <f t="shared" si="12"/>
        <v>48.387096774193552</v>
      </c>
      <c r="R26" s="226">
        <f t="shared" si="12"/>
        <v>48.387096774193552</v>
      </c>
      <c r="S26" s="226">
        <f t="shared" si="12"/>
        <v>48.387096774193552</v>
      </c>
      <c r="T26" s="226">
        <f t="shared" si="12"/>
        <v>48.387096774193552</v>
      </c>
      <c r="U26" s="226">
        <f t="shared" si="12"/>
        <v>48.387096774193552</v>
      </c>
      <c r="V26" s="226">
        <f t="shared" si="12"/>
        <v>48.387096774193552</v>
      </c>
      <c r="W26" s="226">
        <f t="shared" si="12"/>
        <v>48.387096774193552</v>
      </c>
      <c r="X26" s="226">
        <f t="shared" si="12"/>
        <v>48.387096774193552</v>
      </c>
      <c r="Y26" s="226">
        <f t="shared" si="12"/>
        <v>48.387096774193552</v>
      </c>
      <c r="Z26" s="226">
        <f t="shared" si="12"/>
        <v>48.387096774193552</v>
      </c>
      <c r="AA26" s="226">
        <f t="shared" si="12"/>
        <v>48.387096774193552</v>
      </c>
      <c r="AB26" s="226">
        <f t="shared" si="12"/>
        <v>48.387096774193552</v>
      </c>
      <c r="AC26" s="226">
        <f t="shared" si="12"/>
        <v>48.387096774193552</v>
      </c>
      <c r="AD26" s="226">
        <f t="shared" si="12"/>
        <v>48.387096774193552</v>
      </c>
      <c r="AE26" s="226">
        <f t="shared" si="12"/>
        <v>48.387096774193552</v>
      </c>
      <c r="AF26" s="226">
        <f t="shared" si="12"/>
        <v>48.387096774193552</v>
      </c>
      <c r="AG26" s="226">
        <f t="shared" si="12"/>
        <v>48.387096774193552</v>
      </c>
    </row>
    <row r="27" spans="1:35" x14ac:dyDescent="0.25">
      <c r="A27" s="171" t="s">
        <v>90</v>
      </c>
      <c r="B27" s="170">
        <v>4000</v>
      </c>
      <c r="C27" s="228">
        <f t="shared" si="11"/>
        <v>129.03225806451613</v>
      </c>
      <c r="D27" s="226">
        <f>$B$27/31</f>
        <v>129.03225806451613</v>
      </c>
      <c r="E27" s="226">
        <f t="shared" ref="E27:AG27" si="13">$B$27/31</f>
        <v>129.03225806451613</v>
      </c>
      <c r="F27" s="226">
        <f t="shared" si="13"/>
        <v>129.03225806451613</v>
      </c>
      <c r="G27" s="226">
        <f t="shared" si="13"/>
        <v>129.03225806451613</v>
      </c>
      <c r="H27" s="226">
        <f t="shared" si="13"/>
        <v>129.03225806451613</v>
      </c>
      <c r="I27" s="226">
        <f t="shared" si="13"/>
        <v>129.03225806451613</v>
      </c>
      <c r="J27" s="226">
        <f t="shared" si="13"/>
        <v>129.03225806451613</v>
      </c>
      <c r="K27" s="226">
        <f t="shared" si="13"/>
        <v>129.03225806451613</v>
      </c>
      <c r="L27" s="226">
        <f t="shared" si="13"/>
        <v>129.03225806451613</v>
      </c>
      <c r="M27" s="226">
        <f t="shared" si="13"/>
        <v>129.03225806451613</v>
      </c>
      <c r="N27" s="226">
        <f t="shared" si="13"/>
        <v>129.03225806451613</v>
      </c>
      <c r="O27" s="226">
        <f t="shared" si="13"/>
        <v>129.03225806451613</v>
      </c>
      <c r="P27" s="226">
        <f t="shared" si="13"/>
        <v>129.03225806451613</v>
      </c>
      <c r="Q27" s="226">
        <f t="shared" si="13"/>
        <v>129.03225806451613</v>
      </c>
      <c r="R27" s="226">
        <f t="shared" si="13"/>
        <v>129.03225806451613</v>
      </c>
      <c r="S27" s="226">
        <f t="shared" si="13"/>
        <v>129.03225806451613</v>
      </c>
      <c r="T27" s="226">
        <f t="shared" si="13"/>
        <v>129.03225806451613</v>
      </c>
      <c r="U27" s="226">
        <f t="shared" si="13"/>
        <v>129.03225806451613</v>
      </c>
      <c r="V27" s="226">
        <f t="shared" si="13"/>
        <v>129.03225806451613</v>
      </c>
      <c r="W27" s="226">
        <f t="shared" si="13"/>
        <v>129.03225806451613</v>
      </c>
      <c r="X27" s="226">
        <f t="shared" si="13"/>
        <v>129.03225806451613</v>
      </c>
      <c r="Y27" s="226">
        <f t="shared" si="13"/>
        <v>129.03225806451613</v>
      </c>
      <c r="Z27" s="226">
        <f t="shared" si="13"/>
        <v>129.03225806451613</v>
      </c>
      <c r="AA27" s="226">
        <f t="shared" si="13"/>
        <v>129.03225806451613</v>
      </c>
      <c r="AB27" s="226">
        <f t="shared" si="13"/>
        <v>129.03225806451613</v>
      </c>
      <c r="AC27" s="226">
        <f t="shared" si="13"/>
        <v>129.03225806451613</v>
      </c>
      <c r="AD27" s="226">
        <f t="shared" si="13"/>
        <v>129.03225806451613</v>
      </c>
      <c r="AE27" s="226">
        <f t="shared" si="13"/>
        <v>129.03225806451613</v>
      </c>
      <c r="AF27" s="226">
        <f t="shared" si="13"/>
        <v>129.03225806451613</v>
      </c>
      <c r="AG27" s="226">
        <f t="shared" si="13"/>
        <v>129.03225806451613</v>
      </c>
    </row>
    <row r="28" spans="1:35" x14ac:dyDescent="0.25">
      <c r="A28" s="173" t="s">
        <v>97</v>
      </c>
      <c r="B28" s="170">
        <v>1000</v>
      </c>
      <c r="C28" s="228">
        <f t="shared" si="11"/>
        <v>32.258064516129032</v>
      </c>
      <c r="D28" s="226">
        <f>$B$28/31</f>
        <v>32.258064516129032</v>
      </c>
      <c r="E28" s="226">
        <f t="shared" ref="E28:AG28" si="14">$B$28/31</f>
        <v>32.258064516129032</v>
      </c>
      <c r="F28" s="226">
        <f t="shared" si="14"/>
        <v>32.258064516129032</v>
      </c>
      <c r="G28" s="226">
        <f t="shared" si="14"/>
        <v>32.258064516129032</v>
      </c>
      <c r="H28" s="226">
        <f t="shared" si="14"/>
        <v>32.258064516129032</v>
      </c>
      <c r="I28" s="226">
        <f t="shared" si="14"/>
        <v>32.258064516129032</v>
      </c>
      <c r="J28" s="226">
        <f t="shared" si="14"/>
        <v>32.258064516129032</v>
      </c>
      <c r="K28" s="226">
        <f t="shared" si="14"/>
        <v>32.258064516129032</v>
      </c>
      <c r="L28" s="226">
        <f t="shared" si="14"/>
        <v>32.258064516129032</v>
      </c>
      <c r="M28" s="226">
        <f t="shared" si="14"/>
        <v>32.258064516129032</v>
      </c>
      <c r="N28" s="226">
        <f t="shared" si="14"/>
        <v>32.258064516129032</v>
      </c>
      <c r="O28" s="226">
        <f t="shared" si="14"/>
        <v>32.258064516129032</v>
      </c>
      <c r="P28" s="226">
        <f t="shared" si="14"/>
        <v>32.258064516129032</v>
      </c>
      <c r="Q28" s="226">
        <f t="shared" si="14"/>
        <v>32.258064516129032</v>
      </c>
      <c r="R28" s="226">
        <f t="shared" si="14"/>
        <v>32.258064516129032</v>
      </c>
      <c r="S28" s="226">
        <f t="shared" si="14"/>
        <v>32.258064516129032</v>
      </c>
      <c r="T28" s="226">
        <f t="shared" si="14"/>
        <v>32.258064516129032</v>
      </c>
      <c r="U28" s="226">
        <f t="shared" si="14"/>
        <v>32.258064516129032</v>
      </c>
      <c r="V28" s="226">
        <f t="shared" si="14"/>
        <v>32.258064516129032</v>
      </c>
      <c r="W28" s="226">
        <f t="shared" si="14"/>
        <v>32.258064516129032</v>
      </c>
      <c r="X28" s="226">
        <f t="shared" si="14"/>
        <v>32.258064516129032</v>
      </c>
      <c r="Y28" s="226">
        <f t="shared" si="14"/>
        <v>32.258064516129032</v>
      </c>
      <c r="Z28" s="226">
        <f t="shared" si="14"/>
        <v>32.258064516129032</v>
      </c>
      <c r="AA28" s="226">
        <f t="shared" si="14"/>
        <v>32.258064516129032</v>
      </c>
      <c r="AB28" s="226">
        <f t="shared" si="14"/>
        <v>32.258064516129032</v>
      </c>
      <c r="AC28" s="226">
        <f t="shared" si="14"/>
        <v>32.258064516129032</v>
      </c>
      <c r="AD28" s="226">
        <f t="shared" si="14"/>
        <v>32.258064516129032</v>
      </c>
      <c r="AE28" s="226">
        <f t="shared" si="14"/>
        <v>32.258064516129032</v>
      </c>
      <c r="AF28" s="226">
        <f t="shared" si="14"/>
        <v>32.258064516129032</v>
      </c>
      <c r="AG28" s="226">
        <f t="shared" si="14"/>
        <v>32.258064516129032</v>
      </c>
    </row>
    <row r="29" spans="1:35" x14ac:dyDescent="0.25">
      <c r="A29" s="173" t="s">
        <v>98</v>
      </c>
      <c r="B29" s="170">
        <v>5000</v>
      </c>
      <c r="C29" s="228">
        <f t="shared" si="11"/>
        <v>161.29032258064515</v>
      </c>
      <c r="D29" s="226">
        <f>$B$29/31</f>
        <v>161.29032258064515</v>
      </c>
      <c r="E29" s="226">
        <f t="shared" ref="E29:AF29" si="15">$B$29/31</f>
        <v>161.29032258064515</v>
      </c>
      <c r="F29" s="226">
        <f t="shared" si="15"/>
        <v>161.29032258064515</v>
      </c>
      <c r="G29" s="226">
        <f t="shared" si="15"/>
        <v>161.29032258064515</v>
      </c>
      <c r="H29" s="226">
        <f t="shared" si="15"/>
        <v>161.29032258064515</v>
      </c>
      <c r="I29" s="226">
        <f t="shared" si="15"/>
        <v>161.29032258064515</v>
      </c>
      <c r="J29" s="226">
        <f t="shared" si="15"/>
        <v>161.29032258064515</v>
      </c>
      <c r="K29" s="226">
        <f t="shared" si="15"/>
        <v>161.29032258064515</v>
      </c>
      <c r="L29" s="226">
        <f t="shared" si="15"/>
        <v>161.29032258064515</v>
      </c>
      <c r="M29" s="226">
        <f t="shared" si="15"/>
        <v>161.29032258064515</v>
      </c>
      <c r="N29" s="226">
        <f t="shared" si="15"/>
        <v>161.29032258064515</v>
      </c>
      <c r="O29" s="226">
        <f t="shared" si="15"/>
        <v>161.29032258064515</v>
      </c>
      <c r="P29" s="226">
        <f t="shared" si="15"/>
        <v>161.29032258064515</v>
      </c>
      <c r="Q29" s="226">
        <f t="shared" si="15"/>
        <v>161.29032258064515</v>
      </c>
      <c r="R29" s="226">
        <f t="shared" si="15"/>
        <v>161.29032258064515</v>
      </c>
      <c r="S29" s="226">
        <f t="shared" si="15"/>
        <v>161.29032258064515</v>
      </c>
      <c r="T29" s="226">
        <f t="shared" si="15"/>
        <v>161.29032258064515</v>
      </c>
      <c r="U29" s="226">
        <f t="shared" si="15"/>
        <v>161.29032258064515</v>
      </c>
      <c r="V29" s="226">
        <f t="shared" si="15"/>
        <v>161.29032258064515</v>
      </c>
      <c r="W29" s="226">
        <f t="shared" si="15"/>
        <v>161.29032258064515</v>
      </c>
      <c r="X29" s="226">
        <f t="shared" si="15"/>
        <v>161.29032258064515</v>
      </c>
      <c r="Y29" s="226">
        <f t="shared" si="15"/>
        <v>161.29032258064515</v>
      </c>
      <c r="Z29" s="226">
        <f t="shared" si="15"/>
        <v>161.29032258064515</v>
      </c>
      <c r="AA29" s="226">
        <f t="shared" si="15"/>
        <v>161.29032258064515</v>
      </c>
      <c r="AB29" s="226">
        <f t="shared" si="15"/>
        <v>161.29032258064515</v>
      </c>
      <c r="AC29" s="226">
        <f t="shared" si="15"/>
        <v>161.29032258064515</v>
      </c>
      <c r="AD29" s="226">
        <f t="shared" si="15"/>
        <v>161.29032258064515</v>
      </c>
      <c r="AE29" s="226">
        <f t="shared" si="15"/>
        <v>161.29032258064515</v>
      </c>
      <c r="AF29" s="226">
        <f t="shared" si="15"/>
        <v>161.29032258064515</v>
      </c>
      <c r="AG29" s="226">
        <f>$B$29/31</f>
        <v>161.29032258064515</v>
      </c>
    </row>
    <row r="30" spans="1:35" x14ac:dyDescent="0.25">
      <c r="A30" s="213" t="s">
        <v>99</v>
      </c>
      <c r="B30" s="170">
        <v>20300</v>
      </c>
      <c r="C30" s="228">
        <f t="shared" si="11"/>
        <v>654.83870967741939</v>
      </c>
      <c r="D30" s="226">
        <f>$B$30/31</f>
        <v>654.83870967741939</v>
      </c>
      <c r="E30" s="226">
        <f t="shared" ref="E30:AG30" si="16">$B$30/31</f>
        <v>654.83870967741939</v>
      </c>
      <c r="F30" s="226">
        <f t="shared" si="16"/>
        <v>654.83870967741939</v>
      </c>
      <c r="G30" s="226">
        <f t="shared" si="16"/>
        <v>654.83870967741939</v>
      </c>
      <c r="H30" s="226">
        <f t="shared" si="16"/>
        <v>654.83870967741939</v>
      </c>
      <c r="I30" s="226">
        <f t="shared" si="16"/>
        <v>654.83870967741939</v>
      </c>
      <c r="J30" s="226">
        <f t="shared" si="16"/>
        <v>654.83870967741939</v>
      </c>
      <c r="K30" s="226">
        <f t="shared" si="16"/>
        <v>654.83870967741939</v>
      </c>
      <c r="L30" s="226">
        <f t="shared" si="16"/>
        <v>654.83870967741939</v>
      </c>
      <c r="M30" s="226">
        <f t="shared" si="16"/>
        <v>654.83870967741939</v>
      </c>
      <c r="N30" s="226">
        <f t="shared" si="16"/>
        <v>654.83870967741939</v>
      </c>
      <c r="O30" s="226">
        <f t="shared" si="16"/>
        <v>654.83870967741939</v>
      </c>
      <c r="P30" s="226">
        <f t="shared" si="16"/>
        <v>654.83870967741939</v>
      </c>
      <c r="Q30" s="226">
        <f t="shared" si="16"/>
        <v>654.83870967741939</v>
      </c>
      <c r="R30" s="226">
        <f t="shared" si="16"/>
        <v>654.83870967741939</v>
      </c>
      <c r="S30" s="226">
        <f t="shared" si="16"/>
        <v>654.83870967741939</v>
      </c>
      <c r="T30" s="226">
        <f t="shared" si="16"/>
        <v>654.83870967741939</v>
      </c>
      <c r="U30" s="226">
        <f t="shared" si="16"/>
        <v>654.83870967741939</v>
      </c>
      <c r="V30" s="226">
        <f t="shared" si="16"/>
        <v>654.83870967741939</v>
      </c>
      <c r="W30" s="226">
        <f t="shared" si="16"/>
        <v>654.83870967741939</v>
      </c>
      <c r="X30" s="226">
        <f t="shared" si="16"/>
        <v>654.83870967741939</v>
      </c>
      <c r="Y30" s="226">
        <f t="shared" si="16"/>
        <v>654.83870967741939</v>
      </c>
      <c r="Z30" s="226">
        <f t="shared" si="16"/>
        <v>654.83870967741939</v>
      </c>
      <c r="AA30" s="226">
        <f t="shared" si="16"/>
        <v>654.83870967741939</v>
      </c>
      <c r="AB30" s="226">
        <f t="shared" si="16"/>
        <v>654.83870967741939</v>
      </c>
      <c r="AC30" s="226">
        <f t="shared" si="16"/>
        <v>654.83870967741939</v>
      </c>
      <c r="AD30" s="226">
        <f t="shared" si="16"/>
        <v>654.83870967741939</v>
      </c>
      <c r="AE30" s="226">
        <f t="shared" si="16"/>
        <v>654.83870967741939</v>
      </c>
      <c r="AF30" s="226">
        <f t="shared" si="16"/>
        <v>654.83870967741939</v>
      </c>
      <c r="AG30" s="226">
        <f t="shared" si="16"/>
        <v>654.83870967741939</v>
      </c>
    </row>
    <row r="31" spans="1:35" x14ac:dyDescent="0.25">
      <c r="A31" s="213" t="s">
        <v>102</v>
      </c>
      <c r="B31" s="170">
        <v>8000</v>
      </c>
      <c r="C31" s="228">
        <f t="shared" si="11"/>
        <v>258.06451612903226</v>
      </c>
      <c r="D31" s="229">
        <f>$B$31/31</f>
        <v>258.06451612903226</v>
      </c>
      <c r="E31" s="229">
        <f t="shared" ref="E31:AG31" si="17">$B$31/31</f>
        <v>258.06451612903226</v>
      </c>
      <c r="F31" s="229">
        <f t="shared" si="17"/>
        <v>258.06451612903226</v>
      </c>
      <c r="G31" s="229">
        <f t="shared" si="17"/>
        <v>258.06451612903226</v>
      </c>
      <c r="H31" s="229">
        <f t="shared" si="17"/>
        <v>258.06451612903226</v>
      </c>
      <c r="I31" s="229">
        <f t="shared" si="17"/>
        <v>258.06451612903226</v>
      </c>
      <c r="J31" s="229">
        <f t="shared" si="17"/>
        <v>258.06451612903226</v>
      </c>
      <c r="K31" s="229">
        <f t="shared" si="17"/>
        <v>258.06451612903226</v>
      </c>
      <c r="L31" s="229">
        <f t="shared" si="17"/>
        <v>258.06451612903226</v>
      </c>
      <c r="M31" s="229">
        <f t="shared" si="17"/>
        <v>258.06451612903226</v>
      </c>
      <c r="N31" s="229">
        <f t="shared" si="17"/>
        <v>258.06451612903226</v>
      </c>
      <c r="O31" s="229">
        <f t="shared" si="17"/>
        <v>258.06451612903226</v>
      </c>
      <c r="P31" s="229">
        <f t="shared" si="17"/>
        <v>258.06451612903226</v>
      </c>
      <c r="Q31" s="229">
        <f t="shared" si="17"/>
        <v>258.06451612903226</v>
      </c>
      <c r="R31" s="229">
        <f t="shared" si="17"/>
        <v>258.06451612903226</v>
      </c>
      <c r="S31" s="229">
        <f t="shared" si="17"/>
        <v>258.06451612903226</v>
      </c>
      <c r="T31" s="229">
        <f t="shared" si="17"/>
        <v>258.06451612903226</v>
      </c>
      <c r="U31" s="229">
        <f t="shared" si="17"/>
        <v>258.06451612903226</v>
      </c>
      <c r="V31" s="229">
        <f t="shared" si="17"/>
        <v>258.06451612903226</v>
      </c>
      <c r="W31" s="229">
        <f t="shared" si="17"/>
        <v>258.06451612903226</v>
      </c>
      <c r="X31" s="229">
        <f t="shared" si="17"/>
        <v>258.06451612903226</v>
      </c>
      <c r="Y31" s="229">
        <f t="shared" si="17"/>
        <v>258.06451612903226</v>
      </c>
      <c r="Z31" s="229">
        <f t="shared" si="17"/>
        <v>258.06451612903226</v>
      </c>
      <c r="AA31" s="229">
        <f t="shared" si="17"/>
        <v>258.06451612903226</v>
      </c>
      <c r="AB31" s="229">
        <f t="shared" si="17"/>
        <v>258.06451612903226</v>
      </c>
      <c r="AC31" s="229">
        <f t="shared" si="17"/>
        <v>258.06451612903226</v>
      </c>
      <c r="AD31" s="229">
        <f t="shared" si="17"/>
        <v>258.06451612903226</v>
      </c>
      <c r="AE31" s="229">
        <f t="shared" si="17"/>
        <v>258.06451612903226</v>
      </c>
      <c r="AF31" s="229">
        <f t="shared" si="17"/>
        <v>258.06451612903226</v>
      </c>
      <c r="AG31" s="229">
        <f t="shared" si="17"/>
        <v>258.06451612903226</v>
      </c>
    </row>
    <row r="32" spans="1:35" x14ac:dyDescent="0.25">
      <c r="A32" s="213" t="s">
        <v>101</v>
      </c>
      <c r="B32" s="170">
        <v>11500</v>
      </c>
      <c r="C32" s="228">
        <f t="shared" si="11"/>
        <v>370.96774193548384</v>
      </c>
      <c r="D32" s="229">
        <f>$B$32/31</f>
        <v>370.96774193548384</v>
      </c>
      <c r="E32" s="229">
        <f t="shared" ref="E32:AG32" si="18">$B$32/31</f>
        <v>370.96774193548384</v>
      </c>
      <c r="F32" s="229">
        <f t="shared" si="18"/>
        <v>370.96774193548384</v>
      </c>
      <c r="G32" s="229">
        <f t="shared" si="18"/>
        <v>370.96774193548384</v>
      </c>
      <c r="H32" s="229">
        <f t="shared" si="18"/>
        <v>370.96774193548384</v>
      </c>
      <c r="I32" s="229">
        <f t="shared" si="18"/>
        <v>370.96774193548384</v>
      </c>
      <c r="J32" s="229">
        <f t="shared" si="18"/>
        <v>370.96774193548384</v>
      </c>
      <c r="K32" s="229">
        <f t="shared" si="18"/>
        <v>370.96774193548384</v>
      </c>
      <c r="L32" s="229">
        <f t="shared" si="18"/>
        <v>370.96774193548384</v>
      </c>
      <c r="M32" s="229">
        <f t="shared" si="18"/>
        <v>370.96774193548384</v>
      </c>
      <c r="N32" s="229">
        <f t="shared" si="18"/>
        <v>370.96774193548384</v>
      </c>
      <c r="O32" s="229">
        <f t="shared" si="18"/>
        <v>370.96774193548384</v>
      </c>
      <c r="P32" s="229">
        <f t="shared" si="18"/>
        <v>370.96774193548384</v>
      </c>
      <c r="Q32" s="229">
        <f t="shared" si="18"/>
        <v>370.96774193548384</v>
      </c>
      <c r="R32" s="229">
        <f t="shared" si="18"/>
        <v>370.96774193548384</v>
      </c>
      <c r="S32" s="229">
        <f t="shared" si="18"/>
        <v>370.96774193548384</v>
      </c>
      <c r="T32" s="229">
        <f t="shared" si="18"/>
        <v>370.96774193548384</v>
      </c>
      <c r="U32" s="229">
        <f t="shared" si="18"/>
        <v>370.96774193548384</v>
      </c>
      <c r="V32" s="229">
        <f t="shared" si="18"/>
        <v>370.96774193548384</v>
      </c>
      <c r="W32" s="229">
        <f t="shared" si="18"/>
        <v>370.96774193548384</v>
      </c>
      <c r="X32" s="229">
        <f t="shared" si="18"/>
        <v>370.96774193548384</v>
      </c>
      <c r="Y32" s="229">
        <f t="shared" si="18"/>
        <v>370.96774193548384</v>
      </c>
      <c r="Z32" s="229">
        <f t="shared" si="18"/>
        <v>370.96774193548384</v>
      </c>
      <c r="AA32" s="229">
        <f t="shared" si="18"/>
        <v>370.96774193548384</v>
      </c>
      <c r="AB32" s="229">
        <f t="shared" si="18"/>
        <v>370.96774193548384</v>
      </c>
      <c r="AC32" s="229">
        <f t="shared" si="18"/>
        <v>370.96774193548384</v>
      </c>
      <c r="AD32" s="229">
        <f t="shared" si="18"/>
        <v>370.96774193548384</v>
      </c>
      <c r="AE32" s="229">
        <f t="shared" si="18"/>
        <v>370.96774193548384</v>
      </c>
      <c r="AF32" s="229">
        <f t="shared" si="18"/>
        <v>370.96774193548384</v>
      </c>
      <c r="AG32" s="229">
        <f t="shared" si="18"/>
        <v>370.96774193548384</v>
      </c>
    </row>
    <row r="33" spans="1:35" x14ac:dyDescent="0.25">
      <c r="A33" s="190" t="s">
        <v>93</v>
      </c>
      <c r="B33" s="193">
        <f t="shared" ref="B33:AG33" si="19">SUM(B23:B32)</f>
        <v>261800</v>
      </c>
      <c r="C33" s="193">
        <f t="shared" si="19"/>
        <v>8445.1612903225796</v>
      </c>
      <c r="D33" s="193">
        <f t="shared" si="19"/>
        <v>8445.1612903225796</v>
      </c>
      <c r="E33" s="193">
        <f t="shared" si="19"/>
        <v>8445.1612903225796</v>
      </c>
      <c r="F33" s="193">
        <f t="shared" si="19"/>
        <v>8445.1612903225796</v>
      </c>
      <c r="G33" s="193">
        <f t="shared" si="19"/>
        <v>8445.1612903225796</v>
      </c>
      <c r="H33" s="193">
        <f t="shared" si="19"/>
        <v>8445.1612903225796</v>
      </c>
      <c r="I33" s="193">
        <f t="shared" si="19"/>
        <v>8445.1612903225796</v>
      </c>
      <c r="J33" s="193">
        <f t="shared" si="19"/>
        <v>8445.1612903225796</v>
      </c>
      <c r="K33" s="193">
        <f t="shared" si="19"/>
        <v>8445.1612903225796</v>
      </c>
      <c r="L33" s="193">
        <f t="shared" si="19"/>
        <v>8445.1612903225796</v>
      </c>
      <c r="M33" s="193">
        <f t="shared" si="19"/>
        <v>8445.1612903225796</v>
      </c>
      <c r="N33" s="193">
        <f t="shared" si="19"/>
        <v>8445.1612903225796</v>
      </c>
      <c r="O33" s="193">
        <f t="shared" si="19"/>
        <v>8445.1612903225796</v>
      </c>
      <c r="P33" s="193">
        <f t="shared" si="19"/>
        <v>8445.1612903225796</v>
      </c>
      <c r="Q33" s="193">
        <f t="shared" si="19"/>
        <v>8445.1612903225796</v>
      </c>
      <c r="R33" s="193">
        <f t="shared" si="19"/>
        <v>8445.1612903225796</v>
      </c>
      <c r="S33" s="193">
        <f t="shared" si="19"/>
        <v>8445.1612903225796</v>
      </c>
      <c r="T33" s="193">
        <f t="shared" si="19"/>
        <v>8445.1612903225796</v>
      </c>
      <c r="U33" s="193">
        <f t="shared" si="19"/>
        <v>8445.1612903225796</v>
      </c>
      <c r="V33" s="193">
        <f t="shared" si="19"/>
        <v>8445.1612903225796</v>
      </c>
      <c r="W33" s="193">
        <f t="shared" si="19"/>
        <v>8445.1612903225796</v>
      </c>
      <c r="X33" s="193">
        <f t="shared" si="19"/>
        <v>8445.1612903225796</v>
      </c>
      <c r="Y33" s="193">
        <f t="shared" si="19"/>
        <v>8445.1612903225796</v>
      </c>
      <c r="Z33" s="193">
        <f t="shared" si="19"/>
        <v>8445.1612903225796</v>
      </c>
      <c r="AA33" s="193">
        <f t="shared" si="19"/>
        <v>8445.1612903225796</v>
      </c>
      <c r="AB33" s="193">
        <f t="shared" si="19"/>
        <v>8445.1612903225796</v>
      </c>
      <c r="AC33" s="193">
        <f t="shared" si="19"/>
        <v>8445.1612903225796</v>
      </c>
      <c r="AD33" s="193">
        <f t="shared" si="19"/>
        <v>8445.1612903225796</v>
      </c>
      <c r="AE33" s="193">
        <f t="shared" si="19"/>
        <v>8445.1612903225796</v>
      </c>
      <c r="AF33" s="193">
        <f t="shared" si="19"/>
        <v>8445.1612903225796</v>
      </c>
      <c r="AG33" s="193">
        <f t="shared" si="19"/>
        <v>8445.1612903225796</v>
      </c>
    </row>
    <row r="35" spans="1:35" s="194" customFormat="1" x14ac:dyDescent="0.25">
      <c r="A35" s="194" t="s">
        <v>94</v>
      </c>
      <c r="B35" s="198"/>
      <c r="C35" s="199">
        <f t="shared" ref="C35:AG35" si="20">C11-C20-C33</f>
        <v>-8445.1612903225796</v>
      </c>
      <c r="D35" s="199">
        <f t="shared" si="20"/>
        <v>-8445.1612903225796</v>
      </c>
      <c r="E35" s="199">
        <f t="shared" si="20"/>
        <v>-8445.1612903225796</v>
      </c>
      <c r="F35" s="199">
        <f t="shared" si="20"/>
        <v>-8445.1612903225796</v>
      </c>
      <c r="G35" s="199">
        <f t="shared" si="20"/>
        <v>-8445.1612903225796</v>
      </c>
      <c r="H35" s="199">
        <f t="shared" si="20"/>
        <v>-8445.1612903225796</v>
      </c>
      <c r="I35" s="199">
        <f t="shared" si="20"/>
        <v>-8445.1612903225796</v>
      </c>
      <c r="J35" s="199">
        <f t="shared" si="20"/>
        <v>-8445.1612903225796</v>
      </c>
      <c r="K35" s="199">
        <f t="shared" si="20"/>
        <v>-8445.1612903225796</v>
      </c>
      <c r="L35" s="199">
        <f t="shared" si="20"/>
        <v>-8445.1612903225796</v>
      </c>
      <c r="M35" s="199">
        <f t="shared" si="20"/>
        <v>-8445.1612903225796</v>
      </c>
      <c r="N35" s="199">
        <f t="shared" si="20"/>
        <v>-8445.1612903225796</v>
      </c>
      <c r="O35" s="199">
        <f t="shared" si="20"/>
        <v>-8445.1612903225796</v>
      </c>
      <c r="P35" s="199">
        <f t="shared" si="20"/>
        <v>-8445.1612903225796</v>
      </c>
      <c r="Q35" s="199">
        <f t="shared" si="20"/>
        <v>-8445.1612903225796</v>
      </c>
      <c r="R35" s="199">
        <f t="shared" si="20"/>
        <v>-8445.1612903225796</v>
      </c>
      <c r="S35" s="199">
        <f t="shared" si="20"/>
        <v>-8445.1612903225796</v>
      </c>
      <c r="T35" s="199">
        <f t="shared" si="20"/>
        <v>-8445.1612903225796</v>
      </c>
      <c r="U35" s="199">
        <f t="shared" si="20"/>
        <v>-8445.1612903225796</v>
      </c>
      <c r="V35" s="199">
        <f t="shared" si="20"/>
        <v>-8445.1612903225796</v>
      </c>
      <c r="W35" s="199">
        <f t="shared" si="20"/>
        <v>-8445.1612903225796</v>
      </c>
      <c r="X35" s="199">
        <f t="shared" si="20"/>
        <v>-8445.1612903225796</v>
      </c>
      <c r="Y35" s="199">
        <f t="shared" si="20"/>
        <v>-8445.1612903225796</v>
      </c>
      <c r="Z35" s="199">
        <f t="shared" si="20"/>
        <v>-8445.1612903225796</v>
      </c>
      <c r="AA35" s="199">
        <f t="shared" si="20"/>
        <v>-8445.1612903225796</v>
      </c>
      <c r="AB35" s="199">
        <f t="shared" si="20"/>
        <v>-8445.1612903225796</v>
      </c>
      <c r="AC35" s="199">
        <f t="shared" si="20"/>
        <v>-8445.1612903225796</v>
      </c>
      <c r="AD35" s="199">
        <f t="shared" si="20"/>
        <v>-8445.1612903225796</v>
      </c>
      <c r="AE35" s="199">
        <f t="shared" si="20"/>
        <v>-8445.1612903225796</v>
      </c>
      <c r="AF35" s="199">
        <f t="shared" si="20"/>
        <v>-8445.1612903225796</v>
      </c>
      <c r="AG35" s="199">
        <f t="shared" si="20"/>
        <v>-8445.1612903225796</v>
      </c>
      <c r="AI35" s="199">
        <f>SUM(C35:AG35)</f>
        <v>-261799.99999999988</v>
      </c>
    </row>
    <row r="37" spans="1:35" x14ac:dyDescent="0.25">
      <c r="A37" s="242"/>
      <c r="B37" s="242"/>
      <c r="C37" s="242"/>
      <c r="D37" s="242"/>
      <c r="E37" s="242"/>
      <c r="F37" s="242"/>
      <c r="G37" s="242"/>
      <c r="H37" s="242"/>
      <c r="I37" s="242"/>
      <c r="J37" s="242"/>
      <c r="K37" s="242"/>
      <c r="L37" s="242"/>
      <c r="M37" s="242"/>
      <c r="N37" s="242"/>
      <c r="O37" s="242"/>
      <c r="P37" s="242"/>
      <c r="Q37" s="242"/>
      <c r="R37" s="242"/>
      <c r="S37" s="242"/>
      <c r="T37" s="242"/>
      <c r="U37" s="242"/>
      <c r="V37" s="242"/>
      <c r="W37" s="242"/>
      <c r="X37" s="242"/>
      <c r="Y37" s="242"/>
      <c r="Z37" s="242"/>
      <c r="AA37" s="242"/>
      <c r="AB37" s="242"/>
      <c r="AC37" s="242"/>
      <c r="AD37" s="242"/>
      <c r="AE37" s="242"/>
      <c r="AF37" s="242"/>
      <c r="AG37" s="242"/>
    </row>
    <row r="39" spans="1:35" x14ac:dyDescent="0.25">
      <c r="A39" s="190"/>
      <c r="B39" s="200"/>
    </row>
    <row r="40" spans="1:35" x14ac:dyDescent="0.25">
      <c r="A40" s="188" t="s">
        <v>146</v>
      </c>
      <c r="B40" s="189">
        <f>B33</f>
        <v>261800</v>
      </c>
    </row>
    <row r="41" spans="1:35" x14ac:dyDescent="0.25">
      <c r="A41" s="188" t="s">
        <v>147</v>
      </c>
      <c r="B41" s="189">
        <f>AI11</f>
        <v>0</v>
      </c>
      <c r="C41" s="201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01"/>
      <c r="O41" s="201"/>
      <c r="P41" s="201"/>
      <c r="Q41" s="201"/>
      <c r="R41" s="201"/>
      <c r="S41" s="201"/>
      <c r="T41" s="201"/>
      <c r="U41" s="201"/>
      <c r="V41" s="201"/>
      <c r="W41" s="201"/>
      <c r="X41" s="201"/>
      <c r="Y41" s="201"/>
      <c r="Z41" s="201"/>
      <c r="AA41" s="201"/>
      <c r="AB41" s="201"/>
      <c r="AC41" s="201"/>
      <c r="AD41" s="201"/>
      <c r="AE41" s="201"/>
      <c r="AF41" s="201"/>
      <c r="AG41" s="201"/>
    </row>
    <row r="42" spans="1:35" x14ac:dyDescent="0.25">
      <c r="A42" s="188" t="s">
        <v>148</v>
      </c>
      <c r="B42" s="189">
        <f>AI20</f>
        <v>0</v>
      </c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201"/>
      <c r="AA42" s="201"/>
      <c r="AB42" s="201"/>
      <c r="AC42" s="201"/>
      <c r="AD42" s="201"/>
      <c r="AE42" s="201"/>
    </row>
    <row r="43" spans="1:35" x14ac:dyDescent="0.25">
      <c r="A43" s="188" t="s">
        <v>149</v>
      </c>
      <c r="B43" s="189">
        <f>SUM(B42+B40)</f>
        <v>261800</v>
      </c>
      <c r="O43" s="201"/>
    </row>
    <row r="44" spans="1:35" s="205" customFormat="1" x14ac:dyDescent="0.25">
      <c r="A44" s="202" t="s">
        <v>150</v>
      </c>
      <c r="B44" s="203">
        <f>B41-B43</f>
        <v>-261800</v>
      </c>
      <c r="C44" s="204"/>
      <c r="D44" s="204"/>
      <c r="E44" s="204"/>
      <c r="F44" s="204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04"/>
      <c r="V44" s="204"/>
      <c r="W44" s="204"/>
      <c r="X44" s="204"/>
      <c r="Y44" s="204"/>
      <c r="Z44" s="204"/>
      <c r="AA44" s="204"/>
      <c r="AB44" s="204"/>
      <c r="AC44" s="204"/>
      <c r="AD44" s="204"/>
      <c r="AE44" s="204"/>
      <c r="AF44" s="204"/>
      <c r="AG44" s="204"/>
    </row>
    <row r="45" spans="1:35" x14ac:dyDescent="0.25">
      <c r="A45" s="190"/>
      <c r="B45" s="193"/>
      <c r="C45" s="206"/>
      <c r="D45" s="206"/>
      <c r="E45" s="206"/>
      <c r="F45" s="206"/>
      <c r="G45" s="206"/>
      <c r="H45" s="206"/>
      <c r="I45" s="206"/>
      <c r="J45" s="206"/>
      <c r="K45" s="206"/>
      <c r="L45" s="206"/>
      <c r="M45" s="206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</row>
    <row r="46" spans="1:35" x14ac:dyDescent="0.25">
      <c r="A46" s="190"/>
      <c r="B46" s="193"/>
      <c r="C46" s="201"/>
      <c r="D46" s="201"/>
      <c r="E46" s="201"/>
      <c r="F46" s="201"/>
      <c r="G46" s="201"/>
      <c r="H46" s="201"/>
      <c r="I46" s="201"/>
      <c r="J46" s="201"/>
      <c r="K46" s="201"/>
      <c r="L46" s="201"/>
      <c r="M46" s="201"/>
      <c r="N46" s="201"/>
      <c r="O46" s="201"/>
      <c r="P46" s="201"/>
      <c r="Q46" s="201"/>
      <c r="R46" s="201"/>
      <c r="S46" s="201"/>
      <c r="T46" s="201"/>
      <c r="U46" s="201"/>
      <c r="V46" s="201"/>
      <c r="W46" s="201"/>
      <c r="X46" s="201"/>
      <c r="Y46" s="201"/>
      <c r="Z46" s="201"/>
      <c r="AA46" s="201"/>
      <c r="AB46" s="201"/>
      <c r="AC46" s="201"/>
      <c r="AD46" s="201"/>
      <c r="AE46" s="201"/>
      <c r="AF46" s="201"/>
      <c r="AG46" s="201"/>
    </row>
    <row r="47" spans="1:35" x14ac:dyDescent="0.25">
      <c r="A47" s="190"/>
      <c r="B47" s="193"/>
      <c r="C47" s="201"/>
      <c r="D47" s="201"/>
      <c r="E47" s="201"/>
      <c r="F47" s="201"/>
      <c r="G47" s="201"/>
      <c r="H47" s="201"/>
      <c r="I47" s="201"/>
      <c r="J47" s="201"/>
      <c r="K47" s="201"/>
      <c r="L47" s="201"/>
      <c r="M47" s="201"/>
      <c r="N47" s="201"/>
      <c r="O47" s="201"/>
      <c r="P47" s="201"/>
      <c r="Q47" s="201"/>
      <c r="R47" s="201"/>
      <c r="S47" s="201"/>
      <c r="T47" s="201"/>
      <c r="U47" s="201"/>
      <c r="V47" s="201"/>
      <c r="W47" s="201"/>
      <c r="X47" s="201"/>
      <c r="Y47" s="201"/>
      <c r="Z47" s="201"/>
      <c r="AA47" s="201"/>
      <c r="AB47" s="201"/>
      <c r="AC47" s="201"/>
      <c r="AD47" s="201"/>
      <c r="AE47" s="201"/>
      <c r="AF47" s="201"/>
      <c r="AG47" s="201"/>
    </row>
    <row r="48" spans="1:35" x14ac:dyDescent="0.25">
      <c r="A48" s="190"/>
      <c r="B48" s="193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01"/>
      <c r="P48" s="201"/>
      <c r="Q48" s="201"/>
      <c r="R48" s="201"/>
      <c r="S48" s="201"/>
      <c r="T48" s="201"/>
      <c r="U48" s="201"/>
      <c r="V48" s="201"/>
      <c r="W48" s="201"/>
      <c r="X48" s="201"/>
      <c r="Y48" s="201"/>
      <c r="Z48" s="201"/>
      <c r="AA48" s="201"/>
      <c r="AB48" s="201"/>
      <c r="AC48" s="201"/>
      <c r="AD48" s="201"/>
      <c r="AE48" s="201"/>
      <c r="AF48" s="201"/>
      <c r="AG48" s="201"/>
    </row>
    <row r="49" spans="1:33" x14ac:dyDescent="0.25">
      <c r="A49" s="190"/>
      <c r="B49" s="193"/>
      <c r="C49" s="191"/>
      <c r="D49" s="191"/>
      <c r="E49" s="191"/>
      <c r="F49" s="191"/>
      <c r="G49" s="191"/>
      <c r="H49" s="191"/>
      <c r="I49" s="191"/>
      <c r="J49" s="191"/>
      <c r="K49" s="191"/>
      <c r="L49" s="191"/>
      <c r="M49" s="191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</row>
    <row r="50" spans="1:33" x14ac:dyDescent="0.25"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X50" s="201"/>
      <c r="Y50" s="201"/>
      <c r="Z50" s="201"/>
      <c r="AA50" s="201"/>
      <c r="AB50" s="201"/>
      <c r="AC50" s="201"/>
      <c r="AD50" s="201"/>
      <c r="AE50" s="201"/>
      <c r="AF50" s="201"/>
      <c r="AG50" s="201"/>
    </row>
    <row r="52" spans="1:33" s="210" customFormat="1" x14ac:dyDescent="0.25">
      <c r="A52" s="207"/>
      <c r="B52" s="208"/>
      <c r="C52" s="208"/>
      <c r="D52" s="209"/>
      <c r="E52" s="209"/>
      <c r="F52" s="209"/>
      <c r="G52" s="209"/>
      <c r="H52" s="209"/>
      <c r="I52" s="209"/>
      <c r="J52" s="209"/>
      <c r="K52" s="209"/>
      <c r="L52" s="209"/>
      <c r="M52" s="209"/>
      <c r="N52" s="209"/>
      <c r="O52" s="209"/>
      <c r="P52" s="209"/>
      <c r="Q52" s="209"/>
      <c r="R52" s="209"/>
      <c r="S52" s="209"/>
      <c r="T52" s="209"/>
      <c r="U52" s="209"/>
      <c r="V52" s="209"/>
      <c r="W52" s="209"/>
      <c r="X52" s="209"/>
      <c r="Y52" s="209"/>
      <c r="Z52" s="209"/>
      <c r="AA52" s="209"/>
      <c r="AB52" s="209"/>
      <c r="AC52" s="209"/>
      <c r="AD52" s="209"/>
      <c r="AE52" s="209"/>
      <c r="AF52" s="209"/>
      <c r="AG52" s="209"/>
    </row>
    <row r="53" spans="1:33" s="210" customFormat="1" x14ac:dyDescent="0.25">
      <c r="B53" s="208"/>
      <c r="C53" s="209"/>
      <c r="D53" s="209"/>
      <c r="E53" s="209"/>
      <c r="F53" s="209"/>
      <c r="G53" s="209"/>
      <c r="H53" s="209"/>
      <c r="I53" s="209"/>
      <c r="J53" s="209"/>
      <c r="K53" s="209"/>
      <c r="L53" s="209"/>
      <c r="M53" s="209"/>
      <c r="N53" s="209"/>
      <c r="O53" s="209"/>
      <c r="P53" s="209"/>
      <c r="Q53" s="209"/>
      <c r="R53" s="209"/>
      <c r="S53" s="209"/>
      <c r="T53" s="209"/>
      <c r="U53" s="209"/>
      <c r="V53" s="209"/>
      <c r="W53" s="209"/>
      <c r="X53" s="209"/>
      <c r="Y53" s="209"/>
      <c r="Z53" s="209"/>
      <c r="AA53" s="209"/>
      <c r="AB53" s="209"/>
      <c r="AC53" s="209"/>
      <c r="AD53" s="209"/>
      <c r="AE53" s="209"/>
      <c r="AF53" s="209"/>
      <c r="AG53" s="209"/>
    </row>
    <row r="54" spans="1:33" s="210" customFormat="1" x14ac:dyDescent="0.25">
      <c r="A54" s="207"/>
      <c r="B54" s="211"/>
      <c r="C54" s="212"/>
      <c r="D54" s="212"/>
      <c r="E54" s="212"/>
      <c r="F54" s="212"/>
      <c r="G54" s="212"/>
      <c r="H54" s="212"/>
      <c r="I54" s="212"/>
      <c r="J54" s="212"/>
      <c r="K54" s="212"/>
      <c r="L54" s="212"/>
      <c r="M54" s="212"/>
      <c r="N54" s="212"/>
      <c r="O54" s="212"/>
      <c r="P54" s="212"/>
      <c r="Q54" s="212"/>
      <c r="R54" s="212"/>
      <c r="S54" s="212"/>
      <c r="T54" s="212"/>
      <c r="U54" s="212"/>
      <c r="V54" s="212"/>
      <c r="W54" s="212"/>
      <c r="X54" s="212"/>
      <c r="Y54" s="212"/>
      <c r="Z54" s="212"/>
      <c r="AA54" s="212"/>
      <c r="AB54" s="212"/>
      <c r="AC54" s="212"/>
      <c r="AD54" s="212"/>
      <c r="AE54" s="212"/>
      <c r="AF54" s="212"/>
      <c r="AG54" s="212"/>
    </row>
  </sheetData>
  <mergeCells count="1">
    <mergeCell ref="A37:AG37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4"/>
  <sheetViews>
    <sheetView workbookViewId="0">
      <pane ySplit="1" topLeftCell="A11" activePane="bottomLeft" state="frozen"/>
      <selection activeCell="B21" sqref="B21:O24"/>
      <selection pane="bottomLeft" activeCell="B21" sqref="B21:O24"/>
    </sheetView>
  </sheetViews>
  <sheetFormatPr defaultRowHeight="15.75" x14ac:dyDescent="0.25"/>
  <cols>
    <col min="1" max="1" width="26.6640625" style="188" bestFit="1" customWidth="1"/>
    <col min="2" max="2" width="13.33203125" style="189" bestFit="1" customWidth="1"/>
    <col min="3" max="3" width="14.5" style="188" bestFit="1" customWidth="1"/>
    <col min="4" max="4" width="15" style="188" bestFit="1" customWidth="1"/>
    <col min="5" max="5" width="15.33203125" style="188" bestFit="1" customWidth="1"/>
    <col min="6" max="11" width="15" style="188" bestFit="1" customWidth="1"/>
    <col min="12" max="12" width="15.33203125" style="188" bestFit="1" customWidth="1"/>
    <col min="13" max="13" width="14" style="188" bestFit="1" customWidth="1"/>
    <col min="14" max="18" width="14.5" style="188" bestFit="1" customWidth="1"/>
    <col min="19" max="19" width="15.33203125" style="188" bestFit="1" customWidth="1"/>
    <col min="20" max="21" width="14.5" style="188" bestFit="1" customWidth="1"/>
    <col min="22" max="22" width="15" style="188" bestFit="1" customWidth="1"/>
    <col min="23" max="23" width="14.5" style="188" bestFit="1" customWidth="1"/>
    <col min="24" max="25" width="15" style="188" bestFit="1" customWidth="1"/>
    <col min="26" max="26" width="19.1640625" style="188" bestFit="1" customWidth="1"/>
    <col min="27" max="27" width="16.5" style="188" bestFit="1" customWidth="1"/>
    <col min="28" max="31" width="15" style="188" bestFit="1" customWidth="1"/>
    <col min="32" max="32" width="14.1640625" style="188" bestFit="1" customWidth="1"/>
    <col min="33" max="33" width="19.1640625" style="188" bestFit="1" customWidth="1"/>
    <col min="34" max="34" width="9.33203125" style="188"/>
    <col min="35" max="35" width="13.6640625" style="188" bestFit="1" customWidth="1"/>
    <col min="36" max="16384" width="9.33203125" style="188"/>
  </cols>
  <sheetData>
    <row r="1" spans="1:35" s="184" customFormat="1" x14ac:dyDescent="0.25">
      <c r="A1" s="161" t="s">
        <v>128</v>
      </c>
      <c r="B1" s="183">
        <f>'Expected sales'!B8</f>
        <v>31</v>
      </c>
      <c r="C1" s="184" t="s">
        <v>138</v>
      </c>
      <c r="D1" s="184" t="s">
        <v>139</v>
      </c>
      <c r="E1" s="184" t="s">
        <v>140</v>
      </c>
      <c r="F1" s="184" t="s">
        <v>141</v>
      </c>
      <c r="G1" s="184" t="s">
        <v>142</v>
      </c>
      <c r="H1" s="184" t="s">
        <v>143</v>
      </c>
      <c r="I1" s="184" t="s">
        <v>144</v>
      </c>
      <c r="J1" s="184" t="s">
        <v>138</v>
      </c>
      <c r="K1" s="184" t="s">
        <v>139</v>
      </c>
      <c r="L1" s="184" t="s">
        <v>140</v>
      </c>
      <c r="M1" s="184" t="s">
        <v>141</v>
      </c>
      <c r="N1" s="184" t="s">
        <v>142</v>
      </c>
      <c r="O1" s="184" t="s">
        <v>143</v>
      </c>
      <c r="P1" s="184" t="s">
        <v>144</v>
      </c>
      <c r="Q1" s="184" t="s">
        <v>138</v>
      </c>
      <c r="R1" s="184" t="s">
        <v>139</v>
      </c>
      <c r="S1" s="184" t="s">
        <v>140</v>
      </c>
      <c r="T1" s="184" t="s">
        <v>141</v>
      </c>
      <c r="U1" s="184" t="s">
        <v>142</v>
      </c>
      <c r="V1" s="184" t="s">
        <v>143</v>
      </c>
      <c r="W1" s="184" t="s">
        <v>144</v>
      </c>
      <c r="X1" s="184" t="s">
        <v>138</v>
      </c>
      <c r="Y1" s="184" t="s">
        <v>139</v>
      </c>
      <c r="Z1" s="184" t="s">
        <v>140</v>
      </c>
      <c r="AA1" s="184" t="s">
        <v>141</v>
      </c>
      <c r="AB1" s="184" t="s">
        <v>142</v>
      </c>
      <c r="AC1" s="184" t="s">
        <v>143</v>
      </c>
      <c r="AD1" s="184" t="s">
        <v>144</v>
      </c>
      <c r="AE1" s="184" t="s">
        <v>138</v>
      </c>
      <c r="AF1" s="184" t="s">
        <v>139</v>
      </c>
      <c r="AG1" s="184" t="s">
        <v>140</v>
      </c>
      <c r="AI1" s="184" t="s">
        <v>151</v>
      </c>
    </row>
    <row r="2" spans="1:35" s="227" customFormat="1" x14ac:dyDescent="0.25">
      <c r="C2" s="227">
        <v>43101</v>
      </c>
      <c r="D2" s="227">
        <v>43102</v>
      </c>
      <c r="E2" s="227">
        <v>43103</v>
      </c>
      <c r="F2" s="227">
        <v>43104</v>
      </c>
      <c r="G2" s="227">
        <v>43105</v>
      </c>
      <c r="H2" s="227">
        <v>43106</v>
      </c>
      <c r="I2" s="227">
        <v>43107</v>
      </c>
      <c r="J2" s="227">
        <v>43108</v>
      </c>
      <c r="K2" s="227">
        <v>43109</v>
      </c>
      <c r="L2" s="227">
        <v>43110</v>
      </c>
      <c r="M2" s="227">
        <v>43111</v>
      </c>
      <c r="N2" s="227">
        <v>43112</v>
      </c>
      <c r="O2" s="227">
        <v>43113</v>
      </c>
      <c r="P2" s="227">
        <v>43114</v>
      </c>
      <c r="Q2" s="227">
        <v>43115</v>
      </c>
      <c r="R2" s="227">
        <v>43116</v>
      </c>
      <c r="S2" s="227">
        <v>43117</v>
      </c>
      <c r="T2" s="227">
        <v>43118</v>
      </c>
      <c r="U2" s="227">
        <v>43119</v>
      </c>
      <c r="V2" s="227">
        <v>43120</v>
      </c>
      <c r="W2" s="227">
        <v>43121</v>
      </c>
      <c r="X2" s="227">
        <v>43122</v>
      </c>
      <c r="Y2" s="227">
        <v>43123</v>
      </c>
      <c r="Z2" s="227">
        <v>43124</v>
      </c>
      <c r="AA2" s="227">
        <v>43125</v>
      </c>
      <c r="AB2" s="227">
        <v>43126</v>
      </c>
      <c r="AC2" s="227">
        <v>43127</v>
      </c>
      <c r="AD2" s="227">
        <v>43128</v>
      </c>
      <c r="AE2" s="227">
        <v>43129</v>
      </c>
      <c r="AF2" s="227">
        <v>43130</v>
      </c>
      <c r="AG2" s="227">
        <v>43131</v>
      </c>
    </row>
    <row r="3" spans="1:35" s="186" customFormat="1" x14ac:dyDescent="0.25">
      <c r="A3" s="185" t="s">
        <v>100</v>
      </c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  <c r="AA3" s="187"/>
      <c r="AB3" s="187"/>
      <c r="AC3" s="187"/>
      <c r="AD3" s="187"/>
      <c r="AE3" s="187"/>
    </row>
    <row r="4" spans="1:35" x14ac:dyDescent="0.25">
      <c r="A4" s="221" t="s">
        <v>103</v>
      </c>
      <c r="B4" s="188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89"/>
      <c r="AC4" s="189"/>
      <c r="AD4" s="189"/>
      <c r="AE4" s="189"/>
      <c r="AF4" s="189"/>
      <c r="AG4" s="189"/>
      <c r="AI4" s="201">
        <f t="shared" ref="AI4:AI10" si="0">SUM(C4:AG4)</f>
        <v>0</v>
      </c>
    </row>
    <row r="5" spans="1:35" x14ac:dyDescent="0.25">
      <c r="A5" s="224" t="s">
        <v>123</v>
      </c>
      <c r="B5" s="188"/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89"/>
      <c r="AE5" s="189"/>
      <c r="AF5" s="189"/>
      <c r="AG5" s="189"/>
      <c r="AI5" s="201">
        <f t="shared" si="0"/>
        <v>0</v>
      </c>
    </row>
    <row r="6" spans="1:35" x14ac:dyDescent="0.25">
      <c r="A6" s="224" t="s">
        <v>105</v>
      </c>
      <c r="B6" s="188"/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I6" s="201">
        <f t="shared" si="0"/>
        <v>0</v>
      </c>
    </row>
    <row r="7" spans="1:35" x14ac:dyDescent="0.25">
      <c r="A7" s="224" t="s">
        <v>125</v>
      </c>
      <c r="B7" s="188"/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I7" s="201">
        <f t="shared" si="0"/>
        <v>0</v>
      </c>
    </row>
    <row r="8" spans="1:35" s="190" customFormat="1" x14ac:dyDescent="0.25">
      <c r="A8" s="224" t="s">
        <v>107</v>
      </c>
      <c r="C8" s="191"/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I8" s="201">
        <f t="shared" si="0"/>
        <v>0</v>
      </c>
    </row>
    <row r="9" spans="1:35" s="190" customFormat="1" x14ac:dyDescent="0.25">
      <c r="A9" s="224" t="s">
        <v>145</v>
      </c>
      <c r="C9" s="191"/>
      <c r="D9" s="191"/>
      <c r="E9" s="191"/>
      <c r="F9" s="191"/>
      <c r="G9" s="191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I9" s="201">
        <f t="shared" si="0"/>
        <v>0</v>
      </c>
    </row>
    <row r="10" spans="1:35" s="190" customFormat="1" x14ac:dyDescent="0.25">
      <c r="A10" s="224" t="s">
        <v>124</v>
      </c>
      <c r="C10" s="191"/>
      <c r="D10" s="191"/>
      <c r="E10" s="191"/>
      <c r="F10" s="191"/>
      <c r="G10" s="191"/>
      <c r="H10" s="191"/>
      <c r="I10" s="191"/>
      <c r="J10" s="191"/>
      <c r="K10" s="191"/>
      <c r="L10" s="191"/>
      <c r="M10" s="191"/>
      <c r="N10" s="191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I10" s="201">
        <f t="shared" si="0"/>
        <v>0</v>
      </c>
    </row>
    <row r="11" spans="1:35" x14ac:dyDescent="0.25">
      <c r="A11" s="224" t="s">
        <v>3</v>
      </c>
      <c r="B11" s="188"/>
      <c r="C11" s="201"/>
      <c r="D11" s="201"/>
      <c r="E11" s="201"/>
      <c r="F11" s="201"/>
      <c r="G11" s="201"/>
      <c r="H11" s="201"/>
      <c r="I11" s="201"/>
      <c r="J11" s="201"/>
      <c r="K11" s="201"/>
      <c r="L11" s="201"/>
      <c r="M11" s="201"/>
      <c r="N11" s="201"/>
      <c r="O11" s="201"/>
      <c r="P11" s="201"/>
      <c r="Q11" s="201"/>
      <c r="R11" s="201"/>
      <c r="S11" s="201"/>
      <c r="T11" s="201"/>
      <c r="U11" s="201"/>
      <c r="V11" s="201"/>
      <c r="W11" s="201"/>
      <c r="X11" s="201"/>
      <c r="Y11" s="201"/>
      <c r="Z11" s="201"/>
      <c r="AA11" s="201"/>
      <c r="AB11" s="201"/>
      <c r="AC11" s="201"/>
      <c r="AD11" s="201"/>
      <c r="AE11" s="201"/>
      <c r="AF11" s="201"/>
      <c r="AG11" s="201"/>
      <c r="AI11" s="201">
        <f>SUM(C11:AG11)</f>
        <v>0</v>
      </c>
    </row>
    <row r="12" spans="1:35" s="186" customFormat="1" x14ac:dyDescent="0.25">
      <c r="A12" s="185" t="s">
        <v>87</v>
      </c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  <c r="AA12" s="187"/>
      <c r="AB12" s="187"/>
      <c r="AC12" s="187"/>
      <c r="AD12" s="187"/>
      <c r="AE12" s="187"/>
    </row>
    <row r="13" spans="1:35" x14ac:dyDescent="0.25">
      <c r="A13" s="221" t="s">
        <v>103</v>
      </c>
      <c r="B13" s="192">
        <v>0.18</v>
      </c>
      <c r="C13" s="189">
        <f>C4*$B$13</f>
        <v>0</v>
      </c>
      <c r="D13" s="189">
        <f t="shared" ref="D13:AG13" si="1">D4*$B$13</f>
        <v>0</v>
      </c>
      <c r="E13" s="189">
        <f t="shared" si="1"/>
        <v>0</v>
      </c>
      <c r="F13" s="189">
        <f t="shared" si="1"/>
        <v>0</v>
      </c>
      <c r="G13" s="189">
        <f t="shared" si="1"/>
        <v>0</v>
      </c>
      <c r="H13" s="189">
        <f t="shared" si="1"/>
        <v>0</v>
      </c>
      <c r="I13" s="189">
        <f t="shared" si="1"/>
        <v>0</v>
      </c>
      <c r="J13" s="189">
        <f t="shared" si="1"/>
        <v>0</v>
      </c>
      <c r="K13" s="189">
        <f t="shared" si="1"/>
        <v>0</v>
      </c>
      <c r="L13" s="189">
        <f t="shared" si="1"/>
        <v>0</v>
      </c>
      <c r="M13" s="189">
        <f t="shared" si="1"/>
        <v>0</v>
      </c>
      <c r="N13" s="189">
        <f t="shared" si="1"/>
        <v>0</v>
      </c>
      <c r="O13" s="189">
        <f t="shared" si="1"/>
        <v>0</v>
      </c>
      <c r="P13" s="189">
        <f t="shared" si="1"/>
        <v>0</v>
      </c>
      <c r="Q13" s="189">
        <f t="shared" si="1"/>
        <v>0</v>
      </c>
      <c r="R13" s="189">
        <f t="shared" si="1"/>
        <v>0</v>
      </c>
      <c r="S13" s="189">
        <f t="shared" si="1"/>
        <v>0</v>
      </c>
      <c r="T13" s="189">
        <f t="shared" si="1"/>
        <v>0</v>
      </c>
      <c r="U13" s="189">
        <f t="shared" si="1"/>
        <v>0</v>
      </c>
      <c r="V13" s="189">
        <f t="shared" si="1"/>
        <v>0</v>
      </c>
      <c r="W13" s="189">
        <f t="shared" si="1"/>
        <v>0</v>
      </c>
      <c r="X13" s="189">
        <f t="shared" si="1"/>
        <v>0</v>
      </c>
      <c r="Y13" s="189">
        <f t="shared" si="1"/>
        <v>0</v>
      </c>
      <c r="Z13" s="189">
        <f t="shared" si="1"/>
        <v>0</v>
      </c>
      <c r="AA13" s="189">
        <f t="shared" si="1"/>
        <v>0</v>
      </c>
      <c r="AB13" s="189">
        <f t="shared" si="1"/>
        <v>0</v>
      </c>
      <c r="AC13" s="189">
        <f t="shared" si="1"/>
        <v>0</v>
      </c>
      <c r="AD13" s="189">
        <f t="shared" si="1"/>
        <v>0</v>
      </c>
      <c r="AE13" s="189">
        <f t="shared" si="1"/>
        <v>0</v>
      </c>
      <c r="AF13" s="189">
        <f t="shared" si="1"/>
        <v>0</v>
      </c>
      <c r="AG13" s="189">
        <f t="shared" si="1"/>
        <v>0</v>
      </c>
    </row>
    <row r="14" spans="1:35" x14ac:dyDescent="0.25">
      <c r="A14" s="224" t="s">
        <v>123</v>
      </c>
      <c r="B14" s="192">
        <v>0.18</v>
      </c>
      <c r="C14" s="189">
        <f>C5*$B$14</f>
        <v>0</v>
      </c>
      <c r="D14" s="189">
        <f t="shared" ref="D14:AG14" si="2">D5*$B$14</f>
        <v>0</v>
      </c>
      <c r="E14" s="189">
        <f t="shared" si="2"/>
        <v>0</v>
      </c>
      <c r="F14" s="189">
        <f t="shared" si="2"/>
        <v>0</v>
      </c>
      <c r="G14" s="189">
        <f t="shared" si="2"/>
        <v>0</v>
      </c>
      <c r="H14" s="189">
        <f t="shared" si="2"/>
        <v>0</v>
      </c>
      <c r="I14" s="189">
        <f t="shared" si="2"/>
        <v>0</v>
      </c>
      <c r="J14" s="189">
        <f t="shared" si="2"/>
        <v>0</v>
      </c>
      <c r="K14" s="189">
        <f t="shared" si="2"/>
        <v>0</v>
      </c>
      <c r="L14" s="189">
        <f t="shared" si="2"/>
        <v>0</v>
      </c>
      <c r="M14" s="189">
        <f t="shared" si="2"/>
        <v>0</v>
      </c>
      <c r="N14" s="189">
        <f t="shared" si="2"/>
        <v>0</v>
      </c>
      <c r="O14" s="189">
        <f t="shared" si="2"/>
        <v>0</v>
      </c>
      <c r="P14" s="189">
        <f t="shared" si="2"/>
        <v>0</v>
      </c>
      <c r="Q14" s="189">
        <f t="shared" si="2"/>
        <v>0</v>
      </c>
      <c r="R14" s="189">
        <f t="shared" si="2"/>
        <v>0</v>
      </c>
      <c r="S14" s="189">
        <f t="shared" si="2"/>
        <v>0</v>
      </c>
      <c r="T14" s="189">
        <f t="shared" si="2"/>
        <v>0</v>
      </c>
      <c r="U14" s="189">
        <f t="shared" si="2"/>
        <v>0</v>
      </c>
      <c r="V14" s="189">
        <f t="shared" si="2"/>
        <v>0</v>
      </c>
      <c r="W14" s="189">
        <f t="shared" si="2"/>
        <v>0</v>
      </c>
      <c r="X14" s="189">
        <f t="shared" si="2"/>
        <v>0</v>
      </c>
      <c r="Y14" s="189">
        <f t="shared" si="2"/>
        <v>0</v>
      </c>
      <c r="Z14" s="189">
        <f t="shared" si="2"/>
        <v>0</v>
      </c>
      <c r="AA14" s="189">
        <f t="shared" si="2"/>
        <v>0</v>
      </c>
      <c r="AB14" s="189">
        <f t="shared" si="2"/>
        <v>0</v>
      </c>
      <c r="AC14" s="189">
        <f t="shared" si="2"/>
        <v>0</v>
      </c>
      <c r="AD14" s="189">
        <f t="shared" si="2"/>
        <v>0</v>
      </c>
      <c r="AE14" s="189">
        <f t="shared" si="2"/>
        <v>0</v>
      </c>
      <c r="AF14" s="189">
        <f t="shared" si="2"/>
        <v>0</v>
      </c>
      <c r="AG14" s="189">
        <f t="shared" si="2"/>
        <v>0</v>
      </c>
    </row>
    <row r="15" spans="1:35" x14ac:dyDescent="0.25">
      <c r="A15" s="224" t="s">
        <v>105</v>
      </c>
      <c r="B15" s="192">
        <v>0.18</v>
      </c>
      <c r="C15" s="189">
        <f>C6*$B$15</f>
        <v>0</v>
      </c>
      <c r="D15" s="189">
        <f t="shared" ref="D15:AG15" si="3">D6*$B$15</f>
        <v>0</v>
      </c>
      <c r="E15" s="189">
        <f t="shared" si="3"/>
        <v>0</v>
      </c>
      <c r="F15" s="189">
        <f t="shared" si="3"/>
        <v>0</v>
      </c>
      <c r="G15" s="189">
        <f t="shared" si="3"/>
        <v>0</v>
      </c>
      <c r="H15" s="189">
        <f t="shared" si="3"/>
        <v>0</v>
      </c>
      <c r="I15" s="189">
        <f t="shared" si="3"/>
        <v>0</v>
      </c>
      <c r="J15" s="189">
        <f t="shared" si="3"/>
        <v>0</v>
      </c>
      <c r="K15" s="189">
        <f t="shared" si="3"/>
        <v>0</v>
      </c>
      <c r="L15" s="189">
        <f t="shared" si="3"/>
        <v>0</v>
      </c>
      <c r="M15" s="189">
        <f t="shared" si="3"/>
        <v>0</v>
      </c>
      <c r="N15" s="189">
        <f t="shared" si="3"/>
        <v>0</v>
      </c>
      <c r="O15" s="189">
        <f t="shared" si="3"/>
        <v>0</v>
      </c>
      <c r="P15" s="189">
        <f t="shared" si="3"/>
        <v>0</v>
      </c>
      <c r="Q15" s="189">
        <f t="shared" si="3"/>
        <v>0</v>
      </c>
      <c r="R15" s="189">
        <f t="shared" si="3"/>
        <v>0</v>
      </c>
      <c r="S15" s="189">
        <f t="shared" si="3"/>
        <v>0</v>
      </c>
      <c r="T15" s="189">
        <f t="shared" si="3"/>
        <v>0</v>
      </c>
      <c r="U15" s="189">
        <f t="shared" si="3"/>
        <v>0</v>
      </c>
      <c r="V15" s="189">
        <f t="shared" si="3"/>
        <v>0</v>
      </c>
      <c r="W15" s="189">
        <f t="shared" si="3"/>
        <v>0</v>
      </c>
      <c r="X15" s="189">
        <f t="shared" si="3"/>
        <v>0</v>
      </c>
      <c r="Y15" s="189">
        <f t="shared" si="3"/>
        <v>0</v>
      </c>
      <c r="Z15" s="189">
        <f t="shared" si="3"/>
        <v>0</v>
      </c>
      <c r="AA15" s="189">
        <f t="shared" si="3"/>
        <v>0</v>
      </c>
      <c r="AB15" s="189">
        <f t="shared" si="3"/>
        <v>0</v>
      </c>
      <c r="AC15" s="189">
        <f t="shared" si="3"/>
        <v>0</v>
      </c>
      <c r="AD15" s="189">
        <f t="shared" si="3"/>
        <v>0</v>
      </c>
      <c r="AE15" s="189">
        <f t="shared" si="3"/>
        <v>0</v>
      </c>
      <c r="AF15" s="189">
        <f t="shared" si="3"/>
        <v>0</v>
      </c>
      <c r="AG15" s="189">
        <f t="shared" si="3"/>
        <v>0</v>
      </c>
    </row>
    <row r="16" spans="1:35" x14ac:dyDescent="0.25">
      <c r="A16" s="224" t="s">
        <v>125</v>
      </c>
      <c r="B16" s="192">
        <v>0.18</v>
      </c>
      <c r="C16" s="189">
        <f>C7*$B$16</f>
        <v>0</v>
      </c>
      <c r="D16" s="189">
        <f t="shared" ref="D16:AG16" si="4">D7*$B$16</f>
        <v>0</v>
      </c>
      <c r="E16" s="189">
        <f t="shared" si="4"/>
        <v>0</v>
      </c>
      <c r="F16" s="189">
        <f t="shared" si="4"/>
        <v>0</v>
      </c>
      <c r="G16" s="189">
        <f t="shared" si="4"/>
        <v>0</v>
      </c>
      <c r="H16" s="189">
        <f t="shared" si="4"/>
        <v>0</v>
      </c>
      <c r="I16" s="189">
        <f t="shared" si="4"/>
        <v>0</v>
      </c>
      <c r="J16" s="189">
        <f t="shared" si="4"/>
        <v>0</v>
      </c>
      <c r="K16" s="189">
        <f t="shared" si="4"/>
        <v>0</v>
      </c>
      <c r="L16" s="189">
        <f t="shared" si="4"/>
        <v>0</v>
      </c>
      <c r="M16" s="189">
        <f t="shared" si="4"/>
        <v>0</v>
      </c>
      <c r="N16" s="189">
        <f t="shared" si="4"/>
        <v>0</v>
      </c>
      <c r="O16" s="189">
        <f t="shared" si="4"/>
        <v>0</v>
      </c>
      <c r="P16" s="189">
        <f t="shared" si="4"/>
        <v>0</v>
      </c>
      <c r="Q16" s="189">
        <f t="shared" si="4"/>
        <v>0</v>
      </c>
      <c r="R16" s="189">
        <f t="shared" si="4"/>
        <v>0</v>
      </c>
      <c r="S16" s="189">
        <f t="shared" si="4"/>
        <v>0</v>
      </c>
      <c r="T16" s="189">
        <f t="shared" si="4"/>
        <v>0</v>
      </c>
      <c r="U16" s="189">
        <f t="shared" si="4"/>
        <v>0</v>
      </c>
      <c r="V16" s="189">
        <f t="shared" si="4"/>
        <v>0</v>
      </c>
      <c r="W16" s="189">
        <f t="shared" si="4"/>
        <v>0</v>
      </c>
      <c r="X16" s="189">
        <f t="shared" si="4"/>
        <v>0</v>
      </c>
      <c r="Y16" s="189">
        <f t="shared" si="4"/>
        <v>0</v>
      </c>
      <c r="Z16" s="189">
        <f t="shared" si="4"/>
        <v>0</v>
      </c>
      <c r="AA16" s="189">
        <f t="shared" si="4"/>
        <v>0</v>
      </c>
      <c r="AB16" s="189">
        <f t="shared" si="4"/>
        <v>0</v>
      </c>
      <c r="AC16" s="189">
        <f t="shared" si="4"/>
        <v>0</v>
      </c>
      <c r="AD16" s="189">
        <f t="shared" si="4"/>
        <v>0</v>
      </c>
      <c r="AE16" s="189">
        <f t="shared" si="4"/>
        <v>0</v>
      </c>
      <c r="AF16" s="189">
        <f t="shared" si="4"/>
        <v>0</v>
      </c>
      <c r="AG16" s="189">
        <f t="shared" si="4"/>
        <v>0</v>
      </c>
    </row>
    <row r="17" spans="1:35" x14ac:dyDescent="0.25">
      <c r="A17" s="224" t="s">
        <v>107</v>
      </c>
      <c r="B17" s="192">
        <v>0.18</v>
      </c>
      <c r="C17" s="189">
        <f>C8*$B$17</f>
        <v>0</v>
      </c>
      <c r="D17" s="189">
        <f t="shared" ref="D17:AG17" si="5">D8*$B$17</f>
        <v>0</v>
      </c>
      <c r="E17" s="189">
        <f t="shared" si="5"/>
        <v>0</v>
      </c>
      <c r="F17" s="189">
        <f t="shared" si="5"/>
        <v>0</v>
      </c>
      <c r="G17" s="189">
        <f t="shared" si="5"/>
        <v>0</v>
      </c>
      <c r="H17" s="189">
        <f t="shared" si="5"/>
        <v>0</v>
      </c>
      <c r="I17" s="189">
        <f t="shared" si="5"/>
        <v>0</v>
      </c>
      <c r="J17" s="189">
        <f t="shared" si="5"/>
        <v>0</v>
      </c>
      <c r="K17" s="189">
        <f t="shared" si="5"/>
        <v>0</v>
      </c>
      <c r="L17" s="189">
        <f t="shared" si="5"/>
        <v>0</v>
      </c>
      <c r="M17" s="189">
        <f t="shared" si="5"/>
        <v>0</v>
      </c>
      <c r="N17" s="189">
        <f t="shared" si="5"/>
        <v>0</v>
      </c>
      <c r="O17" s="189">
        <f t="shared" si="5"/>
        <v>0</v>
      </c>
      <c r="P17" s="189">
        <f t="shared" si="5"/>
        <v>0</v>
      </c>
      <c r="Q17" s="189">
        <f t="shared" si="5"/>
        <v>0</v>
      </c>
      <c r="R17" s="189">
        <f t="shared" si="5"/>
        <v>0</v>
      </c>
      <c r="S17" s="189">
        <f t="shared" si="5"/>
        <v>0</v>
      </c>
      <c r="T17" s="189">
        <f t="shared" si="5"/>
        <v>0</v>
      </c>
      <c r="U17" s="189">
        <f t="shared" si="5"/>
        <v>0</v>
      </c>
      <c r="V17" s="189">
        <f t="shared" si="5"/>
        <v>0</v>
      </c>
      <c r="W17" s="189">
        <f t="shared" si="5"/>
        <v>0</v>
      </c>
      <c r="X17" s="189">
        <f t="shared" si="5"/>
        <v>0</v>
      </c>
      <c r="Y17" s="189">
        <f t="shared" si="5"/>
        <v>0</v>
      </c>
      <c r="Z17" s="189">
        <f t="shared" si="5"/>
        <v>0</v>
      </c>
      <c r="AA17" s="189">
        <f t="shared" si="5"/>
        <v>0</v>
      </c>
      <c r="AB17" s="189">
        <f t="shared" si="5"/>
        <v>0</v>
      </c>
      <c r="AC17" s="189">
        <f t="shared" si="5"/>
        <v>0</v>
      </c>
      <c r="AD17" s="189">
        <f t="shared" si="5"/>
        <v>0</v>
      </c>
      <c r="AE17" s="189">
        <f t="shared" si="5"/>
        <v>0</v>
      </c>
      <c r="AF17" s="189">
        <f t="shared" si="5"/>
        <v>0</v>
      </c>
      <c r="AG17" s="189">
        <f t="shared" si="5"/>
        <v>0</v>
      </c>
    </row>
    <row r="18" spans="1:35" x14ac:dyDescent="0.25">
      <c r="A18" s="224" t="s">
        <v>145</v>
      </c>
      <c r="B18" s="192">
        <v>0.18</v>
      </c>
      <c r="C18" s="189"/>
      <c r="D18" s="189"/>
      <c r="E18" s="189"/>
      <c r="F18" s="189"/>
      <c r="G18" s="189"/>
      <c r="H18" s="189"/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</row>
    <row r="19" spans="1:35" x14ac:dyDescent="0.25">
      <c r="A19" s="224" t="s">
        <v>124</v>
      </c>
      <c r="B19" s="192">
        <v>0.18</v>
      </c>
      <c r="C19" s="189">
        <f t="shared" ref="C19:AG19" si="6">C10*$B$19</f>
        <v>0</v>
      </c>
      <c r="D19" s="189">
        <f t="shared" si="6"/>
        <v>0</v>
      </c>
      <c r="E19" s="189">
        <f t="shared" si="6"/>
        <v>0</v>
      </c>
      <c r="F19" s="189">
        <f t="shared" si="6"/>
        <v>0</v>
      </c>
      <c r="G19" s="189">
        <f t="shared" si="6"/>
        <v>0</v>
      </c>
      <c r="H19" s="189">
        <f t="shared" si="6"/>
        <v>0</v>
      </c>
      <c r="I19" s="189">
        <f t="shared" si="6"/>
        <v>0</v>
      </c>
      <c r="J19" s="189">
        <f t="shared" si="6"/>
        <v>0</v>
      </c>
      <c r="K19" s="189">
        <f t="shared" si="6"/>
        <v>0</v>
      </c>
      <c r="L19" s="189">
        <f t="shared" si="6"/>
        <v>0</v>
      </c>
      <c r="M19" s="189">
        <f t="shared" si="6"/>
        <v>0</v>
      </c>
      <c r="N19" s="189">
        <f t="shared" si="6"/>
        <v>0</v>
      </c>
      <c r="O19" s="189">
        <f t="shared" si="6"/>
        <v>0</v>
      </c>
      <c r="P19" s="189">
        <f t="shared" si="6"/>
        <v>0</v>
      </c>
      <c r="Q19" s="189">
        <f t="shared" si="6"/>
        <v>0</v>
      </c>
      <c r="R19" s="189">
        <f t="shared" si="6"/>
        <v>0</v>
      </c>
      <c r="S19" s="189">
        <f t="shared" si="6"/>
        <v>0</v>
      </c>
      <c r="T19" s="189">
        <f t="shared" si="6"/>
        <v>0</v>
      </c>
      <c r="U19" s="189">
        <f t="shared" si="6"/>
        <v>0</v>
      </c>
      <c r="V19" s="189">
        <f t="shared" si="6"/>
        <v>0</v>
      </c>
      <c r="W19" s="189">
        <f t="shared" si="6"/>
        <v>0</v>
      </c>
      <c r="X19" s="189">
        <f t="shared" si="6"/>
        <v>0</v>
      </c>
      <c r="Y19" s="189">
        <f t="shared" si="6"/>
        <v>0</v>
      </c>
      <c r="Z19" s="189">
        <f t="shared" si="6"/>
        <v>0</v>
      </c>
      <c r="AA19" s="189">
        <f t="shared" si="6"/>
        <v>0</v>
      </c>
      <c r="AB19" s="189">
        <f t="shared" si="6"/>
        <v>0</v>
      </c>
      <c r="AC19" s="189">
        <f t="shared" si="6"/>
        <v>0</v>
      </c>
      <c r="AD19" s="189">
        <f t="shared" si="6"/>
        <v>0</v>
      </c>
      <c r="AE19" s="189">
        <f t="shared" si="6"/>
        <v>0</v>
      </c>
      <c r="AF19" s="189">
        <f t="shared" si="6"/>
        <v>0</v>
      </c>
      <c r="AG19" s="189">
        <f t="shared" si="6"/>
        <v>0</v>
      </c>
    </row>
    <row r="20" spans="1:35" s="190" customFormat="1" x14ac:dyDescent="0.25">
      <c r="A20" s="190" t="s">
        <v>91</v>
      </c>
      <c r="C20" s="193">
        <f t="shared" ref="C20:AG20" si="7">SUM(C13:C19)</f>
        <v>0</v>
      </c>
      <c r="D20" s="193">
        <f t="shared" si="7"/>
        <v>0</v>
      </c>
      <c r="E20" s="193">
        <f t="shared" si="7"/>
        <v>0</v>
      </c>
      <c r="F20" s="193">
        <f t="shared" si="7"/>
        <v>0</v>
      </c>
      <c r="G20" s="193">
        <f t="shared" si="7"/>
        <v>0</v>
      </c>
      <c r="H20" s="193">
        <f t="shared" si="7"/>
        <v>0</v>
      </c>
      <c r="I20" s="193">
        <f t="shared" si="7"/>
        <v>0</v>
      </c>
      <c r="J20" s="193">
        <f t="shared" si="7"/>
        <v>0</v>
      </c>
      <c r="K20" s="193">
        <f t="shared" si="7"/>
        <v>0</v>
      </c>
      <c r="L20" s="193">
        <f t="shared" si="7"/>
        <v>0</v>
      </c>
      <c r="M20" s="193">
        <f t="shared" si="7"/>
        <v>0</v>
      </c>
      <c r="N20" s="193">
        <f t="shared" si="7"/>
        <v>0</v>
      </c>
      <c r="O20" s="193">
        <f t="shared" si="7"/>
        <v>0</v>
      </c>
      <c r="P20" s="193">
        <f t="shared" si="7"/>
        <v>0</v>
      </c>
      <c r="Q20" s="193">
        <f t="shared" si="7"/>
        <v>0</v>
      </c>
      <c r="R20" s="193">
        <f t="shared" si="7"/>
        <v>0</v>
      </c>
      <c r="S20" s="193">
        <f t="shared" si="7"/>
        <v>0</v>
      </c>
      <c r="T20" s="193">
        <f t="shared" si="7"/>
        <v>0</v>
      </c>
      <c r="U20" s="193">
        <f t="shared" si="7"/>
        <v>0</v>
      </c>
      <c r="V20" s="193">
        <f t="shared" si="7"/>
        <v>0</v>
      </c>
      <c r="W20" s="193">
        <f t="shared" si="7"/>
        <v>0</v>
      </c>
      <c r="X20" s="193">
        <f t="shared" si="7"/>
        <v>0</v>
      </c>
      <c r="Y20" s="193">
        <f t="shared" si="7"/>
        <v>0</v>
      </c>
      <c r="Z20" s="193">
        <f t="shared" si="7"/>
        <v>0</v>
      </c>
      <c r="AA20" s="193">
        <f t="shared" si="7"/>
        <v>0</v>
      </c>
      <c r="AB20" s="193">
        <f t="shared" si="7"/>
        <v>0</v>
      </c>
      <c r="AC20" s="193">
        <f t="shared" si="7"/>
        <v>0</v>
      </c>
      <c r="AD20" s="193">
        <f t="shared" si="7"/>
        <v>0</v>
      </c>
      <c r="AE20" s="193">
        <f t="shared" si="7"/>
        <v>0</v>
      </c>
      <c r="AF20" s="193">
        <f t="shared" si="7"/>
        <v>0</v>
      </c>
      <c r="AG20" s="193">
        <f t="shared" si="7"/>
        <v>0</v>
      </c>
      <c r="AI20" s="191">
        <f>SUM(C20:AG20)</f>
        <v>0</v>
      </c>
    </row>
    <row r="21" spans="1:35" x14ac:dyDescent="0.25">
      <c r="B21" s="188"/>
    </row>
    <row r="22" spans="1:35" s="197" customFormat="1" x14ac:dyDescent="0.25">
      <c r="A22" s="195" t="s">
        <v>88</v>
      </c>
      <c r="B22" s="196" t="s">
        <v>152</v>
      </c>
    </row>
    <row r="23" spans="1:35" x14ac:dyDescent="0.25">
      <c r="A23" s="171" t="s">
        <v>37</v>
      </c>
      <c r="B23" s="189">
        <v>42000</v>
      </c>
      <c r="C23" s="226">
        <f>$B$23/31</f>
        <v>1354.8387096774193</v>
      </c>
      <c r="D23" s="226">
        <f t="shared" ref="D23:AG23" si="8">$B$23/31</f>
        <v>1354.8387096774193</v>
      </c>
      <c r="E23" s="226">
        <f t="shared" si="8"/>
        <v>1354.8387096774193</v>
      </c>
      <c r="F23" s="226">
        <f t="shared" si="8"/>
        <v>1354.8387096774193</v>
      </c>
      <c r="G23" s="226">
        <f t="shared" si="8"/>
        <v>1354.8387096774193</v>
      </c>
      <c r="H23" s="226">
        <f t="shared" si="8"/>
        <v>1354.8387096774193</v>
      </c>
      <c r="I23" s="226">
        <f t="shared" si="8"/>
        <v>1354.8387096774193</v>
      </c>
      <c r="J23" s="226">
        <f t="shared" si="8"/>
        <v>1354.8387096774193</v>
      </c>
      <c r="K23" s="226">
        <f t="shared" si="8"/>
        <v>1354.8387096774193</v>
      </c>
      <c r="L23" s="226">
        <f t="shared" si="8"/>
        <v>1354.8387096774193</v>
      </c>
      <c r="M23" s="226">
        <f t="shared" si="8"/>
        <v>1354.8387096774193</v>
      </c>
      <c r="N23" s="226">
        <f t="shared" si="8"/>
        <v>1354.8387096774193</v>
      </c>
      <c r="O23" s="226">
        <f t="shared" si="8"/>
        <v>1354.8387096774193</v>
      </c>
      <c r="P23" s="226">
        <f t="shared" si="8"/>
        <v>1354.8387096774193</v>
      </c>
      <c r="Q23" s="226">
        <f t="shared" si="8"/>
        <v>1354.8387096774193</v>
      </c>
      <c r="R23" s="226">
        <f t="shared" si="8"/>
        <v>1354.8387096774193</v>
      </c>
      <c r="S23" s="226">
        <f t="shared" si="8"/>
        <v>1354.8387096774193</v>
      </c>
      <c r="T23" s="226">
        <f t="shared" si="8"/>
        <v>1354.8387096774193</v>
      </c>
      <c r="U23" s="226">
        <f t="shared" si="8"/>
        <v>1354.8387096774193</v>
      </c>
      <c r="V23" s="226">
        <f t="shared" si="8"/>
        <v>1354.8387096774193</v>
      </c>
      <c r="W23" s="226">
        <f t="shared" si="8"/>
        <v>1354.8387096774193</v>
      </c>
      <c r="X23" s="226">
        <f t="shared" si="8"/>
        <v>1354.8387096774193</v>
      </c>
      <c r="Y23" s="226">
        <f t="shared" si="8"/>
        <v>1354.8387096774193</v>
      </c>
      <c r="Z23" s="226">
        <f t="shared" si="8"/>
        <v>1354.8387096774193</v>
      </c>
      <c r="AA23" s="226">
        <f t="shared" si="8"/>
        <v>1354.8387096774193</v>
      </c>
      <c r="AB23" s="226">
        <f t="shared" si="8"/>
        <v>1354.8387096774193</v>
      </c>
      <c r="AC23" s="226">
        <f t="shared" si="8"/>
        <v>1354.8387096774193</v>
      </c>
      <c r="AD23" s="226">
        <f t="shared" si="8"/>
        <v>1354.8387096774193</v>
      </c>
      <c r="AE23" s="226">
        <f t="shared" si="8"/>
        <v>1354.8387096774193</v>
      </c>
      <c r="AF23" s="226">
        <f t="shared" si="8"/>
        <v>1354.8387096774193</v>
      </c>
      <c r="AG23" s="226">
        <f t="shared" si="8"/>
        <v>1354.8387096774193</v>
      </c>
    </row>
    <row r="24" spans="1:35" x14ac:dyDescent="0.25">
      <c r="A24" s="171" t="s">
        <v>89</v>
      </c>
      <c r="B24" s="189">
        <v>163500</v>
      </c>
      <c r="C24" s="226">
        <f>$B$24/31</f>
        <v>5274.1935483870966</v>
      </c>
      <c r="D24" s="226">
        <f t="shared" ref="D24:AG24" si="9">$B$24/31</f>
        <v>5274.1935483870966</v>
      </c>
      <c r="E24" s="226">
        <f t="shared" si="9"/>
        <v>5274.1935483870966</v>
      </c>
      <c r="F24" s="226">
        <f t="shared" si="9"/>
        <v>5274.1935483870966</v>
      </c>
      <c r="G24" s="226">
        <f t="shared" si="9"/>
        <v>5274.1935483870966</v>
      </c>
      <c r="H24" s="226">
        <f t="shared" si="9"/>
        <v>5274.1935483870966</v>
      </c>
      <c r="I24" s="226">
        <f t="shared" si="9"/>
        <v>5274.1935483870966</v>
      </c>
      <c r="J24" s="226">
        <f t="shared" si="9"/>
        <v>5274.1935483870966</v>
      </c>
      <c r="K24" s="226">
        <f t="shared" si="9"/>
        <v>5274.1935483870966</v>
      </c>
      <c r="L24" s="226">
        <f t="shared" si="9"/>
        <v>5274.1935483870966</v>
      </c>
      <c r="M24" s="226">
        <f t="shared" si="9"/>
        <v>5274.1935483870966</v>
      </c>
      <c r="N24" s="226">
        <f t="shared" si="9"/>
        <v>5274.1935483870966</v>
      </c>
      <c r="O24" s="226">
        <f t="shared" si="9"/>
        <v>5274.1935483870966</v>
      </c>
      <c r="P24" s="226">
        <f t="shared" si="9"/>
        <v>5274.1935483870966</v>
      </c>
      <c r="Q24" s="226">
        <f t="shared" si="9"/>
        <v>5274.1935483870966</v>
      </c>
      <c r="R24" s="226">
        <f t="shared" si="9"/>
        <v>5274.1935483870966</v>
      </c>
      <c r="S24" s="226">
        <f t="shared" si="9"/>
        <v>5274.1935483870966</v>
      </c>
      <c r="T24" s="226">
        <f t="shared" si="9"/>
        <v>5274.1935483870966</v>
      </c>
      <c r="U24" s="226">
        <f t="shared" si="9"/>
        <v>5274.1935483870966</v>
      </c>
      <c r="V24" s="226">
        <f t="shared" si="9"/>
        <v>5274.1935483870966</v>
      </c>
      <c r="W24" s="226">
        <f t="shared" si="9"/>
        <v>5274.1935483870966</v>
      </c>
      <c r="X24" s="226">
        <f t="shared" si="9"/>
        <v>5274.1935483870966</v>
      </c>
      <c r="Y24" s="226">
        <f t="shared" si="9"/>
        <v>5274.1935483870966</v>
      </c>
      <c r="Z24" s="226">
        <f t="shared" si="9"/>
        <v>5274.1935483870966</v>
      </c>
      <c r="AA24" s="226">
        <f t="shared" si="9"/>
        <v>5274.1935483870966</v>
      </c>
      <c r="AB24" s="226">
        <f t="shared" si="9"/>
        <v>5274.1935483870966</v>
      </c>
      <c r="AC24" s="226">
        <f t="shared" si="9"/>
        <v>5274.1935483870966</v>
      </c>
      <c r="AD24" s="226">
        <f t="shared" si="9"/>
        <v>5274.1935483870966</v>
      </c>
      <c r="AE24" s="226">
        <f t="shared" si="9"/>
        <v>5274.1935483870966</v>
      </c>
      <c r="AF24" s="226">
        <f t="shared" si="9"/>
        <v>5274.1935483870966</v>
      </c>
      <c r="AG24" s="226">
        <f t="shared" si="9"/>
        <v>5274.1935483870966</v>
      </c>
    </row>
    <row r="25" spans="1:35" x14ac:dyDescent="0.25">
      <c r="A25" s="171" t="s">
        <v>96</v>
      </c>
      <c r="B25" s="170">
        <v>5000</v>
      </c>
      <c r="C25" s="228">
        <f>B25/$B$1</f>
        <v>161.29032258064515</v>
      </c>
      <c r="D25" s="228">
        <f t="shared" ref="D25:AG25" si="10">$B$25/31</f>
        <v>161.29032258064515</v>
      </c>
      <c r="E25" s="228">
        <f t="shared" si="10"/>
        <v>161.29032258064515</v>
      </c>
      <c r="F25" s="228">
        <f t="shared" si="10"/>
        <v>161.29032258064515</v>
      </c>
      <c r="G25" s="228">
        <f t="shared" si="10"/>
        <v>161.29032258064515</v>
      </c>
      <c r="H25" s="228">
        <f t="shared" si="10"/>
        <v>161.29032258064515</v>
      </c>
      <c r="I25" s="228">
        <f t="shared" si="10"/>
        <v>161.29032258064515</v>
      </c>
      <c r="J25" s="228">
        <f t="shared" si="10"/>
        <v>161.29032258064515</v>
      </c>
      <c r="K25" s="228">
        <f t="shared" si="10"/>
        <v>161.29032258064515</v>
      </c>
      <c r="L25" s="228">
        <f t="shared" si="10"/>
        <v>161.29032258064515</v>
      </c>
      <c r="M25" s="228">
        <f t="shared" si="10"/>
        <v>161.29032258064515</v>
      </c>
      <c r="N25" s="228">
        <f t="shared" si="10"/>
        <v>161.29032258064515</v>
      </c>
      <c r="O25" s="228">
        <f t="shared" si="10"/>
        <v>161.29032258064515</v>
      </c>
      <c r="P25" s="228">
        <f t="shared" si="10"/>
        <v>161.29032258064515</v>
      </c>
      <c r="Q25" s="228">
        <f t="shared" si="10"/>
        <v>161.29032258064515</v>
      </c>
      <c r="R25" s="228">
        <f t="shared" si="10"/>
        <v>161.29032258064515</v>
      </c>
      <c r="S25" s="228">
        <f t="shared" si="10"/>
        <v>161.29032258064515</v>
      </c>
      <c r="T25" s="228">
        <f t="shared" si="10"/>
        <v>161.29032258064515</v>
      </c>
      <c r="U25" s="228">
        <f t="shared" si="10"/>
        <v>161.29032258064515</v>
      </c>
      <c r="V25" s="228">
        <f t="shared" si="10"/>
        <v>161.29032258064515</v>
      </c>
      <c r="W25" s="228">
        <f t="shared" si="10"/>
        <v>161.29032258064515</v>
      </c>
      <c r="X25" s="228">
        <f t="shared" si="10"/>
        <v>161.29032258064515</v>
      </c>
      <c r="Y25" s="228">
        <f t="shared" si="10"/>
        <v>161.29032258064515</v>
      </c>
      <c r="Z25" s="228">
        <f t="shared" si="10"/>
        <v>161.29032258064515</v>
      </c>
      <c r="AA25" s="228">
        <f t="shared" si="10"/>
        <v>161.29032258064515</v>
      </c>
      <c r="AB25" s="228">
        <f t="shared" si="10"/>
        <v>161.29032258064515</v>
      </c>
      <c r="AC25" s="228">
        <f t="shared" si="10"/>
        <v>161.29032258064515</v>
      </c>
      <c r="AD25" s="228">
        <f t="shared" si="10"/>
        <v>161.29032258064515</v>
      </c>
      <c r="AE25" s="228">
        <f t="shared" si="10"/>
        <v>161.29032258064515</v>
      </c>
      <c r="AF25" s="228">
        <f t="shared" si="10"/>
        <v>161.29032258064515</v>
      </c>
      <c r="AG25" s="228">
        <f t="shared" si="10"/>
        <v>161.29032258064515</v>
      </c>
    </row>
    <row r="26" spans="1:35" x14ac:dyDescent="0.25">
      <c r="A26" s="171" t="s">
        <v>92</v>
      </c>
      <c r="B26" s="170">
        <v>1500</v>
      </c>
      <c r="C26" s="228">
        <f t="shared" ref="C26:C32" si="11">B26/$B$1</f>
        <v>48.387096774193552</v>
      </c>
      <c r="D26" s="226">
        <f>$B$26/31</f>
        <v>48.387096774193552</v>
      </c>
      <c r="E26" s="226">
        <f t="shared" ref="E26:AG26" si="12">$B$26/31</f>
        <v>48.387096774193552</v>
      </c>
      <c r="F26" s="226">
        <f t="shared" si="12"/>
        <v>48.387096774193552</v>
      </c>
      <c r="G26" s="226">
        <f t="shared" si="12"/>
        <v>48.387096774193552</v>
      </c>
      <c r="H26" s="226">
        <f t="shared" si="12"/>
        <v>48.387096774193552</v>
      </c>
      <c r="I26" s="226">
        <f t="shared" si="12"/>
        <v>48.387096774193552</v>
      </c>
      <c r="J26" s="226">
        <f t="shared" si="12"/>
        <v>48.387096774193552</v>
      </c>
      <c r="K26" s="226">
        <f t="shared" si="12"/>
        <v>48.387096774193552</v>
      </c>
      <c r="L26" s="226">
        <f t="shared" si="12"/>
        <v>48.387096774193552</v>
      </c>
      <c r="M26" s="226">
        <f t="shared" si="12"/>
        <v>48.387096774193552</v>
      </c>
      <c r="N26" s="226">
        <f t="shared" si="12"/>
        <v>48.387096774193552</v>
      </c>
      <c r="O26" s="226">
        <f t="shared" si="12"/>
        <v>48.387096774193552</v>
      </c>
      <c r="P26" s="226">
        <f t="shared" si="12"/>
        <v>48.387096774193552</v>
      </c>
      <c r="Q26" s="226">
        <f t="shared" si="12"/>
        <v>48.387096774193552</v>
      </c>
      <c r="R26" s="226">
        <f t="shared" si="12"/>
        <v>48.387096774193552</v>
      </c>
      <c r="S26" s="226">
        <f t="shared" si="12"/>
        <v>48.387096774193552</v>
      </c>
      <c r="T26" s="226">
        <f t="shared" si="12"/>
        <v>48.387096774193552</v>
      </c>
      <c r="U26" s="226">
        <f t="shared" si="12"/>
        <v>48.387096774193552</v>
      </c>
      <c r="V26" s="226">
        <f t="shared" si="12"/>
        <v>48.387096774193552</v>
      </c>
      <c r="W26" s="226">
        <f t="shared" si="12"/>
        <v>48.387096774193552</v>
      </c>
      <c r="X26" s="226">
        <f t="shared" si="12"/>
        <v>48.387096774193552</v>
      </c>
      <c r="Y26" s="226">
        <f t="shared" si="12"/>
        <v>48.387096774193552</v>
      </c>
      <c r="Z26" s="226">
        <f t="shared" si="12"/>
        <v>48.387096774193552</v>
      </c>
      <c r="AA26" s="226">
        <f t="shared" si="12"/>
        <v>48.387096774193552</v>
      </c>
      <c r="AB26" s="226">
        <f t="shared" si="12"/>
        <v>48.387096774193552</v>
      </c>
      <c r="AC26" s="226">
        <f t="shared" si="12"/>
        <v>48.387096774193552</v>
      </c>
      <c r="AD26" s="226">
        <f t="shared" si="12"/>
        <v>48.387096774193552</v>
      </c>
      <c r="AE26" s="226">
        <f t="shared" si="12"/>
        <v>48.387096774193552</v>
      </c>
      <c r="AF26" s="226">
        <f t="shared" si="12"/>
        <v>48.387096774193552</v>
      </c>
      <c r="AG26" s="226">
        <f t="shared" si="12"/>
        <v>48.387096774193552</v>
      </c>
    </row>
    <row r="27" spans="1:35" x14ac:dyDescent="0.25">
      <c r="A27" s="171" t="s">
        <v>90</v>
      </c>
      <c r="B27" s="170">
        <v>4000</v>
      </c>
      <c r="C27" s="228">
        <f t="shared" si="11"/>
        <v>129.03225806451613</v>
      </c>
      <c r="D27" s="226">
        <f>$B$27/31</f>
        <v>129.03225806451613</v>
      </c>
      <c r="E27" s="226">
        <f t="shared" ref="E27:AG27" si="13">$B$27/31</f>
        <v>129.03225806451613</v>
      </c>
      <c r="F27" s="226">
        <f t="shared" si="13"/>
        <v>129.03225806451613</v>
      </c>
      <c r="G27" s="226">
        <f t="shared" si="13"/>
        <v>129.03225806451613</v>
      </c>
      <c r="H27" s="226">
        <f t="shared" si="13"/>
        <v>129.03225806451613</v>
      </c>
      <c r="I27" s="226">
        <f t="shared" si="13"/>
        <v>129.03225806451613</v>
      </c>
      <c r="J27" s="226">
        <f t="shared" si="13"/>
        <v>129.03225806451613</v>
      </c>
      <c r="K27" s="226">
        <f t="shared" si="13"/>
        <v>129.03225806451613</v>
      </c>
      <c r="L27" s="226">
        <f t="shared" si="13"/>
        <v>129.03225806451613</v>
      </c>
      <c r="M27" s="226">
        <f t="shared" si="13"/>
        <v>129.03225806451613</v>
      </c>
      <c r="N27" s="226">
        <f t="shared" si="13"/>
        <v>129.03225806451613</v>
      </c>
      <c r="O27" s="226">
        <f t="shared" si="13"/>
        <v>129.03225806451613</v>
      </c>
      <c r="P27" s="226">
        <f t="shared" si="13"/>
        <v>129.03225806451613</v>
      </c>
      <c r="Q27" s="226">
        <f t="shared" si="13"/>
        <v>129.03225806451613</v>
      </c>
      <c r="R27" s="226">
        <f t="shared" si="13"/>
        <v>129.03225806451613</v>
      </c>
      <c r="S27" s="226">
        <f t="shared" si="13"/>
        <v>129.03225806451613</v>
      </c>
      <c r="T27" s="226">
        <f t="shared" si="13"/>
        <v>129.03225806451613</v>
      </c>
      <c r="U27" s="226">
        <f t="shared" si="13"/>
        <v>129.03225806451613</v>
      </c>
      <c r="V27" s="226">
        <f t="shared" si="13"/>
        <v>129.03225806451613</v>
      </c>
      <c r="W27" s="226">
        <f t="shared" si="13"/>
        <v>129.03225806451613</v>
      </c>
      <c r="X27" s="226">
        <f t="shared" si="13"/>
        <v>129.03225806451613</v>
      </c>
      <c r="Y27" s="226">
        <f t="shared" si="13"/>
        <v>129.03225806451613</v>
      </c>
      <c r="Z27" s="226">
        <f t="shared" si="13"/>
        <v>129.03225806451613</v>
      </c>
      <c r="AA27" s="226">
        <f t="shared" si="13"/>
        <v>129.03225806451613</v>
      </c>
      <c r="AB27" s="226">
        <f t="shared" si="13"/>
        <v>129.03225806451613</v>
      </c>
      <c r="AC27" s="226">
        <f t="shared" si="13"/>
        <v>129.03225806451613</v>
      </c>
      <c r="AD27" s="226">
        <f t="shared" si="13"/>
        <v>129.03225806451613</v>
      </c>
      <c r="AE27" s="226">
        <f t="shared" si="13"/>
        <v>129.03225806451613</v>
      </c>
      <c r="AF27" s="226">
        <f t="shared" si="13"/>
        <v>129.03225806451613</v>
      </c>
      <c r="AG27" s="226">
        <f t="shared" si="13"/>
        <v>129.03225806451613</v>
      </c>
    </row>
    <row r="28" spans="1:35" x14ac:dyDescent="0.25">
      <c r="A28" s="173" t="s">
        <v>97</v>
      </c>
      <c r="B28" s="170">
        <v>1000</v>
      </c>
      <c r="C28" s="228">
        <f t="shared" si="11"/>
        <v>32.258064516129032</v>
      </c>
      <c r="D28" s="226">
        <f>$B$28/31</f>
        <v>32.258064516129032</v>
      </c>
      <c r="E28" s="226">
        <f t="shared" ref="E28:AG28" si="14">$B$28/31</f>
        <v>32.258064516129032</v>
      </c>
      <c r="F28" s="226">
        <f t="shared" si="14"/>
        <v>32.258064516129032</v>
      </c>
      <c r="G28" s="226">
        <f t="shared" si="14"/>
        <v>32.258064516129032</v>
      </c>
      <c r="H28" s="226">
        <f t="shared" si="14"/>
        <v>32.258064516129032</v>
      </c>
      <c r="I28" s="226">
        <f t="shared" si="14"/>
        <v>32.258064516129032</v>
      </c>
      <c r="J28" s="226">
        <f t="shared" si="14"/>
        <v>32.258064516129032</v>
      </c>
      <c r="K28" s="226">
        <f t="shared" si="14"/>
        <v>32.258064516129032</v>
      </c>
      <c r="L28" s="226">
        <f t="shared" si="14"/>
        <v>32.258064516129032</v>
      </c>
      <c r="M28" s="226">
        <f t="shared" si="14"/>
        <v>32.258064516129032</v>
      </c>
      <c r="N28" s="226">
        <f t="shared" si="14"/>
        <v>32.258064516129032</v>
      </c>
      <c r="O28" s="226">
        <f t="shared" si="14"/>
        <v>32.258064516129032</v>
      </c>
      <c r="P28" s="226">
        <f t="shared" si="14"/>
        <v>32.258064516129032</v>
      </c>
      <c r="Q28" s="226">
        <f t="shared" si="14"/>
        <v>32.258064516129032</v>
      </c>
      <c r="R28" s="226">
        <f t="shared" si="14"/>
        <v>32.258064516129032</v>
      </c>
      <c r="S28" s="226">
        <f t="shared" si="14"/>
        <v>32.258064516129032</v>
      </c>
      <c r="T28" s="226">
        <f t="shared" si="14"/>
        <v>32.258064516129032</v>
      </c>
      <c r="U28" s="226">
        <f t="shared" si="14"/>
        <v>32.258064516129032</v>
      </c>
      <c r="V28" s="226">
        <f t="shared" si="14"/>
        <v>32.258064516129032</v>
      </c>
      <c r="W28" s="226">
        <f t="shared" si="14"/>
        <v>32.258064516129032</v>
      </c>
      <c r="X28" s="226">
        <f t="shared" si="14"/>
        <v>32.258064516129032</v>
      </c>
      <c r="Y28" s="226">
        <f t="shared" si="14"/>
        <v>32.258064516129032</v>
      </c>
      <c r="Z28" s="226">
        <f t="shared" si="14"/>
        <v>32.258064516129032</v>
      </c>
      <c r="AA28" s="226">
        <f t="shared" si="14"/>
        <v>32.258064516129032</v>
      </c>
      <c r="AB28" s="226">
        <f t="shared" si="14"/>
        <v>32.258064516129032</v>
      </c>
      <c r="AC28" s="226">
        <f t="shared" si="14"/>
        <v>32.258064516129032</v>
      </c>
      <c r="AD28" s="226">
        <f t="shared" si="14"/>
        <v>32.258064516129032</v>
      </c>
      <c r="AE28" s="226">
        <f t="shared" si="14"/>
        <v>32.258064516129032</v>
      </c>
      <c r="AF28" s="226">
        <f t="shared" si="14"/>
        <v>32.258064516129032</v>
      </c>
      <c r="AG28" s="226">
        <f t="shared" si="14"/>
        <v>32.258064516129032</v>
      </c>
    </row>
    <row r="29" spans="1:35" x14ac:dyDescent="0.25">
      <c r="A29" s="173" t="s">
        <v>98</v>
      </c>
      <c r="B29" s="170">
        <v>5000</v>
      </c>
      <c r="C29" s="228">
        <f t="shared" si="11"/>
        <v>161.29032258064515</v>
      </c>
      <c r="D29" s="226">
        <f>$B$29/31</f>
        <v>161.29032258064515</v>
      </c>
      <c r="E29" s="226">
        <f t="shared" ref="E29:AF29" si="15">$B$29/31</f>
        <v>161.29032258064515</v>
      </c>
      <c r="F29" s="226">
        <f t="shared" si="15"/>
        <v>161.29032258064515</v>
      </c>
      <c r="G29" s="226">
        <f t="shared" si="15"/>
        <v>161.29032258064515</v>
      </c>
      <c r="H29" s="226">
        <f t="shared" si="15"/>
        <v>161.29032258064515</v>
      </c>
      <c r="I29" s="226">
        <f t="shared" si="15"/>
        <v>161.29032258064515</v>
      </c>
      <c r="J29" s="226">
        <f t="shared" si="15"/>
        <v>161.29032258064515</v>
      </c>
      <c r="K29" s="226">
        <f t="shared" si="15"/>
        <v>161.29032258064515</v>
      </c>
      <c r="L29" s="226">
        <f t="shared" si="15"/>
        <v>161.29032258064515</v>
      </c>
      <c r="M29" s="226">
        <f t="shared" si="15"/>
        <v>161.29032258064515</v>
      </c>
      <c r="N29" s="226">
        <f t="shared" si="15"/>
        <v>161.29032258064515</v>
      </c>
      <c r="O29" s="226">
        <f t="shared" si="15"/>
        <v>161.29032258064515</v>
      </c>
      <c r="P29" s="226">
        <f t="shared" si="15"/>
        <v>161.29032258064515</v>
      </c>
      <c r="Q29" s="226">
        <f t="shared" si="15"/>
        <v>161.29032258064515</v>
      </c>
      <c r="R29" s="226">
        <f t="shared" si="15"/>
        <v>161.29032258064515</v>
      </c>
      <c r="S29" s="226">
        <f t="shared" si="15"/>
        <v>161.29032258064515</v>
      </c>
      <c r="T29" s="226">
        <f t="shared" si="15"/>
        <v>161.29032258064515</v>
      </c>
      <c r="U29" s="226">
        <f t="shared" si="15"/>
        <v>161.29032258064515</v>
      </c>
      <c r="V29" s="226">
        <f t="shared" si="15"/>
        <v>161.29032258064515</v>
      </c>
      <c r="W29" s="226">
        <f t="shared" si="15"/>
        <v>161.29032258064515</v>
      </c>
      <c r="X29" s="226">
        <f t="shared" si="15"/>
        <v>161.29032258064515</v>
      </c>
      <c r="Y29" s="226">
        <f t="shared" si="15"/>
        <v>161.29032258064515</v>
      </c>
      <c r="Z29" s="226">
        <f t="shared" si="15"/>
        <v>161.29032258064515</v>
      </c>
      <c r="AA29" s="226">
        <f t="shared" si="15"/>
        <v>161.29032258064515</v>
      </c>
      <c r="AB29" s="226">
        <f t="shared" si="15"/>
        <v>161.29032258064515</v>
      </c>
      <c r="AC29" s="226">
        <f t="shared" si="15"/>
        <v>161.29032258064515</v>
      </c>
      <c r="AD29" s="226">
        <f t="shared" si="15"/>
        <v>161.29032258064515</v>
      </c>
      <c r="AE29" s="226">
        <f t="shared" si="15"/>
        <v>161.29032258064515</v>
      </c>
      <c r="AF29" s="226">
        <f t="shared" si="15"/>
        <v>161.29032258064515</v>
      </c>
      <c r="AG29" s="226">
        <f>$B$29/31</f>
        <v>161.29032258064515</v>
      </c>
    </row>
    <row r="30" spans="1:35" x14ac:dyDescent="0.25">
      <c r="A30" s="213" t="s">
        <v>99</v>
      </c>
      <c r="B30" s="170">
        <v>20300</v>
      </c>
      <c r="C30" s="228">
        <f t="shared" si="11"/>
        <v>654.83870967741939</v>
      </c>
      <c r="D30" s="226">
        <f>$B$30/31</f>
        <v>654.83870967741939</v>
      </c>
      <c r="E30" s="226">
        <f t="shared" ref="E30:AG30" si="16">$B$30/31</f>
        <v>654.83870967741939</v>
      </c>
      <c r="F30" s="226">
        <f t="shared" si="16"/>
        <v>654.83870967741939</v>
      </c>
      <c r="G30" s="226">
        <f t="shared" si="16"/>
        <v>654.83870967741939</v>
      </c>
      <c r="H30" s="226">
        <f t="shared" si="16"/>
        <v>654.83870967741939</v>
      </c>
      <c r="I30" s="226">
        <f t="shared" si="16"/>
        <v>654.83870967741939</v>
      </c>
      <c r="J30" s="226">
        <f t="shared" si="16"/>
        <v>654.83870967741939</v>
      </c>
      <c r="K30" s="226">
        <f t="shared" si="16"/>
        <v>654.83870967741939</v>
      </c>
      <c r="L30" s="226">
        <f t="shared" si="16"/>
        <v>654.83870967741939</v>
      </c>
      <c r="M30" s="226">
        <f t="shared" si="16"/>
        <v>654.83870967741939</v>
      </c>
      <c r="N30" s="226">
        <f t="shared" si="16"/>
        <v>654.83870967741939</v>
      </c>
      <c r="O30" s="226">
        <f t="shared" si="16"/>
        <v>654.83870967741939</v>
      </c>
      <c r="P30" s="226">
        <f t="shared" si="16"/>
        <v>654.83870967741939</v>
      </c>
      <c r="Q30" s="226">
        <f t="shared" si="16"/>
        <v>654.83870967741939</v>
      </c>
      <c r="R30" s="226">
        <f t="shared" si="16"/>
        <v>654.83870967741939</v>
      </c>
      <c r="S30" s="226">
        <f t="shared" si="16"/>
        <v>654.83870967741939</v>
      </c>
      <c r="T30" s="226">
        <f t="shared" si="16"/>
        <v>654.83870967741939</v>
      </c>
      <c r="U30" s="226">
        <f t="shared" si="16"/>
        <v>654.83870967741939</v>
      </c>
      <c r="V30" s="226">
        <f t="shared" si="16"/>
        <v>654.83870967741939</v>
      </c>
      <c r="W30" s="226">
        <f t="shared" si="16"/>
        <v>654.83870967741939</v>
      </c>
      <c r="X30" s="226">
        <f t="shared" si="16"/>
        <v>654.83870967741939</v>
      </c>
      <c r="Y30" s="226">
        <f t="shared" si="16"/>
        <v>654.83870967741939</v>
      </c>
      <c r="Z30" s="226">
        <f t="shared" si="16"/>
        <v>654.83870967741939</v>
      </c>
      <c r="AA30" s="226">
        <f t="shared" si="16"/>
        <v>654.83870967741939</v>
      </c>
      <c r="AB30" s="226">
        <f t="shared" si="16"/>
        <v>654.83870967741939</v>
      </c>
      <c r="AC30" s="226">
        <f t="shared" si="16"/>
        <v>654.83870967741939</v>
      </c>
      <c r="AD30" s="226">
        <f t="shared" si="16"/>
        <v>654.83870967741939</v>
      </c>
      <c r="AE30" s="226">
        <f t="shared" si="16"/>
        <v>654.83870967741939</v>
      </c>
      <c r="AF30" s="226">
        <f t="shared" si="16"/>
        <v>654.83870967741939</v>
      </c>
      <c r="AG30" s="226">
        <f t="shared" si="16"/>
        <v>654.83870967741939</v>
      </c>
    </row>
    <row r="31" spans="1:35" x14ac:dyDescent="0.25">
      <c r="A31" s="213" t="s">
        <v>102</v>
      </c>
      <c r="B31" s="170">
        <v>8000</v>
      </c>
      <c r="C31" s="228">
        <f t="shared" si="11"/>
        <v>258.06451612903226</v>
      </c>
      <c r="D31" s="229">
        <f>$B$31/31</f>
        <v>258.06451612903226</v>
      </c>
      <c r="E31" s="229">
        <f t="shared" ref="E31:AG31" si="17">$B$31/31</f>
        <v>258.06451612903226</v>
      </c>
      <c r="F31" s="229">
        <f t="shared" si="17"/>
        <v>258.06451612903226</v>
      </c>
      <c r="G31" s="229">
        <f t="shared" si="17"/>
        <v>258.06451612903226</v>
      </c>
      <c r="H31" s="229">
        <f t="shared" si="17"/>
        <v>258.06451612903226</v>
      </c>
      <c r="I31" s="229">
        <f t="shared" si="17"/>
        <v>258.06451612903226</v>
      </c>
      <c r="J31" s="229">
        <f t="shared" si="17"/>
        <v>258.06451612903226</v>
      </c>
      <c r="K31" s="229">
        <f t="shared" si="17"/>
        <v>258.06451612903226</v>
      </c>
      <c r="L31" s="229">
        <f t="shared" si="17"/>
        <v>258.06451612903226</v>
      </c>
      <c r="M31" s="229">
        <f t="shared" si="17"/>
        <v>258.06451612903226</v>
      </c>
      <c r="N31" s="229">
        <f t="shared" si="17"/>
        <v>258.06451612903226</v>
      </c>
      <c r="O31" s="229">
        <f t="shared" si="17"/>
        <v>258.06451612903226</v>
      </c>
      <c r="P31" s="229">
        <f t="shared" si="17"/>
        <v>258.06451612903226</v>
      </c>
      <c r="Q31" s="229">
        <f t="shared" si="17"/>
        <v>258.06451612903226</v>
      </c>
      <c r="R31" s="229">
        <f t="shared" si="17"/>
        <v>258.06451612903226</v>
      </c>
      <c r="S31" s="229">
        <f t="shared" si="17"/>
        <v>258.06451612903226</v>
      </c>
      <c r="T31" s="229">
        <f t="shared" si="17"/>
        <v>258.06451612903226</v>
      </c>
      <c r="U31" s="229">
        <f t="shared" si="17"/>
        <v>258.06451612903226</v>
      </c>
      <c r="V31" s="229">
        <f t="shared" si="17"/>
        <v>258.06451612903226</v>
      </c>
      <c r="W31" s="229">
        <f t="shared" si="17"/>
        <v>258.06451612903226</v>
      </c>
      <c r="X31" s="229">
        <f t="shared" si="17"/>
        <v>258.06451612903226</v>
      </c>
      <c r="Y31" s="229">
        <f t="shared" si="17"/>
        <v>258.06451612903226</v>
      </c>
      <c r="Z31" s="229">
        <f t="shared" si="17"/>
        <v>258.06451612903226</v>
      </c>
      <c r="AA31" s="229">
        <f t="shared" si="17"/>
        <v>258.06451612903226</v>
      </c>
      <c r="AB31" s="229">
        <f t="shared" si="17"/>
        <v>258.06451612903226</v>
      </c>
      <c r="AC31" s="229">
        <f t="shared" si="17"/>
        <v>258.06451612903226</v>
      </c>
      <c r="AD31" s="229">
        <f t="shared" si="17"/>
        <v>258.06451612903226</v>
      </c>
      <c r="AE31" s="229">
        <f t="shared" si="17"/>
        <v>258.06451612903226</v>
      </c>
      <c r="AF31" s="229">
        <f t="shared" si="17"/>
        <v>258.06451612903226</v>
      </c>
      <c r="AG31" s="229">
        <f t="shared" si="17"/>
        <v>258.06451612903226</v>
      </c>
    </row>
    <row r="32" spans="1:35" x14ac:dyDescent="0.25">
      <c r="A32" s="213" t="s">
        <v>101</v>
      </c>
      <c r="B32" s="170">
        <v>11500</v>
      </c>
      <c r="C32" s="228">
        <f t="shared" si="11"/>
        <v>370.96774193548384</v>
      </c>
      <c r="D32" s="229">
        <f>$B$32/31</f>
        <v>370.96774193548384</v>
      </c>
      <c r="E32" s="229">
        <f t="shared" ref="E32:AG32" si="18">$B$32/31</f>
        <v>370.96774193548384</v>
      </c>
      <c r="F32" s="229">
        <f t="shared" si="18"/>
        <v>370.96774193548384</v>
      </c>
      <c r="G32" s="229">
        <f t="shared" si="18"/>
        <v>370.96774193548384</v>
      </c>
      <c r="H32" s="229">
        <f t="shared" si="18"/>
        <v>370.96774193548384</v>
      </c>
      <c r="I32" s="229">
        <f t="shared" si="18"/>
        <v>370.96774193548384</v>
      </c>
      <c r="J32" s="229">
        <f t="shared" si="18"/>
        <v>370.96774193548384</v>
      </c>
      <c r="K32" s="229">
        <f t="shared" si="18"/>
        <v>370.96774193548384</v>
      </c>
      <c r="L32" s="229">
        <f t="shared" si="18"/>
        <v>370.96774193548384</v>
      </c>
      <c r="M32" s="229">
        <f t="shared" si="18"/>
        <v>370.96774193548384</v>
      </c>
      <c r="N32" s="229">
        <f t="shared" si="18"/>
        <v>370.96774193548384</v>
      </c>
      <c r="O32" s="229">
        <f t="shared" si="18"/>
        <v>370.96774193548384</v>
      </c>
      <c r="P32" s="229">
        <f t="shared" si="18"/>
        <v>370.96774193548384</v>
      </c>
      <c r="Q32" s="229">
        <f t="shared" si="18"/>
        <v>370.96774193548384</v>
      </c>
      <c r="R32" s="229">
        <f t="shared" si="18"/>
        <v>370.96774193548384</v>
      </c>
      <c r="S32" s="229">
        <f t="shared" si="18"/>
        <v>370.96774193548384</v>
      </c>
      <c r="T32" s="229">
        <f t="shared" si="18"/>
        <v>370.96774193548384</v>
      </c>
      <c r="U32" s="229">
        <f t="shared" si="18"/>
        <v>370.96774193548384</v>
      </c>
      <c r="V32" s="229">
        <f t="shared" si="18"/>
        <v>370.96774193548384</v>
      </c>
      <c r="W32" s="229">
        <f t="shared" si="18"/>
        <v>370.96774193548384</v>
      </c>
      <c r="X32" s="229">
        <f t="shared" si="18"/>
        <v>370.96774193548384</v>
      </c>
      <c r="Y32" s="229">
        <f t="shared" si="18"/>
        <v>370.96774193548384</v>
      </c>
      <c r="Z32" s="229">
        <f t="shared" si="18"/>
        <v>370.96774193548384</v>
      </c>
      <c r="AA32" s="229">
        <f t="shared" si="18"/>
        <v>370.96774193548384</v>
      </c>
      <c r="AB32" s="229">
        <f t="shared" si="18"/>
        <v>370.96774193548384</v>
      </c>
      <c r="AC32" s="229">
        <f t="shared" si="18"/>
        <v>370.96774193548384</v>
      </c>
      <c r="AD32" s="229">
        <f t="shared" si="18"/>
        <v>370.96774193548384</v>
      </c>
      <c r="AE32" s="229">
        <f t="shared" si="18"/>
        <v>370.96774193548384</v>
      </c>
      <c r="AF32" s="229">
        <f t="shared" si="18"/>
        <v>370.96774193548384</v>
      </c>
      <c r="AG32" s="229">
        <f t="shared" si="18"/>
        <v>370.96774193548384</v>
      </c>
    </row>
    <row r="33" spans="1:35" x14ac:dyDescent="0.25">
      <c r="A33" s="190" t="s">
        <v>93</v>
      </c>
      <c r="B33" s="193">
        <f t="shared" ref="B33:AG33" si="19">SUM(B23:B32)</f>
        <v>261800</v>
      </c>
      <c r="C33" s="193">
        <f t="shared" si="19"/>
        <v>8445.1612903225796</v>
      </c>
      <c r="D33" s="193">
        <f t="shared" si="19"/>
        <v>8445.1612903225796</v>
      </c>
      <c r="E33" s="193">
        <f t="shared" si="19"/>
        <v>8445.1612903225796</v>
      </c>
      <c r="F33" s="193">
        <f t="shared" si="19"/>
        <v>8445.1612903225796</v>
      </c>
      <c r="G33" s="193">
        <f t="shared" si="19"/>
        <v>8445.1612903225796</v>
      </c>
      <c r="H33" s="193">
        <f t="shared" si="19"/>
        <v>8445.1612903225796</v>
      </c>
      <c r="I33" s="193">
        <f t="shared" si="19"/>
        <v>8445.1612903225796</v>
      </c>
      <c r="J33" s="193">
        <f t="shared" si="19"/>
        <v>8445.1612903225796</v>
      </c>
      <c r="K33" s="193">
        <f t="shared" si="19"/>
        <v>8445.1612903225796</v>
      </c>
      <c r="L33" s="193">
        <f t="shared" si="19"/>
        <v>8445.1612903225796</v>
      </c>
      <c r="M33" s="193">
        <f t="shared" si="19"/>
        <v>8445.1612903225796</v>
      </c>
      <c r="N33" s="193">
        <f t="shared" si="19"/>
        <v>8445.1612903225796</v>
      </c>
      <c r="O33" s="193">
        <f t="shared" si="19"/>
        <v>8445.1612903225796</v>
      </c>
      <c r="P33" s="193">
        <f t="shared" si="19"/>
        <v>8445.1612903225796</v>
      </c>
      <c r="Q33" s="193">
        <f t="shared" si="19"/>
        <v>8445.1612903225796</v>
      </c>
      <c r="R33" s="193">
        <f t="shared" si="19"/>
        <v>8445.1612903225796</v>
      </c>
      <c r="S33" s="193">
        <f t="shared" si="19"/>
        <v>8445.1612903225796</v>
      </c>
      <c r="T33" s="193">
        <f t="shared" si="19"/>
        <v>8445.1612903225796</v>
      </c>
      <c r="U33" s="193">
        <f t="shared" si="19"/>
        <v>8445.1612903225796</v>
      </c>
      <c r="V33" s="193">
        <f t="shared" si="19"/>
        <v>8445.1612903225796</v>
      </c>
      <c r="W33" s="193">
        <f t="shared" si="19"/>
        <v>8445.1612903225796</v>
      </c>
      <c r="X33" s="193">
        <f t="shared" si="19"/>
        <v>8445.1612903225796</v>
      </c>
      <c r="Y33" s="193">
        <f t="shared" si="19"/>
        <v>8445.1612903225796</v>
      </c>
      <c r="Z33" s="193">
        <f t="shared" si="19"/>
        <v>8445.1612903225796</v>
      </c>
      <c r="AA33" s="193">
        <f t="shared" si="19"/>
        <v>8445.1612903225796</v>
      </c>
      <c r="AB33" s="193">
        <f t="shared" si="19"/>
        <v>8445.1612903225796</v>
      </c>
      <c r="AC33" s="193">
        <f t="shared" si="19"/>
        <v>8445.1612903225796</v>
      </c>
      <c r="AD33" s="193">
        <f t="shared" si="19"/>
        <v>8445.1612903225796</v>
      </c>
      <c r="AE33" s="193">
        <f t="shared" si="19"/>
        <v>8445.1612903225796</v>
      </c>
      <c r="AF33" s="193">
        <f t="shared" si="19"/>
        <v>8445.1612903225796</v>
      </c>
      <c r="AG33" s="193">
        <f t="shared" si="19"/>
        <v>8445.1612903225796</v>
      </c>
    </row>
    <row r="35" spans="1:35" s="194" customFormat="1" x14ac:dyDescent="0.25">
      <c r="A35" s="194" t="s">
        <v>94</v>
      </c>
      <c r="B35" s="198"/>
      <c r="C35" s="199">
        <f t="shared" ref="C35:AG35" si="20">C11-C20-C33</f>
        <v>-8445.1612903225796</v>
      </c>
      <c r="D35" s="199">
        <f t="shared" si="20"/>
        <v>-8445.1612903225796</v>
      </c>
      <c r="E35" s="199">
        <f t="shared" si="20"/>
        <v>-8445.1612903225796</v>
      </c>
      <c r="F35" s="199">
        <f t="shared" si="20"/>
        <v>-8445.1612903225796</v>
      </c>
      <c r="G35" s="199">
        <f t="shared" si="20"/>
        <v>-8445.1612903225796</v>
      </c>
      <c r="H35" s="199">
        <f t="shared" si="20"/>
        <v>-8445.1612903225796</v>
      </c>
      <c r="I35" s="199">
        <f t="shared" si="20"/>
        <v>-8445.1612903225796</v>
      </c>
      <c r="J35" s="199">
        <f t="shared" si="20"/>
        <v>-8445.1612903225796</v>
      </c>
      <c r="K35" s="199">
        <f t="shared" si="20"/>
        <v>-8445.1612903225796</v>
      </c>
      <c r="L35" s="199">
        <f t="shared" si="20"/>
        <v>-8445.1612903225796</v>
      </c>
      <c r="M35" s="199">
        <f t="shared" si="20"/>
        <v>-8445.1612903225796</v>
      </c>
      <c r="N35" s="199">
        <f t="shared" si="20"/>
        <v>-8445.1612903225796</v>
      </c>
      <c r="O35" s="199">
        <f t="shared" si="20"/>
        <v>-8445.1612903225796</v>
      </c>
      <c r="P35" s="199">
        <f t="shared" si="20"/>
        <v>-8445.1612903225796</v>
      </c>
      <c r="Q35" s="199">
        <f t="shared" si="20"/>
        <v>-8445.1612903225796</v>
      </c>
      <c r="R35" s="199">
        <f t="shared" si="20"/>
        <v>-8445.1612903225796</v>
      </c>
      <c r="S35" s="199">
        <f t="shared" si="20"/>
        <v>-8445.1612903225796</v>
      </c>
      <c r="T35" s="199">
        <f t="shared" si="20"/>
        <v>-8445.1612903225796</v>
      </c>
      <c r="U35" s="199">
        <f t="shared" si="20"/>
        <v>-8445.1612903225796</v>
      </c>
      <c r="V35" s="199">
        <f t="shared" si="20"/>
        <v>-8445.1612903225796</v>
      </c>
      <c r="W35" s="199">
        <f t="shared" si="20"/>
        <v>-8445.1612903225796</v>
      </c>
      <c r="X35" s="199">
        <f t="shared" si="20"/>
        <v>-8445.1612903225796</v>
      </c>
      <c r="Y35" s="199">
        <f t="shared" si="20"/>
        <v>-8445.1612903225796</v>
      </c>
      <c r="Z35" s="199">
        <f t="shared" si="20"/>
        <v>-8445.1612903225796</v>
      </c>
      <c r="AA35" s="199">
        <f t="shared" si="20"/>
        <v>-8445.1612903225796</v>
      </c>
      <c r="AB35" s="199">
        <f t="shared" si="20"/>
        <v>-8445.1612903225796</v>
      </c>
      <c r="AC35" s="199">
        <f t="shared" si="20"/>
        <v>-8445.1612903225796</v>
      </c>
      <c r="AD35" s="199">
        <f t="shared" si="20"/>
        <v>-8445.1612903225796</v>
      </c>
      <c r="AE35" s="199">
        <f t="shared" si="20"/>
        <v>-8445.1612903225796</v>
      </c>
      <c r="AF35" s="199">
        <f t="shared" si="20"/>
        <v>-8445.1612903225796</v>
      </c>
      <c r="AG35" s="199">
        <f t="shared" si="20"/>
        <v>-8445.1612903225796</v>
      </c>
      <c r="AI35" s="199">
        <f>SUM(C35:AG35)</f>
        <v>-261799.99999999988</v>
      </c>
    </row>
    <row r="37" spans="1:35" x14ac:dyDescent="0.25">
      <c r="A37" s="242"/>
      <c r="B37" s="242"/>
      <c r="C37" s="242"/>
      <c r="D37" s="242"/>
      <c r="E37" s="242"/>
      <c r="F37" s="242"/>
      <c r="G37" s="242"/>
      <c r="H37" s="242"/>
      <c r="I37" s="242"/>
      <c r="J37" s="242"/>
      <c r="K37" s="242"/>
      <c r="L37" s="242"/>
      <c r="M37" s="242"/>
      <c r="N37" s="242"/>
      <c r="O37" s="242"/>
      <c r="P37" s="242"/>
      <c r="Q37" s="242"/>
      <c r="R37" s="242"/>
      <c r="S37" s="242"/>
      <c r="T37" s="242"/>
      <c r="U37" s="242"/>
      <c r="V37" s="242"/>
      <c r="W37" s="242"/>
      <c r="X37" s="242"/>
      <c r="Y37" s="242"/>
      <c r="Z37" s="242"/>
      <c r="AA37" s="242"/>
      <c r="AB37" s="242"/>
      <c r="AC37" s="242"/>
      <c r="AD37" s="242"/>
      <c r="AE37" s="242"/>
      <c r="AF37" s="242"/>
      <c r="AG37" s="242"/>
    </row>
    <row r="39" spans="1:35" x14ac:dyDescent="0.25">
      <c r="A39" s="190"/>
      <c r="B39" s="200"/>
    </row>
    <row r="40" spans="1:35" x14ac:dyDescent="0.25">
      <c r="A40" s="188" t="s">
        <v>146</v>
      </c>
      <c r="B40" s="189">
        <f>B33</f>
        <v>261800</v>
      </c>
    </row>
    <row r="41" spans="1:35" x14ac:dyDescent="0.25">
      <c r="A41" s="188" t="s">
        <v>147</v>
      </c>
      <c r="B41" s="189">
        <f>AI11</f>
        <v>0</v>
      </c>
      <c r="C41" s="201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01"/>
      <c r="O41" s="201"/>
      <c r="P41" s="201"/>
      <c r="Q41" s="201"/>
      <c r="R41" s="201"/>
      <c r="S41" s="201"/>
      <c r="T41" s="201"/>
      <c r="U41" s="201"/>
      <c r="V41" s="201"/>
      <c r="W41" s="201"/>
      <c r="X41" s="201"/>
      <c r="Y41" s="201"/>
      <c r="Z41" s="201"/>
      <c r="AA41" s="201"/>
      <c r="AB41" s="201"/>
      <c r="AC41" s="201"/>
      <c r="AD41" s="201"/>
      <c r="AE41" s="201"/>
      <c r="AF41" s="201"/>
      <c r="AG41" s="201"/>
    </row>
    <row r="42" spans="1:35" x14ac:dyDescent="0.25">
      <c r="A42" s="188" t="s">
        <v>148</v>
      </c>
      <c r="B42" s="189">
        <f>AI20</f>
        <v>0</v>
      </c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201"/>
      <c r="AA42" s="201"/>
      <c r="AB42" s="201"/>
      <c r="AC42" s="201"/>
      <c r="AD42" s="201"/>
      <c r="AE42" s="201"/>
    </row>
    <row r="43" spans="1:35" x14ac:dyDescent="0.25">
      <c r="A43" s="188" t="s">
        <v>149</v>
      </c>
      <c r="B43" s="189">
        <f>SUM(B42+B40)</f>
        <v>261800</v>
      </c>
      <c r="O43" s="201"/>
    </row>
    <row r="44" spans="1:35" s="205" customFormat="1" x14ac:dyDescent="0.25">
      <c r="A44" s="202" t="s">
        <v>150</v>
      </c>
      <c r="B44" s="203">
        <f>B41-B43</f>
        <v>-261800</v>
      </c>
      <c r="C44" s="204"/>
      <c r="D44" s="204"/>
      <c r="E44" s="204"/>
      <c r="F44" s="204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04"/>
      <c r="V44" s="204"/>
      <c r="W44" s="204"/>
      <c r="X44" s="204"/>
      <c r="Y44" s="204"/>
      <c r="Z44" s="204"/>
      <c r="AA44" s="204"/>
      <c r="AB44" s="204"/>
      <c r="AC44" s="204"/>
      <c r="AD44" s="204"/>
      <c r="AE44" s="204"/>
      <c r="AF44" s="204"/>
      <c r="AG44" s="204"/>
    </row>
    <row r="45" spans="1:35" x14ac:dyDescent="0.25">
      <c r="A45" s="190"/>
      <c r="B45" s="193"/>
      <c r="C45" s="206"/>
      <c r="D45" s="206"/>
      <c r="E45" s="206"/>
      <c r="F45" s="206"/>
      <c r="G45" s="206"/>
      <c r="H45" s="206"/>
      <c r="I45" s="206"/>
      <c r="J45" s="206"/>
      <c r="K45" s="206"/>
      <c r="L45" s="206"/>
      <c r="M45" s="206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</row>
    <row r="46" spans="1:35" x14ac:dyDescent="0.25">
      <c r="A46" s="190"/>
      <c r="B46" s="193"/>
      <c r="C46" s="201"/>
      <c r="D46" s="201"/>
      <c r="E46" s="201"/>
      <c r="F46" s="201"/>
      <c r="G46" s="201"/>
      <c r="H46" s="201"/>
      <c r="I46" s="201"/>
      <c r="J46" s="201"/>
      <c r="K46" s="201"/>
      <c r="L46" s="201"/>
      <c r="M46" s="201"/>
      <c r="N46" s="201"/>
      <c r="O46" s="201"/>
      <c r="P46" s="201"/>
      <c r="Q46" s="201"/>
      <c r="R46" s="201"/>
      <c r="S46" s="201"/>
      <c r="T46" s="201"/>
      <c r="U46" s="201"/>
      <c r="V46" s="201"/>
      <c r="W46" s="201"/>
      <c r="X46" s="201"/>
      <c r="Y46" s="201"/>
      <c r="Z46" s="201"/>
      <c r="AA46" s="201"/>
      <c r="AB46" s="201"/>
      <c r="AC46" s="201"/>
      <c r="AD46" s="201"/>
      <c r="AE46" s="201"/>
      <c r="AF46" s="201"/>
      <c r="AG46" s="201"/>
    </row>
    <row r="47" spans="1:35" x14ac:dyDescent="0.25">
      <c r="A47" s="190"/>
      <c r="B47" s="193"/>
      <c r="C47" s="201"/>
      <c r="D47" s="201"/>
      <c r="E47" s="201"/>
      <c r="F47" s="201"/>
      <c r="G47" s="201"/>
      <c r="H47" s="201"/>
      <c r="I47" s="201"/>
      <c r="J47" s="201"/>
      <c r="K47" s="201"/>
      <c r="L47" s="201"/>
      <c r="M47" s="201"/>
      <c r="N47" s="201"/>
      <c r="O47" s="201"/>
      <c r="P47" s="201"/>
      <c r="Q47" s="201"/>
      <c r="R47" s="201"/>
      <c r="S47" s="201"/>
      <c r="T47" s="201"/>
      <c r="U47" s="201"/>
      <c r="V47" s="201"/>
      <c r="W47" s="201"/>
      <c r="X47" s="201"/>
      <c r="Y47" s="201"/>
      <c r="Z47" s="201"/>
      <c r="AA47" s="201"/>
      <c r="AB47" s="201"/>
      <c r="AC47" s="201"/>
      <c r="AD47" s="201"/>
      <c r="AE47" s="201"/>
      <c r="AF47" s="201"/>
      <c r="AG47" s="201"/>
    </row>
    <row r="48" spans="1:35" x14ac:dyDescent="0.25">
      <c r="A48" s="190"/>
      <c r="B48" s="193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01"/>
      <c r="P48" s="201"/>
      <c r="Q48" s="201"/>
      <c r="R48" s="201"/>
      <c r="S48" s="201"/>
      <c r="T48" s="201"/>
      <c r="U48" s="201"/>
      <c r="V48" s="201"/>
      <c r="W48" s="201"/>
      <c r="X48" s="201"/>
      <c r="Y48" s="201"/>
      <c r="Z48" s="201"/>
      <c r="AA48" s="201"/>
      <c r="AB48" s="201"/>
      <c r="AC48" s="201"/>
      <c r="AD48" s="201"/>
      <c r="AE48" s="201"/>
      <c r="AF48" s="201"/>
      <c r="AG48" s="201"/>
    </row>
    <row r="49" spans="1:33" x14ac:dyDescent="0.25">
      <c r="A49" s="190"/>
      <c r="B49" s="193"/>
      <c r="C49" s="191"/>
      <c r="D49" s="191"/>
      <c r="E49" s="191"/>
      <c r="F49" s="191"/>
      <c r="G49" s="191"/>
      <c r="H49" s="191"/>
      <c r="I49" s="191"/>
      <c r="J49" s="191"/>
      <c r="K49" s="191"/>
      <c r="L49" s="191"/>
      <c r="M49" s="191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</row>
    <row r="50" spans="1:33" x14ac:dyDescent="0.25"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X50" s="201"/>
      <c r="Y50" s="201"/>
      <c r="Z50" s="201"/>
      <c r="AA50" s="201"/>
      <c r="AB50" s="201"/>
      <c r="AC50" s="201"/>
      <c r="AD50" s="201"/>
      <c r="AE50" s="201"/>
      <c r="AF50" s="201"/>
      <c r="AG50" s="201"/>
    </row>
    <row r="52" spans="1:33" s="210" customFormat="1" x14ac:dyDescent="0.25">
      <c r="A52" s="207"/>
      <c r="B52" s="208"/>
      <c r="C52" s="208"/>
      <c r="D52" s="209"/>
      <c r="E52" s="209"/>
      <c r="F52" s="209"/>
      <c r="G52" s="209"/>
      <c r="H52" s="209"/>
      <c r="I52" s="209"/>
      <c r="J52" s="209"/>
      <c r="K52" s="209"/>
      <c r="L52" s="209"/>
      <c r="M52" s="209"/>
      <c r="N52" s="209"/>
      <c r="O52" s="209"/>
      <c r="P52" s="209"/>
      <c r="Q52" s="209"/>
      <c r="R52" s="209"/>
      <c r="S52" s="209"/>
      <c r="T52" s="209"/>
      <c r="U52" s="209"/>
      <c r="V52" s="209"/>
      <c r="W52" s="209"/>
      <c r="X52" s="209"/>
      <c r="Y52" s="209"/>
      <c r="Z52" s="209"/>
      <c r="AA52" s="209"/>
      <c r="AB52" s="209"/>
      <c r="AC52" s="209"/>
      <c r="AD52" s="209"/>
      <c r="AE52" s="209"/>
      <c r="AF52" s="209"/>
      <c r="AG52" s="209"/>
    </row>
    <row r="53" spans="1:33" s="210" customFormat="1" x14ac:dyDescent="0.25">
      <c r="B53" s="208"/>
      <c r="C53" s="209"/>
      <c r="D53" s="209"/>
      <c r="E53" s="209"/>
      <c r="F53" s="209"/>
      <c r="G53" s="209"/>
      <c r="H53" s="209"/>
      <c r="I53" s="209"/>
      <c r="J53" s="209"/>
      <c r="K53" s="209"/>
      <c r="L53" s="209"/>
      <c r="M53" s="209"/>
      <c r="N53" s="209"/>
      <c r="O53" s="209"/>
      <c r="P53" s="209"/>
      <c r="Q53" s="209"/>
      <c r="R53" s="209"/>
      <c r="S53" s="209"/>
      <c r="T53" s="209"/>
      <c r="U53" s="209"/>
      <c r="V53" s="209"/>
      <c r="W53" s="209"/>
      <c r="X53" s="209"/>
      <c r="Y53" s="209"/>
      <c r="Z53" s="209"/>
      <c r="AA53" s="209"/>
      <c r="AB53" s="209"/>
      <c r="AC53" s="209"/>
      <c r="AD53" s="209"/>
      <c r="AE53" s="209"/>
      <c r="AF53" s="209"/>
      <c r="AG53" s="209"/>
    </row>
    <row r="54" spans="1:33" s="210" customFormat="1" x14ac:dyDescent="0.25">
      <c r="A54" s="207"/>
      <c r="B54" s="211"/>
      <c r="C54" s="212"/>
      <c r="D54" s="212"/>
      <c r="E54" s="212"/>
      <c r="F54" s="212"/>
      <c r="G54" s="212"/>
      <c r="H54" s="212"/>
      <c r="I54" s="212"/>
      <c r="J54" s="212"/>
      <c r="K54" s="212"/>
      <c r="L54" s="212"/>
      <c r="M54" s="212"/>
      <c r="N54" s="212"/>
      <c r="O54" s="212"/>
      <c r="P54" s="212"/>
      <c r="Q54" s="212"/>
      <c r="R54" s="212"/>
      <c r="S54" s="212"/>
      <c r="T54" s="212"/>
      <c r="U54" s="212"/>
      <c r="V54" s="212"/>
      <c r="W54" s="212"/>
      <c r="X54" s="212"/>
      <c r="Y54" s="212"/>
      <c r="Z54" s="212"/>
      <c r="AA54" s="212"/>
      <c r="AB54" s="212"/>
      <c r="AC54" s="212"/>
      <c r="AD54" s="212"/>
      <c r="AE54" s="212"/>
      <c r="AF54" s="212"/>
      <c r="AG54" s="212"/>
    </row>
  </sheetData>
  <mergeCells count="1">
    <mergeCell ref="A37:AG37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4"/>
  <sheetViews>
    <sheetView workbookViewId="0">
      <pane ySplit="1" topLeftCell="A17" activePane="bottomLeft" state="frozen"/>
      <selection pane="bottomLeft" sqref="A1:XFD1048576"/>
    </sheetView>
  </sheetViews>
  <sheetFormatPr defaultRowHeight="15.75" x14ac:dyDescent="0.25"/>
  <cols>
    <col min="1" max="1" width="26.6640625" style="188" bestFit="1" customWidth="1"/>
    <col min="2" max="2" width="13.33203125" style="189" bestFit="1" customWidth="1"/>
    <col min="3" max="3" width="14.5" style="188" bestFit="1" customWidth="1"/>
    <col min="4" max="4" width="15" style="188" bestFit="1" customWidth="1"/>
    <col min="5" max="5" width="15.33203125" style="188" bestFit="1" customWidth="1"/>
    <col min="6" max="11" width="15" style="188" bestFit="1" customWidth="1"/>
    <col min="12" max="12" width="15.33203125" style="188" bestFit="1" customWidth="1"/>
    <col min="13" max="13" width="14" style="188" bestFit="1" customWidth="1"/>
    <col min="14" max="18" width="14.5" style="188" bestFit="1" customWidth="1"/>
    <col min="19" max="19" width="15.33203125" style="188" bestFit="1" customWidth="1"/>
    <col min="20" max="21" width="14.5" style="188" bestFit="1" customWidth="1"/>
    <col min="22" max="22" width="15" style="188" bestFit="1" customWidth="1"/>
    <col min="23" max="23" width="14.5" style="188" bestFit="1" customWidth="1"/>
    <col min="24" max="25" width="15" style="188" bestFit="1" customWidth="1"/>
    <col min="26" max="26" width="19.1640625" style="188" bestFit="1" customWidth="1"/>
    <col min="27" max="27" width="16.5" style="188" bestFit="1" customWidth="1"/>
    <col min="28" max="31" width="15" style="188" bestFit="1" customWidth="1"/>
    <col min="32" max="32" width="14.1640625" style="188" bestFit="1" customWidth="1"/>
    <col min="33" max="33" width="19.1640625" style="188" bestFit="1" customWidth="1"/>
    <col min="34" max="34" width="9.33203125" style="188"/>
    <col min="35" max="35" width="13.6640625" style="188" bestFit="1" customWidth="1"/>
    <col min="36" max="16384" width="9.33203125" style="188"/>
  </cols>
  <sheetData>
    <row r="1" spans="1:35" s="184" customFormat="1" x14ac:dyDescent="0.25">
      <c r="A1" s="161" t="s">
        <v>128</v>
      </c>
      <c r="B1" s="183">
        <f>'Expected sales'!B8</f>
        <v>31</v>
      </c>
      <c r="C1" s="184" t="s">
        <v>138</v>
      </c>
      <c r="D1" s="184" t="s">
        <v>139</v>
      </c>
      <c r="E1" s="184" t="s">
        <v>140</v>
      </c>
      <c r="F1" s="184" t="s">
        <v>141</v>
      </c>
      <c r="G1" s="184" t="s">
        <v>142</v>
      </c>
      <c r="H1" s="184" t="s">
        <v>143</v>
      </c>
      <c r="I1" s="184" t="s">
        <v>144</v>
      </c>
      <c r="J1" s="184" t="s">
        <v>138</v>
      </c>
      <c r="K1" s="184" t="s">
        <v>139</v>
      </c>
      <c r="L1" s="184" t="s">
        <v>140</v>
      </c>
      <c r="M1" s="184" t="s">
        <v>141</v>
      </c>
      <c r="N1" s="184" t="s">
        <v>142</v>
      </c>
      <c r="O1" s="184" t="s">
        <v>143</v>
      </c>
      <c r="P1" s="184" t="s">
        <v>144</v>
      </c>
      <c r="Q1" s="184" t="s">
        <v>138</v>
      </c>
      <c r="R1" s="184" t="s">
        <v>139</v>
      </c>
      <c r="S1" s="184" t="s">
        <v>140</v>
      </c>
      <c r="T1" s="184" t="s">
        <v>141</v>
      </c>
      <c r="U1" s="184" t="s">
        <v>142</v>
      </c>
      <c r="V1" s="184" t="s">
        <v>143</v>
      </c>
      <c r="W1" s="184" t="s">
        <v>144</v>
      </c>
      <c r="X1" s="184" t="s">
        <v>138</v>
      </c>
      <c r="Y1" s="184" t="s">
        <v>139</v>
      </c>
      <c r="Z1" s="184" t="s">
        <v>140</v>
      </c>
      <c r="AA1" s="184" t="s">
        <v>141</v>
      </c>
      <c r="AB1" s="184" t="s">
        <v>142</v>
      </c>
      <c r="AC1" s="184" t="s">
        <v>143</v>
      </c>
      <c r="AD1" s="184" t="s">
        <v>144</v>
      </c>
      <c r="AE1" s="184" t="s">
        <v>138</v>
      </c>
      <c r="AF1" s="184" t="s">
        <v>139</v>
      </c>
      <c r="AG1" s="184" t="s">
        <v>140</v>
      </c>
      <c r="AI1" s="184" t="s">
        <v>151</v>
      </c>
    </row>
    <row r="2" spans="1:35" s="227" customFormat="1" x14ac:dyDescent="0.25">
      <c r="C2" s="227">
        <v>43101</v>
      </c>
      <c r="D2" s="227">
        <v>43102</v>
      </c>
      <c r="E2" s="227">
        <v>43103</v>
      </c>
      <c r="F2" s="227">
        <v>43104</v>
      </c>
      <c r="G2" s="227">
        <v>43105</v>
      </c>
      <c r="H2" s="227">
        <v>43106</v>
      </c>
      <c r="I2" s="227">
        <v>43107</v>
      </c>
      <c r="J2" s="227">
        <v>43108</v>
      </c>
      <c r="K2" s="227">
        <v>43109</v>
      </c>
      <c r="L2" s="227">
        <v>43110</v>
      </c>
      <c r="M2" s="227">
        <v>43111</v>
      </c>
      <c r="N2" s="227">
        <v>43112</v>
      </c>
      <c r="O2" s="227">
        <v>43113</v>
      </c>
      <c r="P2" s="227">
        <v>43114</v>
      </c>
      <c r="Q2" s="227">
        <v>43115</v>
      </c>
      <c r="R2" s="227">
        <v>43116</v>
      </c>
      <c r="S2" s="227">
        <v>43117</v>
      </c>
      <c r="T2" s="227">
        <v>43118</v>
      </c>
      <c r="U2" s="227">
        <v>43119</v>
      </c>
      <c r="V2" s="227">
        <v>43120</v>
      </c>
      <c r="W2" s="227">
        <v>43121</v>
      </c>
      <c r="X2" s="227">
        <v>43122</v>
      </c>
      <c r="Y2" s="227">
        <v>43123</v>
      </c>
      <c r="Z2" s="227">
        <v>43124</v>
      </c>
      <c r="AA2" s="227">
        <v>43125</v>
      </c>
      <c r="AB2" s="227">
        <v>43126</v>
      </c>
      <c r="AC2" s="227">
        <v>43127</v>
      </c>
      <c r="AD2" s="227">
        <v>43128</v>
      </c>
      <c r="AE2" s="227">
        <v>43129</v>
      </c>
      <c r="AF2" s="227">
        <v>43130</v>
      </c>
      <c r="AG2" s="227">
        <v>43131</v>
      </c>
    </row>
    <row r="3" spans="1:35" s="186" customFormat="1" x14ac:dyDescent="0.25">
      <c r="A3" s="185" t="s">
        <v>100</v>
      </c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  <c r="AA3" s="187"/>
      <c r="AB3" s="187"/>
      <c r="AC3" s="187"/>
      <c r="AD3" s="187"/>
      <c r="AE3" s="187"/>
    </row>
    <row r="4" spans="1:35" x14ac:dyDescent="0.25">
      <c r="A4" s="221" t="s">
        <v>103</v>
      </c>
      <c r="B4" s="188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89"/>
      <c r="AC4" s="189"/>
      <c r="AD4" s="189"/>
      <c r="AE4" s="189"/>
      <c r="AF4" s="189"/>
      <c r="AG4" s="189"/>
      <c r="AI4" s="201">
        <f t="shared" ref="AI4:AI10" si="0">SUM(C4:AG4)</f>
        <v>0</v>
      </c>
    </row>
    <row r="5" spans="1:35" x14ac:dyDescent="0.25">
      <c r="A5" s="224" t="s">
        <v>123</v>
      </c>
      <c r="B5" s="188"/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89"/>
      <c r="AE5" s="189"/>
      <c r="AF5" s="189"/>
      <c r="AG5" s="189"/>
      <c r="AI5" s="201">
        <f t="shared" si="0"/>
        <v>0</v>
      </c>
    </row>
    <row r="6" spans="1:35" x14ac:dyDescent="0.25">
      <c r="A6" s="224" t="s">
        <v>105</v>
      </c>
      <c r="B6" s="188"/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I6" s="201">
        <f t="shared" si="0"/>
        <v>0</v>
      </c>
    </row>
    <row r="7" spans="1:35" x14ac:dyDescent="0.25">
      <c r="A7" s="224" t="s">
        <v>125</v>
      </c>
      <c r="B7" s="188"/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I7" s="201">
        <f t="shared" si="0"/>
        <v>0</v>
      </c>
    </row>
    <row r="8" spans="1:35" s="190" customFormat="1" x14ac:dyDescent="0.25">
      <c r="A8" s="224" t="s">
        <v>107</v>
      </c>
      <c r="C8" s="191"/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I8" s="201">
        <f t="shared" si="0"/>
        <v>0</v>
      </c>
    </row>
    <row r="9" spans="1:35" s="190" customFormat="1" x14ac:dyDescent="0.25">
      <c r="A9" s="224" t="s">
        <v>145</v>
      </c>
      <c r="C9" s="191"/>
      <c r="D9" s="191"/>
      <c r="E9" s="191"/>
      <c r="F9" s="191"/>
      <c r="G9" s="191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I9" s="201">
        <f t="shared" si="0"/>
        <v>0</v>
      </c>
    </row>
    <row r="10" spans="1:35" s="190" customFormat="1" x14ac:dyDescent="0.25">
      <c r="A10" s="224" t="s">
        <v>124</v>
      </c>
      <c r="C10" s="191"/>
      <c r="D10" s="191"/>
      <c r="E10" s="191"/>
      <c r="F10" s="191"/>
      <c r="G10" s="191"/>
      <c r="H10" s="191"/>
      <c r="I10" s="191"/>
      <c r="J10" s="191"/>
      <c r="K10" s="191"/>
      <c r="L10" s="191"/>
      <c r="M10" s="191"/>
      <c r="N10" s="191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I10" s="201">
        <f t="shared" si="0"/>
        <v>0</v>
      </c>
    </row>
    <row r="11" spans="1:35" x14ac:dyDescent="0.25">
      <c r="A11" s="224" t="s">
        <v>3</v>
      </c>
      <c r="B11" s="188"/>
      <c r="C11" s="201"/>
      <c r="D11" s="201"/>
      <c r="E11" s="201"/>
      <c r="F11" s="201"/>
      <c r="G11" s="201"/>
      <c r="H11" s="201"/>
      <c r="I11" s="201"/>
      <c r="J11" s="201"/>
      <c r="K11" s="201"/>
      <c r="L11" s="201"/>
      <c r="M11" s="201"/>
      <c r="N11" s="201"/>
      <c r="O11" s="201"/>
      <c r="P11" s="201"/>
      <c r="Q11" s="201"/>
      <c r="R11" s="201"/>
      <c r="S11" s="201"/>
      <c r="T11" s="201"/>
      <c r="U11" s="201"/>
      <c r="V11" s="201"/>
      <c r="W11" s="201"/>
      <c r="X11" s="201"/>
      <c r="Y11" s="201"/>
      <c r="Z11" s="201"/>
      <c r="AA11" s="201"/>
      <c r="AB11" s="201"/>
      <c r="AC11" s="201"/>
      <c r="AD11" s="201"/>
      <c r="AE11" s="201"/>
      <c r="AF11" s="201"/>
      <c r="AG11" s="201"/>
      <c r="AI11" s="201">
        <f>SUM(C11:AG11)</f>
        <v>0</v>
      </c>
    </row>
    <row r="12" spans="1:35" s="186" customFormat="1" x14ac:dyDescent="0.25">
      <c r="A12" s="185" t="s">
        <v>87</v>
      </c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  <c r="AA12" s="187"/>
      <c r="AB12" s="187"/>
      <c r="AC12" s="187"/>
      <c r="AD12" s="187"/>
      <c r="AE12" s="187"/>
    </row>
    <row r="13" spans="1:35" x14ac:dyDescent="0.25">
      <c r="A13" s="221" t="s">
        <v>103</v>
      </c>
      <c r="B13" s="192">
        <v>0.18</v>
      </c>
      <c r="C13" s="189">
        <f>C4*$B$13</f>
        <v>0</v>
      </c>
      <c r="D13" s="189">
        <f t="shared" ref="D13:AG13" si="1">D4*$B$13</f>
        <v>0</v>
      </c>
      <c r="E13" s="189">
        <f t="shared" si="1"/>
        <v>0</v>
      </c>
      <c r="F13" s="189">
        <f t="shared" si="1"/>
        <v>0</v>
      </c>
      <c r="G13" s="189">
        <f t="shared" si="1"/>
        <v>0</v>
      </c>
      <c r="H13" s="189">
        <f t="shared" si="1"/>
        <v>0</v>
      </c>
      <c r="I13" s="189">
        <f t="shared" si="1"/>
        <v>0</v>
      </c>
      <c r="J13" s="189">
        <f t="shared" si="1"/>
        <v>0</v>
      </c>
      <c r="K13" s="189">
        <f t="shared" si="1"/>
        <v>0</v>
      </c>
      <c r="L13" s="189">
        <f t="shared" si="1"/>
        <v>0</v>
      </c>
      <c r="M13" s="189">
        <f t="shared" si="1"/>
        <v>0</v>
      </c>
      <c r="N13" s="189">
        <f t="shared" si="1"/>
        <v>0</v>
      </c>
      <c r="O13" s="189">
        <f t="shared" si="1"/>
        <v>0</v>
      </c>
      <c r="P13" s="189">
        <f t="shared" si="1"/>
        <v>0</v>
      </c>
      <c r="Q13" s="189">
        <f t="shared" si="1"/>
        <v>0</v>
      </c>
      <c r="R13" s="189">
        <f t="shared" si="1"/>
        <v>0</v>
      </c>
      <c r="S13" s="189">
        <f t="shared" si="1"/>
        <v>0</v>
      </c>
      <c r="T13" s="189">
        <f t="shared" si="1"/>
        <v>0</v>
      </c>
      <c r="U13" s="189">
        <f t="shared" si="1"/>
        <v>0</v>
      </c>
      <c r="V13" s="189">
        <f t="shared" si="1"/>
        <v>0</v>
      </c>
      <c r="W13" s="189">
        <f t="shared" si="1"/>
        <v>0</v>
      </c>
      <c r="X13" s="189">
        <f t="shared" si="1"/>
        <v>0</v>
      </c>
      <c r="Y13" s="189">
        <f t="shared" si="1"/>
        <v>0</v>
      </c>
      <c r="Z13" s="189">
        <f t="shared" si="1"/>
        <v>0</v>
      </c>
      <c r="AA13" s="189">
        <f t="shared" si="1"/>
        <v>0</v>
      </c>
      <c r="AB13" s="189">
        <f t="shared" si="1"/>
        <v>0</v>
      </c>
      <c r="AC13" s="189">
        <f t="shared" si="1"/>
        <v>0</v>
      </c>
      <c r="AD13" s="189">
        <f t="shared" si="1"/>
        <v>0</v>
      </c>
      <c r="AE13" s="189">
        <f t="shared" si="1"/>
        <v>0</v>
      </c>
      <c r="AF13" s="189">
        <f t="shared" si="1"/>
        <v>0</v>
      </c>
      <c r="AG13" s="189">
        <f t="shared" si="1"/>
        <v>0</v>
      </c>
    </row>
    <row r="14" spans="1:35" x14ac:dyDescent="0.25">
      <c r="A14" s="224" t="s">
        <v>123</v>
      </c>
      <c r="B14" s="192">
        <v>0.18</v>
      </c>
      <c r="C14" s="189">
        <f>C5*$B$14</f>
        <v>0</v>
      </c>
      <c r="D14" s="189">
        <f t="shared" ref="D14:AG14" si="2">D5*$B$14</f>
        <v>0</v>
      </c>
      <c r="E14" s="189">
        <f t="shared" si="2"/>
        <v>0</v>
      </c>
      <c r="F14" s="189">
        <f t="shared" si="2"/>
        <v>0</v>
      </c>
      <c r="G14" s="189">
        <f t="shared" si="2"/>
        <v>0</v>
      </c>
      <c r="H14" s="189">
        <f t="shared" si="2"/>
        <v>0</v>
      </c>
      <c r="I14" s="189">
        <f t="shared" si="2"/>
        <v>0</v>
      </c>
      <c r="J14" s="189">
        <f t="shared" si="2"/>
        <v>0</v>
      </c>
      <c r="K14" s="189">
        <f t="shared" si="2"/>
        <v>0</v>
      </c>
      <c r="L14" s="189">
        <f t="shared" si="2"/>
        <v>0</v>
      </c>
      <c r="M14" s="189">
        <f t="shared" si="2"/>
        <v>0</v>
      </c>
      <c r="N14" s="189">
        <f t="shared" si="2"/>
        <v>0</v>
      </c>
      <c r="O14" s="189">
        <f t="shared" si="2"/>
        <v>0</v>
      </c>
      <c r="P14" s="189">
        <f t="shared" si="2"/>
        <v>0</v>
      </c>
      <c r="Q14" s="189">
        <f t="shared" si="2"/>
        <v>0</v>
      </c>
      <c r="R14" s="189">
        <f t="shared" si="2"/>
        <v>0</v>
      </c>
      <c r="S14" s="189">
        <f t="shared" si="2"/>
        <v>0</v>
      </c>
      <c r="T14" s="189">
        <f t="shared" si="2"/>
        <v>0</v>
      </c>
      <c r="U14" s="189">
        <f t="shared" si="2"/>
        <v>0</v>
      </c>
      <c r="V14" s="189">
        <f t="shared" si="2"/>
        <v>0</v>
      </c>
      <c r="W14" s="189">
        <f t="shared" si="2"/>
        <v>0</v>
      </c>
      <c r="X14" s="189">
        <f t="shared" si="2"/>
        <v>0</v>
      </c>
      <c r="Y14" s="189">
        <f t="shared" si="2"/>
        <v>0</v>
      </c>
      <c r="Z14" s="189">
        <f t="shared" si="2"/>
        <v>0</v>
      </c>
      <c r="AA14" s="189">
        <f t="shared" si="2"/>
        <v>0</v>
      </c>
      <c r="AB14" s="189">
        <f t="shared" si="2"/>
        <v>0</v>
      </c>
      <c r="AC14" s="189">
        <f t="shared" si="2"/>
        <v>0</v>
      </c>
      <c r="AD14" s="189">
        <f t="shared" si="2"/>
        <v>0</v>
      </c>
      <c r="AE14" s="189">
        <f t="shared" si="2"/>
        <v>0</v>
      </c>
      <c r="AF14" s="189">
        <f t="shared" si="2"/>
        <v>0</v>
      </c>
      <c r="AG14" s="189">
        <f t="shared" si="2"/>
        <v>0</v>
      </c>
    </row>
    <row r="15" spans="1:35" x14ac:dyDescent="0.25">
      <c r="A15" s="224" t="s">
        <v>105</v>
      </c>
      <c r="B15" s="192">
        <v>0.18</v>
      </c>
      <c r="C15" s="189">
        <f>C6*$B$15</f>
        <v>0</v>
      </c>
      <c r="D15" s="189">
        <f t="shared" ref="D15:AG15" si="3">D6*$B$15</f>
        <v>0</v>
      </c>
      <c r="E15" s="189">
        <f t="shared" si="3"/>
        <v>0</v>
      </c>
      <c r="F15" s="189">
        <f t="shared" si="3"/>
        <v>0</v>
      </c>
      <c r="G15" s="189">
        <f t="shared" si="3"/>
        <v>0</v>
      </c>
      <c r="H15" s="189">
        <f t="shared" si="3"/>
        <v>0</v>
      </c>
      <c r="I15" s="189">
        <f t="shared" si="3"/>
        <v>0</v>
      </c>
      <c r="J15" s="189">
        <f t="shared" si="3"/>
        <v>0</v>
      </c>
      <c r="K15" s="189">
        <f t="shared" si="3"/>
        <v>0</v>
      </c>
      <c r="L15" s="189">
        <f t="shared" si="3"/>
        <v>0</v>
      </c>
      <c r="M15" s="189">
        <f t="shared" si="3"/>
        <v>0</v>
      </c>
      <c r="N15" s="189">
        <f t="shared" si="3"/>
        <v>0</v>
      </c>
      <c r="O15" s="189">
        <f t="shared" si="3"/>
        <v>0</v>
      </c>
      <c r="P15" s="189">
        <f t="shared" si="3"/>
        <v>0</v>
      </c>
      <c r="Q15" s="189">
        <f t="shared" si="3"/>
        <v>0</v>
      </c>
      <c r="R15" s="189">
        <f t="shared" si="3"/>
        <v>0</v>
      </c>
      <c r="S15" s="189">
        <f t="shared" si="3"/>
        <v>0</v>
      </c>
      <c r="T15" s="189">
        <f t="shared" si="3"/>
        <v>0</v>
      </c>
      <c r="U15" s="189">
        <f t="shared" si="3"/>
        <v>0</v>
      </c>
      <c r="V15" s="189">
        <f t="shared" si="3"/>
        <v>0</v>
      </c>
      <c r="W15" s="189">
        <f t="shared" si="3"/>
        <v>0</v>
      </c>
      <c r="X15" s="189">
        <f t="shared" si="3"/>
        <v>0</v>
      </c>
      <c r="Y15" s="189">
        <f t="shared" si="3"/>
        <v>0</v>
      </c>
      <c r="Z15" s="189">
        <f t="shared" si="3"/>
        <v>0</v>
      </c>
      <c r="AA15" s="189">
        <f t="shared" si="3"/>
        <v>0</v>
      </c>
      <c r="AB15" s="189">
        <f t="shared" si="3"/>
        <v>0</v>
      </c>
      <c r="AC15" s="189">
        <f t="shared" si="3"/>
        <v>0</v>
      </c>
      <c r="AD15" s="189">
        <f t="shared" si="3"/>
        <v>0</v>
      </c>
      <c r="AE15" s="189">
        <f t="shared" si="3"/>
        <v>0</v>
      </c>
      <c r="AF15" s="189">
        <f t="shared" si="3"/>
        <v>0</v>
      </c>
      <c r="AG15" s="189">
        <f t="shared" si="3"/>
        <v>0</v>
      </c>
    </row>
    <row r="16" spans="1:35" x14ac:dyDescent="0.25">
      <c r="A16" s="224" t="s">
        <v>125</v>
      </c>
      <c r="B16" s="192">
        <v>0.18</v>
      </c>
      <c r="C16" s="189">
        <f>C7*$B$16</f>
        <v>0</v>
      </c>
      <c r="D16" s="189">
        <f t="shared" ref="D16:AG16" si="4">D7*$B$16</f>
        <v>0</v>
      </c>
      <c r="E16" s="189">
        <f t="shared" si="4"/>
        <v>0</v>
      </c>
      <c r="F16" s="189">
        <f t="shared" si="4"/>
        <v>0</v>
      </c>
      <c r="G16" s="189">
        <f t="shared" si="4"/>
        <v>0</v>
      </c>
      <c r="H16" s="189">
        <f t="shared" si="4"/>
        <v>0</v>
      </c>
      <c r="I16" s="189">
        <f t="shared" si="4"/>
        <v>0</v>
      </c>
      <c r="J16" s="189">
        <f t="shared" si="4"/>
        <v>0</v>
      </c>
      <c r="K16" s="189">
        <f t="shared" si="4"/>
        <v>0</v>
      </c>
      <c r="L16" s="189">
        <f t="shared" si="4"/>
        <v>0</v>
      </c>
      <c r="M16" s="189">
        <f t="shared" si="4"/>
        <v>0</v>
      </c>
      <c r="N16" s="189">
        <f t="shared" si="4"/>
        <v>0</v>
      </c>
      <c r="O16" s="189">
        <f t="shared" si="4"/>
        <v>0</v>
      </c>
      <c r="P16" s="189">
        <f t="shared" si="4"/>
        <v>0</v>
      </c>
      <c r="Q16" s="189">
        <f t="shared" si="4"/>
        <v>0</v>
      </c>
      <c r="R16" s="189">
        <f t="shared" si="4"/>
        <v>0</v>
      </c>
      <c r="S16" s="189">
        <f t="shared" si="4"/>
        <v>0</v>
      </c>
      <c r="T16" s="189">
        <f t="shared" si="4"/>
        <v>0</v>
      </c>
      <c r="U16" s="189">
        <f t="shared" si="4"/>
        <v>0</v>
      </c>
      <c r="V16" s="189">
        <f t="shared" si="4"/>
        <v>0</v>
      </c>
      <c r="W16" s="189">
        <f t="shared" si="4"/>
        <v>0</v>
      </c>
      <c r="X16" s="189">
        <f t="shared" si="4"/>
        <v>0</v>
      </c>
      <c r="Y16" s="189">
        <f t="shared" si="4"/>
        <v>0</v>
      </c>
      <c r="Z16" s="189">
        <f t="shared" si="4"/>
        <v>0</v>
      </c>
      <c r="AA16" s="189">
        <f t="shared" si="4"/>
        <v>0</v>
      </c>
      <c r="AB16" s="189">
        <f t="shared" si="4"/>
        <v>0</v>
      </c>
      <c r="AC16" s="189">
        <f t="shared" si="4"/>
        <v>0</v>
      </c>
      <c r="AD16" s="189">
        <f t="shared" si="4"/>
        <v>0</v>
      </c>
      <c r="AE16" s="189">
        <f t="shared" si="4"/>
        <v>0</v>
      </c>
      <c r="AF16" s="189">
        <f t="shared" si="4"/>
        <v>0</v>
      </c>
      <c r="AG16" s="189">
        <f t="shared" si="4"/>
        <v>0</v>
      </c>
    </row>
    <row r="17" spans="1:35" x14ac:dyDescent="0.25">
      <c r="A17" s="224" t="s">
        <v>107</v>
      </c>
      <c r="B17" s="192">
        <v>0.18</v>
      </c>
      <c r="C17" s="189">
        <f>C8*$B$17</f>
        <v>0</v>
      </c>
      <c r="D17" s="189">
        <f t="shared" ref="D17:AG17" si="5">D8*$B$17</f>
        <v>0</v>
      </c>
      <c r="E17" s="189">
        <f t="shared" si="5"/>
        <v>0</v>
      </c>
      <c r="F17" s="189">
        <f t="shared" si="5"/>
        <v>0</v>
      </c>
      <c r="G17" s="189">
        <f t="shared" si="5"/>
        <v>0</v>
      </c>
      <c r="H17" s="189">
        <f t="shared" si="5"/>
        <v>0</v>
      </c>
      <c r="I17" s="189">
        <f t="shared" si="5"/>
        <v>0</v>
      </c>
      <c r="J17" s="189">
        <f t="shared" si="5"/>
        <v>0</v>
      </c>
      <c r="K17" s="189">
        <f t="shared" si="5"/>
        <v>0</v>
      </c>
      <c r="L17" s="189">
        <f t="shared" si="5"/>
        <v>0</v>
      </c>
      <c r="M17" s="189">
        <f t="shared" si="5"/>
        <v>0</v>
      </c>
      <c r="N17" s="189">
        <f t="shared" si="5"/>
        <v>0</v>
      </c>
      <c r="O17" s="189">
        <f t="shared" si="5"/>
        <v>0</v>
      </c>
      <c r="P17" s="189">
        <f t="shared" si="5"/>
        <v>0</v>
      </c>
      <c r="Q17" s="189">
        <f t="shared" si="5"/>
        <v>0</v>
      </c>
      <c r="R17" s="189">
        <f t="shared" si="5"/>
        <v>0</v>
      </c>
      <c r="S17" s="189">
        <f t="shared" si="5"/>
        <v>0</v>
      </c>
      <c r="T17" s="189">
        <f t="shared" si="5"/>
        <v>0</v>
      </c>
      <c r="U17" s="189">
        <f t="shared" si="5"/>
        <v>0</v>
      </c>
      <c r="V17" s="189">
        <f t="shared" si="5"/>
        <v>0</v>
      </c>
      <c r="W17" s="189">
        <f t="shared" si="5"/>
        <v>0</v>
      </c>
      <c r="X17" s="189">
        <f t="shared" si="5"/>
        <v>0</v>
      </c>
      <c r="Y17" s="189">
        <f t="shared" si="5"/>
        <v>0</v>
      </c>
      <c r="Z17" s="189">
        <f t="shared" si="5"/>
        <v>0</v>
      </c>
      <c r="AA17" s="189">
        <f t="shared" si="5"/>
        <v>0</v>
      </c>
      <c r="AB17" s="189">
        <f t="shared" si="5"/>
        <v>0</v>
      </c>
      <c r="AC17" s="189">
        <f t="shared" si="5"/>
        <v>0</v>
      </c>
      <c r="AD17" s="189">
        <f t="shared" si="5"/>
        <v>0</v>
      </c>
      <c r="AE17" s="189">
        <f t="shared" si="5"/>
        <v>0</v>
      </c>
      <c r="AF17" s="189">
        <f t="shared" si="5"/>
        <v>0</v>
      </c>
      <c r="AG17" s="189">
        <f t="shared" si="5"/>
        <v>0</v>
      </c>
    </row>
    <row r="18" spans="1:35" x14ac:dyDescent="0.25">
      <c r="A18" s="224" t="s">
        <v>145</v>
      </c>
      <c r="B18" s="192">
        <v>0.18</v>
      </c>
      <c r="C18" s="189"/>
      <c r="D18" s="189"/>
      <c r="E18" s="189"/>
      <c r="F18" s="189"/>
      <c r="G18" s="189"/>
      <c r="H18" s="189"/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</row>
    <row r="19" spans="1:35" x14ac:dyDescent="0.25">
      <c r="A19" s="224" t="s">
        <v>124</v>
      </c>
      <c r="B19" s="192">
        <v>0.18</v>
      </c>
      <c r="C19" s="189">
        <f t="shared" ref="C19:AG19" si="6">C10*$B$19</f>
        <v>0</v>
      </c>
      <c r="D19" s="189">
        <f t="shared" si="6"/>
        <v>0</v>
      </c>
      <c r="E19" s="189">
        <f t="shared" si="6"/>
        <v>0</v>
      </c>
      <c r="F19" s="189">
        <f t="shared" si="6"/>
        <v>0</v>
      </c>
      <c r="G19" s="189">
        <f t="shared" si="6"/>
        <v>0</v>
      </c>
      <c r="H19" s="189">
        <f t="shared" si="6"/>
        <v>0</v>
      </c>
      <c r="I19" s="189">
        <f t="shared" si="6"/>
        <v>0</v>
      </c>
      <c r="J19" s="189">
        <f t="shared" si="6"/>
        <v>0</v>
      </c>
      <c r="K19" s="189">
        <f t="shared" si="6"/>
        <v>0</v>
      </c>
      <c r="L19" s="189">
        <f t="shared" si="6"/>
        <v>0</v>
      </c>
      <c r="M19" s="189">
        <f t="shared" si="6"/>
        <v>0</v>
      </c>
      <c r="N19" s="189">
        <f t="shared" si="6"/>
        <v>0</v>
      </c>
      <c r="O19" s="189">
        <f t="shared" si="6"/>
        <v>0</v>
      </c>
      <c r="P19" s="189">
        <f t="shared" si="6"/>
        <v>0</v>
      </c>
      <c r="Q19" s="189">
        <f t="shared" si="6"/>
        <v>0</v>
      </c>
      <c r="R19" s="189">
        <f t="shared" si="6"/>
        <v>0</v>
      </c>
      <c r="S19" s="189">
        <f t="shared" si="6"/>
        <v>0</v>
      </c>
      <c r="T19" s="189">
        <f t="shared" si="6"/>
        <v>0</v>
      </c>
      <c r="U19" s="189">
        <f t="shared" si="6"/>
        <v>0</v>
      </c>
      <c r="V19" s="189">
        <f t="shared" si="6"/>
        <v>0</v>
      </c>
      <c r="W19" s="189">
        <f t="shared" si="6"/>
        <v>0</v>
      </c>
      <c r="X19" s="189">
        <f t="shared" si="6"/>
        <v>0</v>
      </c>
      <c r="Y19" s="189">
        <f t="shared" si="6"/>
        <v>0</v>
      </c>
      <c r="Z19" s="189">
        <f t="shared" si="6"/>
        <v>0</v>
      </c>
      <c r="AA19" s="189">
        <f t="shared" si="6"/>
        <v>0</v>
      </c>
      <c r="AB19" s="189">
        <f t="shared" si="6"/>
        <v>0</v>
      </c>
      <c r="AC19" s="189">
        <f t="shared" si="6"/>
        <v>0</v>
      </c>
      <c r="AD19" s="189">
        <f t="shared" si="6"/>
        <v>0</v>
      </c>
      <c r="AE19" s="189">
        <f t="shared" si="6"/>
        <v>0</v>
      </c>
      <c r="AF19" s="189">
        <f t="shared" si="6"/>
        <v>0</v>
      </c>
      <c r="AG19" s="189">
        <f t="shared" si="6"/>
        <v>0</v>
      </c>
    </row>
    <row r="20" spans="1:35" s="190" customFormat="1" x14ac:dyDescent="0.25">
      <c r="A20" s="190" t="s">
        <v>91</v>
      </c>
      <c r="C20" s="193">
        <f t="shared" ref="C20:AG20" si="7">SUM(C13:C19)</f>
        <v>0</v>
      </c>
      <c r="D20" s="193">
        <f t="shared" si="7"/>
        <v>0</v>
      </c>
      <c r="E20" s="193">
        <f t="shared" si="7"/>
        <v>0</v>
      </c>
      <c r="F20" s="193">
        <f t="shared" si="7"/>
        <v>0</v>
      </c>
      <c r="G20" s="193">
        <f t="shared" si="7"/>
        <v>0</v>
      </c>
      <c r="H20" s="193">
        <f t="shared" si="7"/>
        <v>0</v>
      </c>
      <c r="I20" s="193">
        <f t="shared" si="7"/>
        <v>0</v>
      </c>
      <c r="J20" s="193">
        <f t="shared" si="7"/>
        <v>0</v>
      </c>
      <c r="K20" s="193">
        <f t="shared" si="7"/>
        <v>0</v>
      </c>
      <c r="L20" s="193">
        <f t="shared" si="7"/>
        <v>0</v>
      </c>
      <c r="M20" s="193">
        <f t="shared" si="7"/>
        <v>0</v>
      </c>
      <c r="N20" s="193">
        <f t="shared" si="7"/>
        <v>0</v>
      </c>
      <c r="O20" s="193">
        <f t="shared" si="7"/>
        <v>0</v>
      </c>
      <c r="P20" s="193">
        <f t="shared" si="7"/>
        <v>0</v>
      </c>
      <c r="Q20" s="193">
        <f t="shared" si="7"/>
        <v>0</v>
      </c>
      <c r="R20" s="193">
        <f t="shared" si="7"/>
        <v>0</v>
      </c>
      <c r="S20" s="193">
        <f t="shared" si="7"/>
        <v>0</v>
      </c>
      <c r="T20" s="193">
        <f t="shared" si="7"/>
        <v>0</v>
      </c>
      <c r="U20" s="193">
        <f t="shared" si="7"/>
        <v>0</v>
      </c>
      <c r="V20" s="193">
        <f t="shared" si="7"/>
        <v>0</v>
      </c>
      <c r="W20" s="193">
        <f t="shared" si="7"/>
        <v>0</v>
      </c>
      <c r="X20" s="193">
        <f t="shared" si="7"/>
        <v>0</v>
      </c>
      <c r="Y20" s="193">
        <f t="shared" si="7"/>
        <v>0</v>
      </c>
      <c r="Z20" s="193">
        <f t="shared" si="7"/>
        <v>0</v>
      </c>
      <c r="AA20" s="193">
        <f t="shared" si="7"/>
        <v>0</v>
      </c>
      <c r="AB20" s="193">
        <f t="shared" si="7"/>
        <v>0</v>
      </c>
      <c r="AC20" s="193">
        <f t="shared" si="7"/>
        <v>0</v>
      </c>
      <c r="AD20" s="193">
        <f t="shared" si="7"/>
        <v>0</v>
      </c>
      <c r="AE20" s="193">
        <f t="shared" si="7"/>
        <v>0</v>
      </c>
      <c r="AF20" s="193">
        <f t="shared" si="7"/>
        <v>0</v>
      </c>
      <c r="AG20" s="193">
        <f t="shared" si="7"/>
        <v>0</v>
      </c>
      <c r="AI20" s="191">
        <f>SUM(C20:AG20)</f>
        <v>0</v>
      </c>
    </row>
    <row r="21" spans="1:35" x14ac:dyDescent="0.25">
      <c r="B21" s="188"/>
    </row>
    <row r="22" spans="1:35" s="197" customFormat="1" x14ac:dyDescent="0.25">
      <c r="A22" s="195" t="s">
        <v>88</v>
      </c>
      <c r="B22" s="196" t="s">
        <v>152</v>
      </c>
    </row>
    <row r="23" spans="1:35" x14ac:dyDescent="0.25">
      <c r="A23" s="171" t="s">
        <v>37</v>
      </c>
      <c r="B23" s="189">
        <v>42000</v>
      </c>
      <c r="C23" s="226">
        <f>$B$23/31</f>
        <v>1354.8387096774193</v>
      </c>
      <c r="D23" s="226">
        <f t="shared" ref="D23:AG23" si="8">$B$23/31</f>
        <v>1354.8387096774193</v>
      </c>
      <c r="E23" s="226">
        <f t="shared" si="8"/>
        <v>1354.8387096774193</v>
      </c>
      <c r="F23" s="226">
        <f t="shared" si="8"/>
        <v>1354.8387096774193</v>
      </c>
      <c r="G23" s="226">
        <f t="shared" si="8"/>
        <v>1354.8387096774193</v>
      </c>
      <c r="H23" s="226">
        <f t="shared" si="8"/>
        <v>1354.8387096774193</v>
      </c>
      <c r="I23" s="226">
        <f t="shared" si="8"/>
        <v>1354.8387096774193</v>
      </c>
      <c r="J23" s="226">
        <f t="shared" si="8"/>
        <v>1354.8387096774193</v>
      </c>
      <c r="K23" s="226">
        <f t="shared" si="8"/>
        <v>1354.8387096774193</v>
      </c>
      <c r="L23" s="226">
        <f t="shared" si="8"/>
        <v>1354.8387096774193</v>
      </c>
      <c r="M23" s="226">
        <f t="shared" si="8"/>
        <v>1354.8387096774193</v>
      </c>
      <c r="N23" s="226">
        <f t="shared" si="8"/>
        <v>1354.8387096774193</v>
      </c>
      <c r="O23" s="226">
        <f t="shared" si="8"/>
        <v>1354.8387096774193</v>
      </c>
      <c r="P23" s="226">
        <f t="shared" si="8"/>
        <v>1354.8387096774193</v>
      </c>
      <c r="Q23" s="226">
        <f t="shared" si="8"/>
        <v>1354.8387096774193</v>
      </c>
      <c r="R23" s="226">
        <f t="shared" si="8"/>
        <v>1354.8387096774193</v>
      </c>
      <c r="S23" s="226">
        <f t="shared" si="8"/>
        <v>1354.8387096774193</v>
      </c>
      <c r="T23" s="226">
        <f t="shared" si="8"/>
        <v>1354.8387096774193</v>
      </c>
      <c r="U23" s="226">
        <f t="shared" si="8"/>
        <v>1354.8387096774193</v>
      </c>
      <c r="V23" s="226">
        <f t="shared" si="8"/>
        <v>1354.8387096774193</v>
      </c>
      <c r="W23" s="226">
        <f t="shared" si="8"/>
        <v>1354.8387096774193</v>
      </c>
      <c r="X23" s="226">
        <f t="shared" si="8"/>
        <v>1354.8387096774193</v>
      </c>
      <c r="Y23" s="226">
        <f t="shared" si="8"/>
        <v>1354.8387096774193</v>
      </c>
      <c r="Z23" s="226">
        <f t="shared" si="8"/>
        <v>1354.8387096774193</v>
      </c>
      <c r="AA23" s="226">
        <f t="shared" si="8"/>
        <v>1354.8387096774193</v>
      </c>
      <c r="AB23" s="226">
        <f t="shared" si="8"/>
        <v>1354.8387096774193</v>
      </c>
      <c r="AC23" s="226">
        <f t="shared" si="8"/>
        <v>1354.8387096774193</v>
      </c>
      <c r="AD23" s="226">
        <f t="shared" si="8"/>
        <v>1354.8387096774193</v>
      </c>
      <c r="AE23" s="226">
        <f t="shared" si="8"/>
        <v>1354.8387096774193</v>
      </c>
      <c r="AF23" s="226">
        <f t="shared" si="8"/>
        <v>1354.8387096774193</v>
      </c>
      <c r="AG23" s="226">
        <f t="shared" si="8"/>
        <v>1354.8387096774193</v>
      </c>
    </row>
    <row r="24" spans="1:35" x14ac:dyDescent="0.25">
      <c r="A24" s="171" t="s">
        <v>89</v>
      </c>
      <c r="B24" s="189">
        <v>163500</v>
      </c>
      <c r="C24" s="226">
        <f>$B$24/31</f>
        <v>5274.1935483870966</v>
      </c>
      <c r="D24" s="226">
        <f t="shared" ref="D24:AG24" si="9">$B$24/31</f>
        <v>5274.1935483870966</v>
      </c>
      <c r="E24" s="226">
        <f t="shared" si="9"/>
        <v>5274.1935483870966</v>
      </c>
      <c r="F24" s="226">
        <f t="shared" si="9"/>
        <v>5274.1935483870966</v>
      </c>
      <c r="G24" s="226">
        <f t="shared" si="9"/>
        <v>5274.1935483870966</v>
      </c>
      <c r="H24" s="226">
        <f t="shared" si="9"/>
        <v>5274.1935483870966</v>
      </c>
      <c r="I24" s="226">
        <f t="shared" si="9"/>
        <v>5274.1935483870966</v>
      </c>
      <c r="J24" s="226">
        <f t="shared" si="9"/>
        <v>5274.1935483870966</v>
      </c>
      <c r="K24" s="226">
        <f t="shared" si="9"/>
        <v>5274.1935483870966</v>
      </c>
      <c r="L24" s="226">
        <f t="shared" si="9"/>
        <v>5274.1935483870966</v>
      </c>
      <c r="M24" s="226">
        <f t="shared" si="9"/>
        <v>5274.1935483870966</v>
      </c>
      <c r="N24" s="226">
        <f t="shared" si="9"/>
        <v>5274.1935483870966</v>
      </c>
      <c r="O24" s="226">
        <f t="shared" si="9"/>
        <v>5274.1935483870966</v>
      </c>
      <c r="P24" s="226">
        <f t="shared" si="9"/>
        <v>5274.1935483870966</v>
      </c>
      <c r="Q24" s="226">
        <f t="shared" si="9"/>
        <v>5274.1935483870966</v>
      </c>
      <c r="R24" s="226">
        <f t="shared" si="9"/>
        <v>5274.1935483870966</v>
      </c>
      <c r="S24" s="226">
        <f t="shared" si="9"/>
        <v>5274.1935483870966</v>
      </c>
      <c r="T24" s="226">
        <f t="shared" si="9"/>
        <v>5274.1935483870966</v>
      </c>
      <c r="U24" s="226">
        <f t="shared" si="9"/>
        <v>5274.1935483870966</v>
      </c>
      <c r="V24" s="226">
        <f t="shared" si="9"/>
        <v>5274.1935483870966</v>
      </c>
      <c r="W24" s="226">
        <f t="shared" si="9"/>
        <v>5274.1935483870966</v>
      </c>
      <c r="X24" s="226">
        <f t="shared" si="9"/>
        <v>5274.1935483870966</v>
      </c>
      <c r="Y24" s="226">
        <f t="shared" si="9"/>
        <v>5274.1935483870966</v>
      </c>
      <c r="Z24" s="226">
        <f t="shared" si="9"/>
        <v>5274.1935483870966</v>
      </c>
      <c r="AA24" s="226">
        <f t="shared" si="9"/>
        <v>5274.1935483870966</v>
      </c>
      <c r="AB24" s="226">
        <f t="shared" si="9"/>
        <v>5274.1935483870966</v>
      </c>
      <c r="AC24" s="226">
        <f t="shared" si="9"/>
        <v>5274.1935483870966</v>
      </c>
      <c r="AD24" s="226">
        <f t="shared" si="9"/>
        <v>5274.1935483870966</v>
      </c>
      <c r="AE24" s="226">
        <f t="shared" si="9"/>
        <v>5274.1935483870966</v>
      </c>
      <c r="AF24" s="226">
        <f t="shared" si="9"/>
        <v>5274.1935483870966</v>
      </c>
      <c r="AG24" s="226">
        <f t="shared" si="9"/>
        <v>5274.1935483870966</v>
      </c>
    </row>
    <row r="25" spans="1:35" x14ac:dyDescent="0.25">
      <c r="A25" s="171" t="s">
        <v>96</v>
      </c>
      <c r="B25" s="170">
        <v>5000</v>
      </c>
      <c r="C25" s="228">
        <f>B25/$B$1</f>
        <v>161.29032258064515</v>
      </c>
      <c r="D25" s="228">
        <f t="shared" ref="D25:AG25" si="10">$B$25/31</f>
        <v>161.29032258064515</v>
      </c>
      <c r="E25" s="228">
        <f t="shared" si="10"/>
        <v>161.29032258064515</v>
      </c>
      <c r="F25" s="228">
        <f t="shared" si="10"/>
        <v>161.29032258064515</v>
      </c>
      <c r="G25" s="228">
        <f t="shared" si="10"/>
        <v>161.29032258064515</v>
      </c>
      <c r="H25" s="228">
        <f t="shared" si="10"/>
        <v>161.29032258064515</v>
      </c>
      <c r="I25" s="228">
        <f t="shared" si="10"/>
        <v>161.29032258064515</v>
      </c>
      <c r="J25" s="228">
        <f t="shared" si="10"/>
        <v>161.29032258064515</v>
      </c>
      <c r="K25" s="228">
        <f t="shared" si="10"/>
        <v>161.29032258064515</v>
      </c>
      <c r="L25" s="228">
        <f t="shared" si="10"/>
        <v>161.29032258064515</v>
      </c>
      <c r="M25" s="228">
        <f t="shared" si="10"/>
        <v>161.29032258064515</v>
      </c>
      <c r="N25" s="228">
        <f t="shared" si="10"/>
        <v>161.29032258064515</v>
      </c>
      <c r="O25" s="228">
        <f t="shared" si="10"/>
        <v>161.29032258064515</v>
      </c>
      <c r="P25" s="228">
        <f t="shared" si="10"/>
        <v>161.29032258064515</v>
      </c>
      <c r="Q25" s="228">
        <f t="shared" si="10"/>
        <v>161.29032258064515</v>
      </c>
      <c r="R25" s="228">
        <f t="shared" si="10"/>
        <v>161.29032258064515</v>
      </c>
      <c r="S25" s="228">
        <f t="shared" si="10"/>
        <v>161.29032258064515</v>
      </c>
      <c r="T25" s="228">
        <f t="shared" si="10"/>
        <v>161.29032258064515</v>
      </c>
      <c r="U25" s="228">
        <f t="shared" si="10"/>
        <v>161.29032258064515</v>
      </c>
      <c r="V25" s="228">
        <f t="shared" si="10"/>
        <v>161.29032258064515</v>
      </c>
      <c r="W25" s="228">
        <f t="shared" si="10"/>
        <v>161.29032258064515</v>
      </c>
      <c r="X25" s="228">
        <f t="shared" si="10"/>
        <v>161.29032258064515</v>
      </c>
      <c r="Y25" s="228">
        <f t="shared" si="10"/>
        <v>161.29032258064515</v>
      </c>
      <c r="Z25" s="228">
        <f t="shared" si="10"/>
        <v>161.29032258064515</v>
      </c>
      <c r="AA25" s="228">
        <f t="shared" si="10"/>
        <v>161.29032258064515</v>
      </c>
      <c r="AB25" s="228">
        <f t="shared" si="10"/>
        <v>161.29032258064515</v>
      </c>
      <c r="AC25" s="228">
        <f t="shared" si="10"/>
        <v>161.29032258064515</v>
      </c>
      <c r="AD25" s="228">
        <f t="shared" si="10"/>
        <v>161.29032258064515</v>
      </c>
      <c r="AE25" s="228">
        <f t="shared" si="10"/>
        <v>161.29032258064515</v>
      </c>
      <c r="AF25" s="228">
        <f t="shared" si="10"/>
        <v>161.29032258064515</v>
      </c>
      <c r="AG25" s="228">
        <f t="shared" si="10"/>
        <v>161.29032258064515</v>
      </c>
    </row>
    <row r="26" spans="1:35" x14ac:dyDescent="0.25">
      <c r="A26" s="171" t="s">
        <v>92</v>
      </c>
      <c r="B26" s="170">
        <v>1500</v>
      </c>
      <c r="C26" s="228">
        <f t="shared" ref="C26:C32" si="11">B26/$B$1</f>
        <v>48.387096774193552</v>
      </c>
      <c r="D26" s="226">
        <f>$B$26/31</f>
        <v>48.387096774193552</v>
      </c>
      <c r="E26" s="226">
        <f t="shared" ref="E26:AG26" si="12">$B$26/31</f>
        <v>48.387096774193552</v>
      </c>
      <c r="F26" s="226">
        <f t="shared" si="12"/>
        <v>48.387096774193552</v>
      </c>
      <c r="G26" s="226">
        <f t="shared" si="12"/>
        <v>48.387096774193552</v>
      </c>
      <c r="H26" s="226">
        <f t="shared" si="12"/>
        <v>48.387096774193552</v>
      </c>
      <c r="I26" s="226">
        <f t="shared" si="12"/>
        <v>48.387096774193552</v>
      </c>
      <c r="J26" s="226">
        <f t="shared" si="12"/>
        <v>48.387096774193552</v>
      </c>
      <c r="K26" s="226">
        <f t="shared" si="12"/>
        <v>48.387096774193552</v>
      </c>
      <c r="L26" s="226">
        <f t="shared" si="12"/>
        <v>48.387096774193552</v>
      </c>
      <c r="M26" s="226">
        <f t="shared" si="12"/>
        <v>48.387096774193552</v>
      </c>
      <c r="N26" s="226">
        <f t="shared" si="12"/>
        <v>48.387096774193552</v>
      </c>
      <c r="O26" s="226">
        <f t="shared" si="12"/>
        <v>48.387096774193552</v>
      </c>
      <c r="P26" s="226">
        <f t="shared" si="12"/>
        <v>48.387096774193552</v>
      </c>
      <c r="Q26" s="226">
        <f t="shared" si="12"/>
        <v>48.387096774193552</v>
      </c>
      <c r="R26" s="226">
        <f t="shared" si="12"/>
        <v>48.387096774193552</v>
      </c>
      <c r="S26" s="226">
        <f t="shared" si="12"/>
        <v>48.387096774193552</v>
      </c>
      <c r="T26" s="226">
        <f t="shared" si="12"/>
        <v>48.387096774193552</v>
      </c>
      <c r="U26" s="226">
        <f t="shared" si="12"/>
        <v>48.387096774193552</v>
      </c>
      <c r="V26" s="226">
        <f t="shared" si="12"/>
        <v>48.387096774193552</v>
      </c>
      <c r="W26" s="226">
        <f t="shared" si="12"/>
        <v>48.387096774193552</v>
      </c>
      <c r="X26" s="226">
        <f t="shared" si="12"/>
        <v>48.387096774193552</v>
      </c>
      <c r="Y26" s="226">
        <f t="shared" si="12"/>
        <v>48.387096774193552</v>
      </c>
      <c r="Z26" s="226">
        <f t="shared" si="12"/>
        <v>48.387096774193552</v>
      </c>
      <c r="AA26" s="226">
        <f t="shared" si="12"/>
        <v>48.387096774193552</v>
      </c>
      <c r="AB26" s="226">
        <f t="shared" si="12"/>
        <v>48.387096774193552</v>
      </c>
      <c r="AC26" s="226">
        <f t="shared" si="12"/>
        <v>48.387096774193552</v>
      </c>
      <c r="AD26" s="226">
        <f t="shared" si="12"/>
        <v>48.387096774193552</v>
      </c>
      <c r="AE26" s="226">
        <f t="shared" si="12"/>
        <v>48.387096774193552</v>
      </c>
      <c r="AF26" s="226">
        <f t="shared" si="12"/>
        <v>48.387096774193552</v>
      </c>
      <c r="AG26" s="226">
        <f t="shared" si="12"/>
        <v>48.387096774193552</v>
      </c>
    </row>
    <row r="27" spans="1:35" x14ac:dyDescent="0.25">
      <c r="A27" s="171" t="s">
        <v>90</v>
      </c>
      <c r="B27" s="170">
        <v>4000</v>
      </c>
      <c r="C27" s="228">
        <f t="shared" si="11"/>
        <v>129.03225806451613</v>
      </c>
      <c r="D27" s="226">
        <f>$B$27/31</f>
        <v>129.03225806451613</v>
      </c>
      <c r="E27" s="226">
        <f t="shared" ref="E27:AG27" si="13">$B$27/31</f>
        <v>129.03225806451613</v>
      </c>
      <c r="F27" s="226">
        <f t="shared" si="13"/>
        <v>129.03225806451613</v>
      </c>
      <c r="G27" s="226">
        <f t="shared" si="13"/>
        <v>129.03225806451613</v>
      </c>
      <c r="H27" s="226">
        <f t="shared" si="13"/>
        <v>129.03225806451613</v>
      </c>
      <c r="I27" s="226">
        <f t="shared" si="13"/>
        <v>129.03225806451613</v>
      </c>
      <c r="J27" s="226">
        <f t="shared" si="13"/>
        <v>129.03225806451613</v>
      </c>
      <c r="K27" s="226">
        <f t="shared" si="13"/>
        <v>129.03225806451613</v>
      </c>
      <c r="L27" s="226">
        <f t="shared" si="13"/>
        <v>129.03225806451613</v>
      </c>
      <c r="M27" s="226">
        <f t="shared" si="13"/>
        <v>129.03225806451613</v>
      </c>
      <c r="N27" s="226">
        <f t="shared" si="13"/>
        <v>129.03225806451613</v>
      </c>
      <c r="O27" s="226">
        <f t="shared" si="13"/>
        <v>129.03225806451613</v>
      </c>
      <c r="P27" s="226">
        <f t="shared" si="13"/>
        <v>129.03225806451613</v>
      </c>
      <c r="Q27" s="226">
        <f t="shared" si="13"/>
        <v>129.03225806451613</v>
      </c>
      <c r="R27" s="226">
        <f t="shared" si="13"/>
        <v>129.03225806451613</v>
      </c>
      <c r="S27" s="226">
        <f t="shared" si="13"/>
        <v>129.03225806451613</v>
      </c>
      <c r="T27" s="226">
        <f t="shared" si="13"/>
        <v>129.03225806451613</v>
      </c>
      <c r="U27" s="226">
        <f t="shared" si="13"/>
        <v>129.03225806451613</v>
      </c>
      <c r="V27" s="226">
        <f t="shared" si="13"/>
        <v>129.03225806451613</v>
      </c>
      <c r="W27" s="226">
        <f t="shared" si="13"/>
        <v>129.03225806451613</v>
      </c>
      <c r="X27" s="226">
        <f t="shared" si="13"/>
        <v>129.03225806451613</v>
      </c>
      <c r="Y27" s="226">
        <f t="shared" si="13"/>
        <v>129.03225806451613</v>
      </c>
      <c r="Z27" s="226">
        <f t="shared" si="13"/>
        <v>129.03225806451613</v>
      </c>
      <c r="AA27" s="226">
        <f t="shared" si="13"/>
        <v>129.03225806451613</v>
      </c>
      <c r="AB27" s="226">
        <f t="shared" si="13"/>
        <v>129.03225806451613</v>
      </c>
      <c r="AC27" s="226">
        <f t="shared" si="13"/>
        <v>129.03225806451613</v>
      </c>
      <c r="AD27" s="226">
        <f t="shared" si="13"/>
        <v>129.03225806451613</v>
      </c>
      <c r="AE27" s="226">
        <f t="shared" si="13"/>
        <v>129.03225806451613</v>
      </c>
      <c r="AF27" s="226">
        <f t="shared" si="13"/>
        <v>129.03225806451613</v>
      </c>
      <c r="AG27" s="226">
        <f t="shared" si="13"/>
        <v>129.03225806451613</v>
      </c>
    </row>
    <row r="28" spans="1:35" x14ac:dyDescent="0.25">
      <c r="A28" s="173" t="s">
        <v>97</v>
      </c>
      <c r="B28" s="170">
        <v>1000</v>
      </c>
      <c r="C28" s="228">
        <f t="shared" si="11"/>
        <v>32.258064516129032</v>
      </c>
      <c r="D28" s="226">
        <f>$B$28/31</f>
        <v>32.258064516129032</v>
      </c>
      <c r="E28" s="226">
        <f t="shared" ref="E28:AG28" si="14">$B$28/31</f>
        <v>32.258064516129032</v>
      </c>
      <c r="F28" s="226">
        <f t="shared" si="14"/>
        <v>32.258064516129032</v>
      </c>
      <c r="G28" s="226">
        <f t="shared" si="14"/>
        <v>32.258064516129032</v>
      </c>
      <c r="H28" s="226">
        <f t="shared" si="14"/>
        <v>32.258064516129032</v>
      </c>
      <c r="I28" s="226">
        <f t="shared" si="14"/>
        <v>32.258064516129032</v>
      </c>
      <c r="J28" s="226">
        <f t="shared" si="14"/>
        <v>32.258064516129032</v>
      </c>
      <c r="K28" s="226">
        <f t="shared" si="14"/>
        <v>32.258064516129032</v>
      </c>
      <c r="L28" s="226">
        <f t="shared" si="14"/>
        <v>32.258064516129032</v>
      </c>
      <c r="M28" s="226">
        <f t="shared" si="14"/>
        <v>32.258064516129032</v>
      </c>
      <c r="N28" s="226">
        <f t="shared" si="14"/>
        <v>32.258064516129032</v>
      </c>
      <c r="O28" s="226">
        <f t="shared" si="14"/>
        <v>32.258064516129032</v>
      </c>
      <c r="P28" s="226">
        <f t="shared" si="14"/>
        <v>32.258064516129032</v>
      </c>
      <c r="Q28" s="226">
        <f t="shared" si="14"/>
        <v>32.258064516129032</v>
      </c>
      <c r="R28" s="226">
        <f t="shared" si="14"/>
        <v>32.258064516129032</v>
      </c>
      <c r="S28" s="226">
        <f t="shared" si="14"/>
        <v>32.258064516129032</v>
      </c>
      <c r="T28" s="226">
        <f t="shared" si="14"/>
        <v>32.258064516129032</v>
      </c>
      <c r="U28" s="226">
        <f t="shared" si="14"/>
        <v>32.258064516129032</v>
      </c>
      <c r="V28" s="226">
        <f t="shared" si="14"/>
        <v>32.258064516129032</v>
      </c>
      <c r="W28" s="226">
        <f t="shared" si="14"/>
        <v>32.258064516129032</v>
      </c>
      <c r="X28" s="226">
        <f t="shared" si="14"/>
        <v>32.258064516129032</v>
      </c>
      <c r="Y28" s="226">
        <f t="shared" si="14"/>
        <v>32.258064516129032</v>
      </c>
      <c r="Z28" s="226">
        <f t="shared" si="14"/>
        <v>32.258064516129032</v>
      </c>
      <c r="AA28" s="226">
        <f t="shared" si="14"/>
        <v>32.258064516129032</v>
      </c>
      <c r="AB28" s="226">
        <f t="shared" si="14"/>
        <v>32.258064516129032</v>
      </c>
      <c r="AC28" s="226">
        <f t="shared" si="14"/>
        <v>32.258064516129032</v>
      </c>
      <c r="AD28" s="226">
        <f t="shared" si="14"/>
        <v>32.258064516129032</v>
      </c>
      <c r="AE28" s="226">
        <f t="shared" si="14"/>
        <v>32.258064516129032</v>
      </c>
      <c r="AF28" s="226">
        <f t="shared" si="14"/>
        <v>32.258064516129032</v>
      </c>
      <c r="AG28" s="226">
        <f t="shared" si="14"/>
        <v>32.258064516129032</v>
      </c>
    </row>
    <row r="29" spans="1:35" x14ac:dyDescent="0.25">
      <c r="A29" s="173" t="s">
        <v>98</v>
      </c>
      <c r="B29" s="170">
        <v>5000</v>
      </c>
      <c r="C29" s="228">
        <f t="shared" si="11"/>
        <v>161.29032258064515</v>
      </c>
      <c r="D29" s="226">
        <f>$B$29/31</f>
        <v>161.29032258064515</v>
      </c>
      <c r="E29" s="226">
        <f t="shared" ref="E29:AF29" si="15">$B$29/31</f>
        <v>161.29032258064515</v>
      </c>
      <c r="F29" s="226">
        <f t="shared" si="15"/>
        <v>161.29032258064515</v>
      </c>
      <c r="G29" s="226">
        <f t="shared" si="15"/>
        <v>161.29032258064515</v>
      </c>
      <c r="H29" s="226">
        <f t="shared" si="15"/>
        <v>161.29032258064515</v>
      </c>
      <c r="I29" s="226">
        <f t="shared" si="15"/>
        <v>161.29032258064515</v>
      </c>
      <c r="J29" s="226">
        <f t="shared" si="15"/>
        <v>161.29032258064515</v>
      </c>
      <c r="K29" s="226">
        <f t="shared" si="15"/>
        <v>161.29032258064515</v>
      </c>
      <c r="L29" s="226">
        <f t="shared" si="15"/>
        <v>161.29032258064515</v>
      </c>
      <c r="M29" s="226">
        <f t="shared" si="15"/>
        <v>161.29032258064515</v>
      </c>
      <c r="N29" s="226">
        <f t="shared" si="15"/>
        <v>161.29032258064515</v>
      </c>
      <c r="O29" s="226">
        <f t="shared" si="15"/>
        <v>161.29032258064515</v>
      </c>
      <c r="P29" s="226">
        <f t="shared" si="15"/>
        <v>161.29032258064515</v>
      </c>
      <c r="Q29" s="226">
        <f t="shared" si="15"/>
        <v>161.29032258064515</v>
      </c>
      <c r="R29" s="226">
        <f t="shared" si="15"/>
        <v>161.29032258064515</v>
      </c>
      <c r="S29" s="226">
        <f t="shared" si="15"/>
        <v>161.29032258064515</v>
      </c>
      <c r="T29" s="226">
        <f t="shared" si="15"/>
        <v>161.29032258064515</v>
      </c>
      <c r="U29" s="226">
        <f t="shared" si="15"/>
        <v>161.29032258064515</v>
      </c>
      <c r="V29" s="226">
        <f t="shared" si="15"/>
        <v>161.29032258064515</v>
      </c>
      <c r="W29" s="226">
        <f t="shared" si="15"/>
        <v>161.29032258064515</v>
      </c>
      <c r="X29" s="226">
        <f t="shared" si="15"/>
        <v>161.29032258064515</v>
      </c>
      <c r="Y29" s="226">
        <f t="shared" si="15"/>
        <v>161.29032258064515</v>
      </c>
      <c r="Z29" s="226">
        <f t="shared" si="15"/>
        <v>161.29032258064515</v>
      </c>
      <c r="AA29" s="226">
        <f t="shared" si="15"/>
        <v>161.29032258064515</v>
      </c>
      <c r="AB29" s="226">
        <f t="shared" si="15"/>
        <v>161.29032258064515</v>
      </c>
      <c r="AC29" s="226">
        <f t="shared" si="15"/>
        <v>161.29032258064515</v>
      </c>
      <c r="AD29" s="226">
        <f t="shared" si="15"/>
        <v>161.29032258064515</v>
      </c>
      <c r="AE29" s="226">
        <f t="shared" si="15"/>
        <v>161.29032258064515</v>
      </c>
      <c r="AF29" s="226">
        <f t="shared" si="15"/>
        <v>161.29032258064515</v>
      </c>
      <c r="AG29" s="226">
        <f>$B$29/31</f>
        <v>161.29032258064515</v>
      </c>
    </row>
    <row r="30" spans="1:35" x14ac:dyDescent="0.25">
      <c r="A30" s="213" t="s">
        <v>99</v>
      </c>
      <c r="B30" s="170">
        <v>20300</v>
      </c>
      <c r="C30" s="228">
        <f t="shared" si="11"/>
        <v>654.83870967741939</v>
      </c>
      <c r="D30" s="226">
        <f>$B$30/31</f>
        <v>654.83870967741939</v>
      </c>
      <c r="E30" s="226">
        <f t="shared" ref="E30:AG30" si="16">$B$30/31</f>
        <v>654.83870967741939</v>
      </c>
      <c r="F30" s="226">
        <f t="shared" si="16"/>
        <v>654.83870967741939</v>
      </c>
      <c r="G30" s="226">
        <f t="shared" si="16"/>
        <v>654.83870967741939</v>
      </c>
      <c r="H30" s="226">
        <f t="shared" si="16"/>
        <v>654.83870967741939</v>
      </c>
      <c r="I30" s="226">
        <f t="shared" si="16"/>
        <v>654.83870967741939</v>
      </c>
      <c r="J30" s="226">
        <f t="shared" si="16"/>
        <v>654.83870967741939</v>
      </c>
      <c r="K30" s="226">
        <f t="shared" si="16"/>
        <v>654.83870967741939</v>
      </c>
      <c r="L30" s="226">
        <f t="shared" si="16"/>
        <v>654.83870967741939</v>
      </c>
      <c r="M30" s="226">
        <f t="shared" si="16"/>
        <v>654.83870967741939</v>
      </c>
      <c r="N30" s="226">
        <f t="shared" si="16"/>
        <v>654.83870967741939</v>
      </c>
      <c r="O30" s="226">
        <f t="shared" si="16"/>
        <v>654.83870967741939</v>
      </c>
      <c r="P30" s="226">
        <f t="shared" si="16"/>
        <v>654.83870967741939</v>
      </c>
      <c r="Q30" s="226">
        <f t="shared" si="16"/>
        <v>654.83870967741939</v>
      </c>
      <c r="R30" s="226">
        <f t="shared" si="16"/>
        <v>654.83870967741939</v>
      </c>
      <c r="S30" s="226">
        <f t="shared" si="16"/>
        <v>654.83870967741939</v>
      </c>
      <c r="T30" s="226">
        <f t="shared" si="16"/>
        <v>654.83870967741939</v>
      </c>
      <c r="U30" s="226">
        <f t="shared" si="16"/>
        <v>654.83870967741939</v>
      </c>
      <c r="V30" s="226">
        <f t="shared" si="16"/>
        <v>654.83870967741939</v>
      </c>
      <c r="W30" s="226">
        <f t="shared" si="16"/>
        <v>654.83870967741939</v>
      </c>
      <c r="X30" s="226">
        <f t="shared" si="16"/>
        <v>654.83870967741939</v>
      </c>
      <c r="Y30" s="226">
        <f t="shared" si="16"/>
        <v>654.83870967741939</v>
      </c>
      <c r="Z30" s="226">
        <f t="shared" si="16"/>
        <v>654.83870967741939</v>
      </c>
      <c r="AA30" s="226">
        <f t="shared" si="16"/>
        <v>654.83870967741939</v>
      </c>
      <c r="AB30" s="226">
        <f t="shared" si="16"/>
        <v>654.83870967741939</v>
      </c>
      <c r="AC30" s="226">
        <f t="shared" si="16"/>
        <v>654.83870967741939</v>
      </c>
      <c r="AD30" s="226">
        <f t="shared" si="16"/>
        <v>654.83870967741939</v>
      </c>
      <c r="AE30" s="226">
        <f t="shared" si="16"/>
        <v>654.83870967741939</v>
      </c>
      <c r="AF30" s="226">
        <f t="shared" si="16"/>
        <v>654.83870967741939</v>
      </c>
      <c r="AG30" s="226">
        <f t="shared" si="16"/>
        <v>654.83870967741939</v>
      </c>
    </row>
    <row r="31" spans="1:35" x14ac:dyDescent="0.25">
      <c r="A31" s="213" t="s">
        <v>102</v>
      </c>
      <c r="B31" s="170">
        <v>8000</v>
      </c>
      <c r="C31" s="228">
        <f t="shared" si="11"/>
        <v>258.06451612903226</v>
      </c>
      <c r="D31" s="229">
        <f>$B$31/31</f>
        <v>258.06451612903226</v>
      </c>
      <c r="E31" s="229">
        <f t="shared" ref="E31:AG31" si="17">$B$31/31</f>
        <v>258.06451612903226</v>
      </c>
      <c r="F31" s="229">
        <f t="shared" si="17"/>
        <v>258.06451612903226</v>
      </c>
      <c r="G31" s="229">
        <f t="shared" si="17"/>
        <v>258.06451612903226</v>
      </c>
      <c r="H31" s="229">
        <f t="shared" si="17"/>
        <v>258.06451612903226</v>
      </c>
      <c r="I31" s="229">
        <f t="shared" si="17"/>
        <v>258.06451612903226</v>
      </c>
      <c r="J31" s="229">
        <f t="shared" si="17"/>
        <v>258.06451612903226</v>
      </c>
      <c r="K31" s="229">
        <f t="shared" si="17"/>
        <v>258.06451612903226</v>
      </c>
      <c r="L31" s="229">
        <f t="shared" si="17"/>
        <v>258.06451612903226</v>
      </c>
      <c r="M31" s="229">
        <f t="shared" si="17"/>
        <v>258.06451612903226</v>
      </c>
      <c r="N31" s="229">
        <f t="shared" si="17"/>
        <v>258.06451612903226</v>
      </c>
      <c r="O31" s="229">
        <f t="shared" si="17"/>
        <v>258.06451612903226</v>
      </c>
      <c r="P31" s="229">
        <f t="shared" si="17"/>
        <v>258.06451612903226</v>
      </c>
      <c r="Q31" s="229">
        <f t="shared" si="17"/>
        <v>258.06451612903226</v>
      </c>
      <c r="R31" s="229">
        <f t="shared" si="17"/>
        <v>258.06451612903226</v>
      </c>
      <c r="S31" s="229">
        <f t="shared" si="17"/>
        <v>258.06451612903226</v>
      </c>
      <c r="T31" s="229">
        <f t="shared" si="17"/>
        <v>258.06451612903226</v>
      </c>
      <c r="U31" s="229">
        <f t="shared" si="17"/>
        <v>258.06451612903226</v>
      </c>
      <c r="V31" s="229">
        <f t="shared" si="17"/>
        <v>258.06451612903226</v>
      </c>
      <c r="W31" s="229">
        <f t="shared" si="17"/>
        <v>258.06451612903226</v>
      </c>
      <c r="X31" s="229">
        <f t="shared" si="17"/>
        <v>258.06451612903226</v>
      </c>
      <c r="Y31" s="229">
        <f t="shared" si="17"/>
        <v>258.06451612903226</v>
      </c>
      <c r="Z31" s="229">
        <f t="shared" si="17"/>
        <v>258.06451612903226</v>
      </c>
      <c r="AA31" s="229">
        <f t="shared" si="17"/>
        <v>258.06451612903226</v>
      </c>
      <c r="AB31" s="229">
        <f t="shared" si="17"/>
        <v>258.06451612903226</v>
      </c>
      <c r="AC31" s="229">
        <f t="shared" si="17"/>
        <v>258.06451612903226</v>
      </c>
      <c r="AD31" s="229">
        <f t="shared" si="17"/>
        <v>258.06451612903226</v>
      </c>
      <c r="AE31" s="229">
        <f t="shared" si="17"/>
        <v>258.06451612903226</v>
      </c>
      <c r="AF31" s="229">
        <f t="shared" si="17"/>
        <v>258.06451612903226</v>
      </c>
      <c r="AG31" s="229">
        <f t="shared" si="17"/>
        <v>258.06451612903226</v>
      </c>
    </row>
    <row r="32" spans="1:35" x14ac:dyDescent="0.25">
      <c r="A32" s="213" t="s">
        <v>101</v>
      </c>
      <c r="B32" s="170">
        <v>11500</v>
      </c>
      <c r="C32" s="228">
        <f t="shared" si="11"/>
        <v>370.96774193548384</v>
      </c>
      <c r="D32" s="229">
        <f>$B$32/31</f>
        <v>370.96774193548384</v>
      </c>
      <c r="E32" s="229">
        <f t="shared" ref="E32:AG32" si="18">$B$32/31</f>
        <v>370.96774193548384</v>
      </c>
      <c r="F32" s="229">
        <f t="shared" si="18"/>
        <v>370.96774193548384</v>
      </c>
      <c r="G32" s="229">
        <f t="shared" si="18"/>
        <v>370.96774193548384</v>
      </c>
      <c r="H32" s="229">
        <f t="shared" si="18"/>
        <v>370.96774193548384</v>
      </c>
      <c r="I32" s="229">
        <f t="shared" si="18"/>
        <v>370.96774193548384</v>
      </c>
      <c r="J32" s="229">
        <f t="shared" si="18"/>
        <v>370.96774193548384</v>
      </c>
      <c r="K32" s="229">
        <f t="shared" si="18"/>
        <v>370.96774193548384</v>
      </c>
      <c r="L32" s="229">
        <f t="shared" si="18"/>
        <v>370.96774193548384</v>
      </c>
      <c r="M32" s="229">
        <f t="shared" si="18"/>
        <v>370.96774193548384</v>
      </c>
      <c r="N32" s="229">
        <f t="shared" si="18"/>
        <v>370.96774193548384</v>
      </c>
      <c r="O32" s="229">
        <f t="shared" si="18"/>
        <v>370.96774193548384</v>
      </c>
      <c r="P32" s="229">
        <f t="shared" si="18"/>
        <v>370.96774193548384</v>
      </c>
      <c r="Q32" s="229">
        <f t="shared" si="18"/>
        <v>370.96774193548384</v>
      </c>
      <c r="R32" s="229">
        <f t="shared" si="18"/>
        <v>370.96774193548384</v>
      </c>
      <c r="S32" s="229">
        <f t="shared" si="18"/>
        <v>370.96774193548384</v>
      </c>
      <c r="T32" s="229">
        <f t="shared" si="18"/>
        <v>370.96774193548384</v>
      </c>
      <c r="U32" s="229">
        <f t="shared" si="18"/>
        <v>370.96774193548384</v>
      </c>
      <c r="V32" s="229">
        <f t="shared" si="18"/>
        <v>370.96774193548384</v>
      </c>
      <c r="W32" s="229">
        <f t="shared" si="18"/>
        <v>370.96774193548384</v>
      </c>
      <c r="X32" s="229">
        <f t="shared" si="18"/>
        <v>370.96774193548384</v>
      </c>
      <c r="Y32" s="229">
        <f t="shared" si="18"/>
        <v>370.96774193548384</v>
      </c>
      <c r="Z32" s="229">
        <f t="shared" si="18"/>
        <v>370.96774193548384</v>
      </c>
      <c r="AA32" s="229">
        <f t="shared" si="18"/>
        <v>370.96774193548384</v>
      </c>
      <c r="AB32" s="229">
        <f t="shared" si="18"/>
        <v>370.96774193548384</v>
      </c>
      <c r="AC32" s="229">
        <f t="shared" si="18"/>
        <v>370.96774193548384</v>
      </c>
      <c r="AD32" s="229">
        <f t="shared" si="18"/>
        <v>370.96774193548384</v>
      </c>
      <c r="AE32" s="229">
        <f t="shared" si="18"/>
        <v>370.96774193548384</v>
      </c>
      <c r="AF32" s="229">
        <f t="shared" si="18"/>
        <v>370.96774193548384</v>
      </c>
      <c r="AG32" s="229">
        <f t="shared" si="18"/>
        <v>370.96774193548384</v>
      </c>
    </row>
    <row r="33" spans="1:35" x14ac:dyDescent="0.25">
      <c r="A33" s="190" t="s">
        <v>93</v>
      </c>
      <c r="B33" s="193">
        <f t="shared" ref="B33:AG33" si="19">SUM(B23:B32)</f>
        <v>261800</v>
      </c>
      <c r="C33" s="193">
        <f t="shared" si="19"/>
        <v>8445.1612903225796</v>
      </c>
      <c r="D33" s="193">
        <f t="shared" si="19"/>
        <v>8445.1612903225796</v>
      </c>
      <c r="E33" s="193">
        <f t="shared" si="19"/>
        <v>8445.1612903225796</v>
      </c>
      <c r="F33" s="193">
        <f t="shared" si="19"/>
        <v>8445.1612903225796</v>
      </c>
      <c r="G33" s="193">
        <f t="shared" si="19"/>
        <v>8445.1612903225796</v>
      </c>
      <c r="H33" s="193">
        <f t="shared" si="19"/>
        <v>8445.1612903225796</v>
      </c>
      <c r="I33" s="193">
        <f t="shared" si="19"/>
        <v>8445.1612903225796</v>
      </c>
      <c r="J33" s="193">
        <f t="shared" si="19"/>
        <v>8445.1612903225796</v>
      </c>
      <c r="K33" s="193">
        <f t="shared" si="19"/>
        <v>8445.1612903225796</v>
      </c>
      <c r="L33" s="193">
        <f t="shared" si="19"/>
        <v>8445.1612903225796</v>
      </c>
      <c r="M33" s="193">
        <f t="shared" si="19"/>
        <v>8445.1612903225796</v>
      </c>
      <c r="N33" s="193">
        <f t="shared" si="19"/>
        <v>8445.1612903225796</v>
      </c>
      <c r="O33" s="193">
        <f t="shared" si="19"/>
        <v>8445.1612903225796</v>
      </c>
      <c r="P33" s="193">
        <f t="shared" si="19"/>
        <v>8445.1612903225796</v>
      </c>
      <c r="Q33" s="193">
        <f t="shared" si="19"/>
        <v>8445.1612903225796</v>
      </c>
      <c r="R33" s="193">
        <f t="shared" si="19"/>
        <v>8445.1612903225796</v>
      </c>
      <c r="S33" s="193">
        <f t="shared" si="19"/>
        <v>8445.1612903225796</v>
      </c>
      <c r="T33" s="193">
        <f t="shared" si="19"/>
        <v>8445.1612903225796</v>
      </c>
      <c r="U33" s="193">
        <f t="shared" si="19"/>
        <v>8445.1612903225796</v>
      </c>
      <c r="V33" s="193">
        <f t="shared" si="19"/>
        <v>8445.1612903225796</v>
      </c>
      <c r="W33" s="193">
        <f t="shared" si="19"/>
        <v>8445.1612903225796</v>
      </c>
      <c r="X33" s="193">
        <f t="shared" si="19"/>
        <v>8445.1612903225796</v>
      </c>
      <c r="Y33" s="193">
        <f t="shared" si="19"/>
        <v>8445.1612903225796</v>
      </c>
      <c r="Z33" s="193">
        <f t="shared" si="19"/>
        <v>8445.1612903225796</v>
      </c>
      <c r="AA33" s="193">
        <f t="shared" si="19"/>
        <v>8445.1612903225796</v>
      </c>
      <c r="AB33" s="193">
        <f t="shared" si="19"/>
        <v>8445.1612903225796</v>
      </c>
      <c r="AC33" s="193">
        <f t="shared" si="19"/>
        <v>8445.1612903225796</v>
      </c>
      <c r="AD33" s="193">
        <f t="shared" si="19"/>
        <v>8445.1612903225796</v>
      </c>
      <c r="AE33" s="193">
        <f t="shared" si="19"/>
        <v>8445.1612903225796</v>
      </c>
      <c r="AF33" s="193">
        <f t="shared" si="19"/>
        <v>8445.1612903225796</v>
      </c>
      <c r="AG33" s="193">
        <f t="shared" si="19"/>
        <v>8445.1612903225796</v>
      </c>
    </row>
    <row r="35" spans="1:35" s="194" customFormat="1" x14ac:dyDescent="0.25">
      <c r="A35" s="194" t="s">
        <v>94</v>
      </c>
      <c r="B35" s="198"/>
      <c r="C35" s="199">
        <f t="shared" ref="C35:AG35" si="20">C11-C20-C33</f>
        <v>-8445.1612903225796</v>
      </c>
      <c r="D35" s="199">
        <f t="shared" si="20"/>
        <v>-8445.1612903225796</v>
      </c>
      <c r="E35" s="199">
        <f t="shared" si="20"/>
        <v>-8445.1612903225796</v>
      </c>
      <c r="F35" s="199">
        <f t="shared" si="20"/>
        <v>-8445.1612903225796</v>
      </c>
      <c r="G35" s="199">
        <f t="shared" si="20"/>
        <v>-8445.1612903225796</v>
      </c>
      <c r="H35" s="199">
        <f t="shared" si="20"/>
        <v>-8445.1612903225796</v>
      </c>
      <c r="I35" s="199">
        <f t="shared" si="20"/>
        <v>-8445.1612903225796</v>
      </c>
      <c r="J35" s="199">
        <f t="shared" si="20"/>
        <v>-8445.1612903225796</v>
      </c>
      <c r="K35" s="199">
        <f t="shared" si="20"/>
        <v>-8445.1612903225796</v>
      </c>
      <c r="L35" s="199">
        <f t="shared" si="20"/>
        <v>-8445.1612903225796</v>
      </c>
      <c r="M35" s="199">
        <f t="shared" si="20"/>
        <v>-8445.1612903225796</v>
      </c>
      <c r="N35" s="199">
        <f t="shared" si="20"/>
        <v>-8445.1612903225796</v>
      </c>
      <c r="O35" s="199">
        <f t="shared" si="20"/>
        <v>-8445.1612903225796</v>
      </c>
      <c r="P35" s="199">
        <f t="shared" si="20"/>
        <v>-8445.1612903225796</v>
      </c>
      <c r="Q35" s="199">
        <f t="shared" si="20"/>
        <v>-8445.1612903225796</v>
      </c>
      <c r="R35" s="199">
        <f t="shared" si="20"/>
        <v>-8445.1612903225796</v>
      </c>
      <c r="S35" s="199">
        <f t="shared" si="20"/>
        <v>-8445.1612903225796</v>
      </c>
      <c r="T35" s="199">
        <f t="shared" si="20"/>
        <v>-8445.1612903225796</v>
      </c>
      <c r="U35" s="199">
        <f t="shared" si="20"/>
        <v>-8445.1612903225796</v>
      </c>
      <c r="V35" s="199">
        <f t="shared" si="20"/>
        <v>-8445.1612903225796</v>
      </c>
      <c r="W35" s="199">
        <f t="shared" si="20"/>
        <v>-8445.1612903225796</v>
      </c>
      <c r="X35" s="199">
        <f t="shared" si="20"/>
        <v>-8445.1612903225796</v>
      </c>
      <c r="Y35" s="199">
        <f t="shared" si="20"/>
        <v>-8445.1612903225796</v>
      </c>
      <c r="Z35" s="199">
        <f t="shared" si="20"/>
        <v>-8445.1612903225796</v>
      </c>
      <c r="AA35" s="199">
        <f t="shared" si="20"/>
        <v>-8445.1612903225796</v>
      </c>
      <c r="AB35" s="199">
        <f t="shared" si="20"/>
        <v>-8445.1612903225796</v>
      </c>
      <c r="AC35" s="199">
        <f t="shared" si="20"/>
        <v>-8445.1612903225796</v>
      </c>
      <c r="AD35" s="199">
        <f t="shared" si="20"/>
        <v>-8445.1612903225796</v>
      </c>
      <c r="AE35" s="199">
        <f t="shared" si="20"/>
        <v>-8445.1612903225796</v>
      </c>
      <c r="AF35" s="199">
        <f t="shared" si="20"/>
        <v>-8445.1612903225796</v>
      </c>
      <c r="AG35" s="199">
        <f t="shared" si="20"/>
        <v>-8445.1612903225796</v>
      </c>
      <c r="AI35" s="199">
        <f>SUM(C35:AG35)</f>
        <v>-261799.99999999988</v>
      </c>
    </row>
    <row r="37" spans="1:35" x14ac:dyDescent="0.25">
      <c r="A37" s="242"/>
      <c r="B37" s="242"/>
      <c r="C37" s="242"/>
      <c r="D37" s="242"/>
      <c r="E37" s="242"/>
      <c r="F37" s="242"/>
      <c r="G37" s="242"/>
      <c r="H37" s="242"/>
      <c r="I37" s="242"/>
      <c r="J37" s="242"/>
      <c r="K37" s="242"/>
      <c r="L37" s="242"/>
      <c r="M37" s="242"/>
      <c r="N37" s="242"/>
      <c r="O37" s="242"/>
      <c r="P37" s="242"/>
      <c r="Q37" s="242"/>
      <c r="R37" s="242"/>
      <c r="S37" s="242"/>
      <c r="T37" s="242"/>
      <c r="U37" s="242"/>
      <c r="V37" s="242"/>
      <c r="W37" s="242"/>
      <c r="X37" s="242"/>
      <c r="Y37" s="242"/>
      <c r="Z37" s="242"/>
      <c r="AA37" s="242"/>
      <c r="AB37" s="242"/>
      <c r="AC37" s="242"/>
      <c r="AD37" s="242"/>
      <c r="AE37" s="242"/>
      <c r="AF37" s="242"/>
      <c r="AG37" s="242"/>
    </row>
    <row r="39" spans="1:35" x14ac:dyDescent="0.25">
      <c r="A39" s="190"/>
      <c r="B39" s="200"/>
    </row>
    <row r="40" spans="1:35" x14ac:dyDescent="0.25">
      <c r="A40" s="188" t="s">
        <v>146</v>
      </c>
      <c r="B40" s="189">
        <f>B33</f>
        <v>261800</v>
      </c>
    </row>
    <row r="41" spans="1:35" x14ac:dyDescent="0.25">
      <c r="A41" s="188" t="s">
        <v>147</v>
      </c>
      <c r="B41" s="189">
        <f>AI11</f>
        <v>0</v>
      </c>
      <c r="C41" s="201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01"/>
      <c r="O41" s="201"/>
      <c r="P41" s="201"/>
      <c r="Q41" s="201"/>
      <c r="R41" s="201"/>
      <c r="S41" s="201"/>
      <c r="T41" s="201"/>
      <c r="U41" s="201"/>
      <c r="V41" s="201"/>
      <c r="W41" s="201"/>
      <c r="X41" s="201"/>
      <c r="Y41" s="201"/>
      <c r="Z41" s="201"/>
      <c r="AA41" s="201"/>
      <c r="AB41" s="201"/>
      <c r="AC41" s="201"/>
      <c r="AD41" s="201"/>
      <c r="AE41" s="201"/>
      <c r="AF41" s="201"/>
      <c r="AG41" s="201"/>
    </row>
    <row r="42" spans="1:35" x14ac:dyDescent="0.25">
      <c r="A42" s="188" t="s">
        <v>148</v>
      </c>
      <c r="B42" s="189">
        <f>AI20</f>
        <v>0</v>
      </c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201"/>
      <c r="AA42" s="201"/>
      <c r="AB42" s="201"/>
      <c r="AC42" s="201"/>
      <c r="AD42" s="201"/>
      <c r="AE42" s="201"/>
    </row>
    <row r="43" spans="1:35" x14ac:dyDescent="0.25">
      <c r="A43" s="188" t="s">
        <v>149</v>
      </c>
      <c r="B43" s="189">
        <f>SUM(B42+B40)</f>
        <v>261800</v>
      </c>
      <c r="O43" s="201"/>
    </row>
    <row r="44" spans="1:35" s="205" customFormat="1" x14ac:dyDescent="0.25">
      <c r="A44" s="202" t="s">
        <v>150</v>
      </c>
      <c r="B44" s="203">
        <f>B41-B43</f>
        <v>-261800</v>
      </c>
      <c r="C44" s="204"/>
      <c r="D44" s="204"/>
      <c r="E44" s="204"/>
      <c r="F44" s="204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04"/>
      <c r="V44" s="204"/>
      <c r="W44" s="204"/>
      <c r="X44" s="204"/>
      <c r="Y44" s="204"/>
      <c r="Z44" s="204"/>
      <c r="AA44" s="204"/>
      <c r="AB44" s="204"/>
      <c r="AC44" s="204"/>
      <c r="AD44" s="204"/>
      <c r="AE44" s="204"/>
      <c r="AF44" s="204"/>
      <c r="AG44" s="204"/>
    </row>
    <row r="45" spans="1:35" x14ac:dyDescent="0.25">
      <c r="A45" s="190"/>
      <c r="B45" s="193"/>
      <c r="C45" s="206"/>
      <c r="D45" s="206"/>
      <c r="E45" s="206"/>
      <c r="F45" s="206"/>
      <c r="G45" s="206"/>
      <c r="H45" s="206"/>
      <c r="I45" s="206"/>
      <c r="J45" s="206"/>
      <c r="K45" s="206"/>
      <c r="L45" s="206"/>
      <c r="M45" s="206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</row>
    <row r="46" spans="1:35" x14ac:dyDescent="0.25">
      <c r="A46" s="190"/>
      <c r="B46" s="193"/>
      <c r="C46" s="201"/>
      <c r="D46" s="201"/>
      <c r="E46" s="201"/>
      <c r="F46" s="201"/>
      <c r="G46" s="201"/>
      <c r="H46" s="201"/>
      <c r="I46" s="201"/>
      <c r="J46" s="201"/>
      <c r="K46" s="201"/>
      <c r="L46" s="201"/>
      <c r="M46" s="201"/>
      <c r="N46" s="201"/>
      <c r="O46" s="201"/>
      <c r="P46" s="201"/>
      <c r="Q46" s="201"/>
      <c r="R46" s="201"/>
      <c r="S46" s="201"/>
      <c r="T46" s="201"/>
      <c r="U46" s="201"/>
      <c r="V46" s="201"/>
      <c r="W46" s="201"/>
      <c r="X46" s="201"/>
      <c r="Y46" s="201"/>
      <c r="Z46" s="201"/>
      <c r="AA46" s="201"/>
      <c r="AB46" s="201"/>
      <c r="AC46" s="201"/>
      <c r="AD46" s="201"/>
      <c r="AE46" s="201"/>
      <c r="AF46" s="201"/>
      <c r="AG46" s="201"/>
    </row>
    <row r="47" spans="1:35" x14ac:dyDescent="0.25">
      <c r="A47" s="190"/>
      <c r="B47" s="193"/>
      <c r="C47" s="201"/>
      <c r="D47" s="201"/>
      <c r="E47" s="201"/>
      <c r="F47" s="201"/>
      <c r="G47" s="201"/>
      <c r="H47" s="201"/>
      <c r="I47" s="201"/>
      <c r="J47" s="201"/>
      <c r="K47" s="201"/>
      <c r="L47" s="201"/>
      <c r="M47" s="201"/>
      <c r="N47" s="201"/>
      <c r="O47" s="201"/>
      <c r="P47" s="201"/>
      <c r="Q47" s="201"/>
      <c r="R47" s="201"/>
      <c r="S47" s="201"/>
      <c r="T47" s="201"/>
      <c r="U47" s="201"/>
      <c r="V47" s="201"/>
      <c r="W47" s="201"/>
      <c r="X47" s="201"/>
      <c r="Y47" s="201"/>
      <c r="Z47" s="201"/>
      <c r="AA47" s="201"/>
      <c r="AB47" s="201"/>
      <c r="AC47" s="201"/>
      <c r="AD47" s="201"/>
      <c r="AE47" s="201"/>
      <c r="AF47" s="201"/>
      <c r="AG47" s="201"/>
    </row>
    <row r="48" spans="1:35" x14ac:dyDescent="0.25">
      <c r="A48" s="190"/>
      <c r="B48" s="193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01"/>
      <c r="P48" s="201"/>
      <c r="Q48" s="201"/>
      <c r="R48" s="201"/>
      <c r="S48" s="201"/>
      <c r="T48" s="201"/>
      <c r="U48" s="201"/>
      <c r="V48" s="201"/>
      <c r="W48" s="201"/>
      <c r="X48" s="201"/>
      <c r="Y48" s="201"/>
      <c r="Z48" s="201"/>
      <c r="AA48" s="201"/>
      <c r="AB48" s="201"/>
      <c r="AC48" s="201"/>
      <c r="AD48" s="201"/>
      <c r="AE48" s="201"/>
      <c r="AF48" s="201"/>
      <c r="AG48" s="201"/>
    </row>
    <row r="49" spans="1:33" x14ac:dyDescent="0.25">
      <c r="A49" s="190"/>
      <c r="B49" s="193"/>
      <c r="C49" s="191"/>
      <c r="D49" s="191"/>
      <c r="E49" s="191"/>
      <c r="F49" s="191"/>
      <c r="G49" s="191"/>
      <c r="H49" s="191"/>
      <c r="I49" s="191"/>
      <c r="J49" s="191"/>
      <c r="K49" s="191"/>
      <c r="L49" s="191"/>
      <c r="M49" s="191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</row>
    <row r="50" spans="1:33" x14ac:dyDescent="0.25"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X50" s="201"/>
      <c r="Y50" s="201"/>
      <c r="Z50" s="201"/>
      <c r="AA50" s="201"/>
      <c r="AB50" s="201"/>
      <c r="AC50" s="201"/>
      <c r="AD50" s="201"/>
      <c r="AE50" s="201"/>
      <c r="AF50" s="201"/>
      <c r="AG50" s="201"/>
    </row>
    <row r="52" spans="1:33" s="210" customFormat="1" x14ac:dyDescent="0.25">
      <c r="A52" s="207"/>
      <c r="B52" s="208"/>
      <c r="C52" s="208"/>
      <c r="D52" s="209"/>
      <c r="E52" s="209"/>
      <c r="F52" s="209"/>
      <c r="G52" s="209"/>
      <c r="H52" s="209"/>
      <c r="I52" s="209"/>
      <c r="J52" s="209"/>
      <c r="K52" s="209"/>
      <c r="L52" s="209"/>
      <c r="M52" s="209"/>
      <c r="N52" s="209"/>
      <c r="O52" s="209"/>
      <c r="P52" s="209"/>
      <c r="Q52" s="209"/>
      <c r="R52" s="209"/>
      <c r="S52" s="209"/>
      <c r="T52" s="209"/>
      <c r="U52" s="209"/>
      <c r="V52" s="209"/>
      <c r="W52" s="209"/>
      <c r="X52" s="209"/>
      <c r="Y52" s="209"/>
      <c r="Z52" s="209"/>
      <c r="AA52" s="209"/>
      <c r="AB52" s="209"/>
      <c r="AC52" s="209"/>
      <c r="AD52" s="209"/>
      <c r="AE52" s="209"/>
      <c r="AF52" s="209"/>
      <c r="AG52" s="209"/>
    </row>
    <row r="53" spans="1:33" s="210" customFormat="1" x14ac:dyDescent="0.25">
      <c r="B53" s="208"/>
      <c r="C53" s="209"/>
      <c r="D53" s="209"/>
      <c r="E53" s="209"/>
      <c r="F53" s="209"/>
      <c r="G53" s="209"/>
      <c r="H53" s="209"/>
      <c r="I53" s="209"/>
      <c r="J53" s="209"/>
      <c r="K53" s="209"/>
      <c r="L53" s="209"/>
      <c r="M53" s="209"/>
      <c r="N53" s="209"/>
      <c r="O53" s="209"/>
      <c r="P53" s="209"/>
      <c r="Q53" s="209"/>
      <c r="R53" s="209"/>
      <c r="S53" s="209"/>
      <c r="T53" s="209"/>
      <c r="U53" s="209"/>
      <c r="V53" s="209"/>
      <c r="W53" s="209"/>
      <c r="X53" s="209"/>
      <c r="Y53" s="209"/>
      <c r="Z53" s="209"/>
      <c r="AA53" s="209"/>
      <c r="AB53" s="209"/>
      <c r="AC53" s="209"/>
      <c r="AD53" s="209"/>
      <c r="AE53" s="209"/>
      <c r="AF53" s="209"/>
      <c r="AG53" s="209"/>
    </row>
    <row r="54" spans="1:33" s="210" customFormat="1" x14ac:dyDescent="0.25">
      <c r="A54" s="207"/>
      <c r="B54" s="211"/>
      <c r="C54" s="212"/>
      <c r="D54" s="212"/>
      <c r="E54" s="212"/>
      <c r="F54" s="212"/>
      <c r="G54" s="212"/>
      <c r="H54" s="212"/>
      <c r="I54" s="212"/>
      <c r="J54" s="212"/>
      <c r="K54" s="212"/>
      <c r="L54" s="212"/>
      <c r="M54" s="212"/>
      <c r="N54" s="212"/>
      <c r="O54" s="212"/>
      <c r="P54" s="212"/>
      <c r="Q54" s="212"/>
      <c r="R54" s="212"/>
      <c r="S54" s="212"/>
      <c r="T54" s="212"/>
      <c r="U54" s="212"/>
      <c r="V54" s="212"/>
      <c r="W54" s="212"/>
      <c r="X54" s="212"/>
      <c r="Y54" s="212"/>
      <c r="Z54" s="212"/>
      <c r="AA54" s="212"/>
      <c r="AB54" s="212"/>
      <c r="AC54" s="212"/>
      <c r="AD54" s="212"/>
      <c r="AE54" s="212"/>
      <c r="AF54" s="212"/>
      <c r="AG54" s="212"/>
    </row>
  </sheetData>
  <mergeCells count="1">
    <mergeCell ref="A37:AG37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1BB6263-86EC-40C3-BD97-8CDEDB0279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DASHBOARD</vt:lpstr>
      <vt:lpstr>Jan-18</vt:lpstr>
      <vt:lpstr>Feb-18</vt:lpstr>
      <vt:lpstr>Mar-18</vt:lpstr>
      <vt:lpstr>Apr-18</vt:lpstr>
      <vt:lpstr>May-18</vt:lpstr>
      <vt:lpstr>Jun-18</vt:lpstr>
      <vt:lpstr>Jul-18</vt:lpstr>
      <vt:lpstr>Aug-18</vt:lpstr>
      <vt:lpstr>Sep-18</vt:lpstr>
      <vt:lpstr>Oct-18</vt:lpstr>
      <vt:lpstr>Nov-18</vt:lpstr>
      <vt:lpstr>Dec-18</vt:lpstr>
      <vt:lpstr>CASH FLOW BY YEAR</vt:lpstr>
      <vt:lpstr>FEB 2016</vt:lpstr>
      <vt:lpstr>MAR 2016</vt:lpstr>
      <vt:lpstr>Expected sales</vt:lpstr>
      <vt:lpstr>Cashflow</vt:lpstr>
      <vt:lpstr>StartDate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Kher</dc:creator>
  <cp:keywords/>
  <cp:lastModifiedBy>DELL</cp:lastModifiedBy>
  <cp:lastPrinted>2016-02-09T13:50:40Z</cp:lastPrinted>
  <dcterms:created xsi:type="dcterms:W3CDTF">2016-02-04T21:15:52Z</dcterms:created>
  <dcterms:modified xsi:type="dcterms:W3CDTF">2018-02-02T06:13:00Z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TC041010709991</vt:lpwstr>
  </property>
</Properties>
</file>