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donlim/Dropbox/github_/TestDesign_papers/analysis/"/>
    </mc:Choice>
  </mc:AlternateContent>
  <xr:revisionPtr revIDLastSave="0" documentId="13_ncr:1_{4FED272B-723F-F241-A548-E6BD3688E804}" xr6:coauthVersionLast="47" xr6:coauthVersionMax="47" xr10:uidLastSave="{00000000-0000-0000-0000-000000000000}"/>
  <bookViews>
    <workbookView xWindow="700" yWindow="2240" windowWidth="41280" windowHeight="21580" activeTab="3" xr2:uid="{00000000-000D-0000-FFFF-FFFF00000000}"/>
  </bookViews>
  <sheets>
    <sheet name="main-rmse" sheetId="8" r:id="rId1"/>
    <sheet name="main-overexposed" sheetId="19" r:id="rId2"/>
    <sheet name="main-sd-exposure" sheetId="21" r:id="rId3"/>
    <sheet name="etasq" sheetId="18" r:id="rId4"/>
    <sheet name="aov-rmse" sheetId="12" r:id="rId5"/>
    <sheet name="aov-overexposed" sheetId="14" r:id="rId6"/>
    <sheet name="aov-sd-exposure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8" l="1"/>
  <c r="F7" i="18"/>
  <c r="F6" i="18"/>
  <c r="C4" i="18"/>
  <c r="D4" i="18"/>
  <c r="C5" i="18"/>
  <c r="D5" i="18"/>
  <c r="C6" i="18"/>
  <c r="D6" i="18"/>
  <c r="C7" i="18"/>
  <c r="D7" i="18"/>
  <c r="C8" i="18"/>
  <c r="D8" i="18"/>
  <c r="D3" i="18"/>
  <c r="C3" i="18"/>
  <c r="B4" i="18"/>
  <c r="B5" i="18"/>
  <c r="B6" i="18"/>
  <c r="B7" i="18"/>
  <c r="B8" i="18"/>
  <c r="B3" i="18"/>
  <c r="C11" i="16"/>
  <c r="G8" i="16" s="1"/>
  <c r="C11" i="14"/>
  <c r="G3" i="14" s="1"/>
  <c r="C11" i="12"/>
  <c r="G7" i="12" s="1"/>
  <c r="G3" i="16" l="1"/>
  <c r="G4" i="16"/>
  <c r="G5" i="16"/>
  <c r="G6" i="16"/>
  <c r="G7" i="16"/>
  <c r="G7" i="14"/>
  <c r="G6" i="14"/>
  <c r="G5" i="14"/>
  <c r="G4" i="14"/>
  <c r="G8" i="14"/>
  <c r="G4" i="12"/>
  <c r="G5" i="12"/>
  <c r="G3" i="12"/>
  <c r="G8" i="12"/>
  <c r="G6" i="12"/>
  <c r="F10" i="18"/>
  <c r="F11" i="18"/>
</calcChain>
</file>

<file path=xl/sharedStrings.xml><?xml version="1.0" encoding="utf-8"?>
<sst xmlns="http://schemas.openxmlformats.org/spreadsheetml/2006/main" count="99" uniqueCount="34">
  <si>
    <t>Estimate</t>
  </si>
  <si>
    <t>Std. Error</t>
  </si>
  <si>
    <t>t value</t>
  </si>
  <si>
    <t>Pr(&gt;|t|)</t>
  </si>
  <si>
    <t>(Intercept)</t>
  </si>
  <si>
    <t>weaveds</t>
  </si>
  <si>
    <t>weavesd</t>
  </si>
  <si>
    <t>weavesetbased</t>
  </si>
  <si>
    <t>exposurebigm</t>
  </si>
  <si>
    <t>targetgoalinfo8</t>
  </si>
  <si>
    <t>targetgoalinfo6</t>
  </si>
  <si>
    <t>DV: RMSE</t>
  </si>
  <si>
    <t>targetgoalinfo7</t>
  </si>
  <si>
    <t>Df</t>
  </si>
  <si>
    <t>Sum Sq</t>
  </si>
  <si>
    <t>Mean Sq</t>
  </si>
  <si>
    <t>F value</t>
  </si>
  <si>
    <t>Pr(&gt;F)</t>
  </si>
  <si>
    <t xml:space="preserve">weave          </t>
  </si>
  <si>
    <t xml:space="preserve">exposure       </t>
  </si>
  <si>
    <t xml:space="preserve">target         </t>
  </si>
  <si>
    <t xml:space="preserve">weave:exposure </t>
  </si>
  <si>
    <t xml:space="preserve">weave:target   </t>
  </si>
  <si>
    <t>exposure:target</t>
  </si>
  <si>
    <t xml:space="preserve">Residuals      </t>
  </si>
  <si>
    <t>NA</t>
  </si>
  <si>
    <t>etasq</t>
  </si>
  <si>
    <t>DV: overexposed</t>
  </si>
  <si>
    <t>DV: sd-exposure</t>
  </si>
  <si>
    <t>rmse</t>
  </si>
  <si>
    <t>overexposed</t>
  </si>
  <si>
    <t>sd-exposure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</si>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</sst>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164" fontId="19" fillId="0" borderId="0" xfId="0" applyNumberFormat="1" applyFont="1"/>
    <xf numFmtId="0" fontId="18" fillId="33" borderId="0" xfId="0" applyFont="1" applyFill="1"/>
    <xf numFmtId="0" fontId="19" fillId="33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165" fontId="19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8199-578F-674E-9F48-26D17800AEE1}">
  <dimension ref="A1:G25"/>
  <sheetViews>
    <sheetView zoomScale="150" zoomScaleNormal="150" workbookViewId="0">
      <selection activeCell="A13" sqref="A13"/>
    </sheetView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11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2">
        <v>0.32119790001850801</v>
      </c>
      <c r="C3" s="2">
        <v>3.1170139818066298E-4</v>
      </c>
      <c r="D3" s="2">
        <v>1030.46666422825</v>
      </c>
      <c r="E3" s="2">
        <v>0</v>
      </c>
    </row>
    <row r="4" spans="1:7" x14ac:dyDescent="0.2">
      <c r="A4" s="1" t="s">
        <v>5</v>
      </c>
      <c r="B4" s="2">
        <v>1.9685549403676E-4</v>
      </c>
      <c r="C4" s="2">
        <v>3.1170139818066103E-4</v>
      </c>
      <c r="D4" s="2">
        <v>0.63155152715312202</v>
      </c>
      <c r="E4" s="2">
        <v>0.52772519274945995</v>
      </c>
      <c r="G4" s="1"/>
    </row>
    <row r="5" spans="1:7" x14ac:dyDescent="0.2">
      <c r="A5" s="1" t="s">
        <v>6</v>
      </c>
      <c r="B5" s="2">
        <v>1.1291720071548699E-3</v>
      </c>
      <c r="C5" s="2">
        <v>3.1170139818066103E-4</v>
      </c>
      <c r="D5" s="2">
        <v>3.6226080914157701</v>
      </c>
      <c r="E5" s="2">
        <v>2.96190035058513E-4</v>
      </c>
      <c r="G5" s="1"/>
    </row>
    <row r="6" spans="1:7" x14ac:dyDescent="0.2">
      <c r="A6" s="1" t="s">
        <v>7</v>
      </c>
      <c r="B6" s="2">
        <v>1.0545198542510899E-2</v>
      </c>
      <c r="C6" s="2">
        <v>3.1170139818065598E-4</v>
      </c>
      <c r="D6" s="2">
        <v>33.831091564110103</v>
      </c>
      <c r="E6" s="2">
        <v>1.10122227724071E-214</v>
      </c>
      <c r="G6" s="1"/>
    </row>
    <row r="7" spans="1:7" x14ac:dyDescent="0.2">
      <c r="A7" s="1" t="s">
        <v>8</v>
      </c>
      <c r="B7" s="2">
        <v>4.2111204872762997E-3</v>
      </c>
      <c r="C7" s="2">
        <v>2.2040617235887099E-4</v>
      </c>
      <c r="D7" s="2">
        <v>19.106182200830801</v>
      </c>
      <c r="E7" s="2">
        <v>3.8776988045093202E-77</v>
      </c>
      <c r="G7" s="1"/>
    </row>
    <row r="8" spans="1:7" x14ac:dyDescent="0.2">
      <c r="A8" s="1" t="s">
        <v>9</v>
      </c>
      <c r="B8" s="2">
        <v>1.5869473654766399E-2</v>
      </c>
      <c r="C8" s="2">
        <v>3.1170139818065398E-4</v>
      </c>
      <c r="D8" s="2">
        <v>50.912423708695897</v>
      </c>
      <c r="E8" s="2">
        <v>0</v>
      </c>
      <c r="G8" s="1"/>
    </row>
    <row r="9" spans="1:7" x14ac:dyDescent="0.2">
      <c r="A9" s="1" t="s">
        <v>12</v>
      </c>
      <c r="B9" s="2">
        <v>3.24820958570117E-2</v>
      </c>
      <c r="C9" s="2">
        <v>3.1170139818065701E-4</v>
      </c>
      <c r="D9" s="2">
        <v>104.209015572608</v>
      </c>
      <c r="E9" s="2">
        <v>0</v>
      </c>
      <c r="G9" s="1"/>
    </row>
    <row r="10" spans="1:7" x14ac:dyDescent="0.2">
      <c r="A10" s="1" t="s">
        <v>10</v>
      </c>
      <c r="B10" s="2">
        <v>5.5065799237777803E-2</v>
      </c>
      <c r="C10" s="2">
        <v>3.1170139818065902E-4</v>
      </c>
      <c r="D10" s="2">
        <v>176.66202191965201</v>
      </c>
      <c r="E10" s="2">
        <v>0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5" priority="1" operator="lessThan"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E643-1412-BC42-B739-F54A14E5F8EC}">
  <dimension ref="A1:G25"/>
  <sheetViews>
    <sheetView zoomScale="150" zoomScaleNormal="150" workbookViewId="0"/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27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2">
        <v>7.5894198664440998E-2</v>
      </c>
      <c r="C3" s="2">
        <v>4.2465672930446001E-4</v>
      </c>
      <c r="D3" s="2">
        <v>178.71893561829799</v>
      </c>
      <c r="E3" s="2">
        <v>0</v>
      </c>
    </row>
    <row r="4" spans="1:7" x14ac:dyDescent="0.2">
      <c r="A4" s="1" t="s">
        <v>5</v>
      </c>
      <c r="B4" s="2">
        <v>-1.5776293823037801E-3</v>
      </c>
      <c r="C4" s="2">
        <v>4.2465672930445698E-4</v>
      </c>
      <c r="D4" s="2">
        <v>-3.7150697809210902</v>
      </c>
      <c r="E4" s="2">
        <v>2.06627520338728E-4</v>
      </c>
      <c r="G4" s="1"/>
    </row>
    <row r="5" spans="1:7" x14ac:dyDescent="0.2">
      <c r="A5" s="1" t="s">
        <v>6</v>
      </c>
      <c r="B5" s="2">
        <v>4.0567612687810797E-3</v>
      </c>
      <c r="C5" s="2">
        <v>4.2465672930445698E-4</v>
      </c>
      <c r="D5" s="2">
        <v>9.5530365795112306</v>
      </c>
      <c r="E5" s="2">
        <v>2.4226299787840801E-21</v>
      </c>
      <c r="G5" s="1"/>
    </row>
    <row r="6" spans="1:7" x14ac:dyDescent="0.2">
      <c r="A6" s="1" t="s">
        <v>7</v>
      </c>
      <c r="B6" s="2">
        <v>-1.4607679465785E-4</v>
      </c>
      <c r="C6" s="2">
        <v>4.2465672930445101E-4</v>
      </c>
      <c r="D6" s="2">
        <v>-0.34398794267810301</v>
      </c>
      <c r="E6" s="2">
        <v>0.730878011480525</v>
      </c>
      <c r="G6" s="1"/>
    </row>
    <row r="7" spans="1:7" x14ac:dyDescent="0.2">
      <c r="A7" s="1" t="s">
        <v>8</v>
      </c>
      <c r="B7" s="2">
        <v>-3.20701168614351E-2</v>
      </c>
      <c r="C7" s="2">
        <v>3.0027765296767803E-4</v>
      </c>
      <c r="D7" s="2">
        <v>-106.80154365295699</v>
      </c>
      <c r="E7" s="2">
        <v>0</v>
      </c>
      <c r="G7" s="1"/>
    </row>
    <row r="8" spans="1:7" x14ac:dyDescent="0.2">
      <c r="A8" s="1" t="s">
        <v>9</v>
      </c>
      <c r="B8" s="2">
        <v>-2.35434056761256E-2</v>
      </c>
      <c r="C8" s="2">
        <v>4.24656729304447E-4</v>
      </c>
      <c r="D8" s="2">
        <v>-55.441028132740897</v>
      </c>
      <c r="E8" s="2">
        <v>0</v>
      </c>
      <c r="G8" s="1"/>
    </row>
    <row r="9" spans="1:7" x14ac:dyDescent="0.2">
      <c r="A9" s="1" t="s">
        <v>12</v>
      </c>
      <c r="B9" s="2">
        <v>-2.83785475792982E-2</v>
      </c>
      <c r="C9" s="2">
        <v>4.2465672930445199E-4</v>
      </c>
      <c r="D9" s="2">
        <v>-66.827029035380207</v>
      </c>
      <c r="E9" s="2">
        <v>0</v>
      </c>
      <c r="G9" s="1"/>
    </row>
    <row r="10" spans="1:7" x14ac:dyDescent="0.2">
      <c r="A10" s="1" t="s">
        <v>10</v>
      </c>
      <c r="B10" s="2">
        <v>-3.1220784641067999E-2</v>
      </c>
      <c r="C10" s="2">
        <v>4.2465672930445502E-4</v>
      </c>
      <c r="D10" s="2">
        <v>-73.520051577198601</v>
      </c>
      <c r="E10" s="2">
        <v>0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4" priority="1" operator="lessThan">
      <formula>0.05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EEAB-D22C-A547-9DA9-55B8E591C15D}">
  <dimension ref="A1:G25"/>
  <sheetViews>
    <sheetView zoomScale="150" zoomScaleNormal="150" workbookViewId="0"/>
  </sheetViews>
  <sheetFormatPr baseColWidth="10" defaultRowHeight="16" x14ac:dyDescent="0.2"/>
  <cols>
    <col min="1" max="1" width="40.83203125" customWidth="1"/>
    <col min="2" max="5" width="15.83203125" customWidth="1"/>
    <col min="6" max="6" width="7" customWidth="1"/>
  </cols>
  <sheetData>
    <row r="1" spans="1:7" x14ac:dyDescent="0.2">
      <c r="A1" s="3" t="s">
        <v>28</v>
      </c>
      <c r="B1" s="4"/>
      <c r="C1" s="4"/>
      <c r="D1" s="4"/>
      <c r="E1" s="4"/>
    </row>
    <row r="2" spans="1:7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">
      <c r="A3" s="1" t="s">
        <v>4</v>
      </c>
      <c r="B3" s="2">
        <v>0.132802229697664</v>
      </c>
      <c r="C3" s="2">
        <v>3.9646357195772999E-4</v>
      </c>
      <c r="D3" s="2">
        <v>334.96704133973498</v>
      </c>
      <c r="E3" s="2">
        <v>0</v>
      </c>
    </row>
    <row r="4" spans="1:7" x14ac:dyDescent="0.2">
      <c r="A4" s="1" t="s">
        <v>5</v>
      </c>
      <c r="B4" s="2">
        <v>-1.0002886421549501E-3</v>
      </c>
      <c r="C4" s="2">
        <v>3.96463571957727E-4</v>
      </c>
      <c r="D4" s="2">
        <v>-2.5230278716794801</v>
      </c>
      <c r="E4" s="2">
        <v>1.1683114220437401E-2</v>
      </c>
      <c r="G4" s="1"/>
    </row>
    <row r="5" spans="1:7" x14ac:dyDescent="0.2">
      <c r="A5" s="1" t="s">
        <v>6</v>
      </c>
      <c r="B5" s="2">
        <v>1.32908320374483E-2</v>
      </c>
      <c r="C5" s="2">
        <v>3.96463571957727E-4</v>
      </c>
      <c r="D5" s="2">
        <v>33.523463383580399</v>
      </c>
      <c r="E5" s="2">
        <v>2.3150047202024201E-211</v>
      </c>
      <c r="G5" s="1"/>
    </row>
    <row r="6" spans="1:7" x14ac:dyDescent="0.2">
      <c r="A6" s="1" t="s">
        <v>7</v>
      </c>
      <c r="B6" s="2">
        <v>1.2181215182328601E-2</v>
      </c>
      <c r="C6" s="2">
        <v>3.9646357195772099E-4</v>
      </c>
      <c r="D6" s="2">
        <v>30.724676978967398</v>
      </c>
      <c r="E6" s="2">
        <v>7.7819089626809601E-182</v>
      </c>
      <c r="G6" s="1"/>
    </row>
    <row r="7" spans="1:7" x14ac:dyDescent="0.2">
      <c r="A7" s="1" t="s">
        <v>8</v>
      </c>
      <c r="B7" s="2">
        <v>-4.8903729402395998E-2</v>
      </c>
      <c r="C7" s="2">
        <v>2.80342080224746E-4</v>
      </c>
      <c r="D7" s="2">
        <v>-174.443056722667</v>
      </c>
      <c r="E7" s="2">
        <v>0</v>
      </c>
      <c r="G7" s="1"/>
    </row>
    <row r="8" spans="1:7" x14ac:dyDescent="0.2">
      <c r="A8" s="1" t="s">
        <v>9</v>
      </c>
      <c r="B8" s="2">
        <v>-2.2000665323501201E-2</v>
      </c>
      <c r="C8" s="2">
        <v>3.9646357195771801E-4</v>
      </c>
      <c r="D8" s="2">
        <v>-55.4922743970222</v>
      </c>
      <c r="E8" s="2">
        <v>0</v>
      </c>
      <c r="G8" s="1"/>
    </row>
    <row r="9" spans="1:7" x14ac:dyDescent="0.2">
      <c r="A9" s="1" t="s">
        <v>12</v>
      </c>
      <c r="B9" s="2">
        <v>-2.6406471389521201E-2</v>
      </c>
      <c r="C9" s="2">
        <v>3.9646357195772202E-4</v>
      </c>
      <c r="D9" s="2">
        <v>-66.605038286688199</v>
      </c>
      <c r="E9" s="2">
        <v>0</v>
      </c>
      <c r="G9" s="1"/>
    </row>
    <row r="10" spans="1:7" x14ac:dyDescent="0.2">
      <c r="A10" s="1" t="s">
        <v>10</v>
      </c>
      <c r="B10" s="2">
        <v>-3.0393125610803099E-2</v>
      </c>
      <c r="C10" s="2">
        <v>3.96463571957725E-4</v>
      </c>
      <c r="D10" s="2">
        <v>-76.660575549785904</v>
      </c>
      <c r="E10" s="2">
        <v>0</v>
      </c>
    </row>
    <row r="11" spans="1:7" x14ac:dyDescent="0.2">
      <c r="A11" s="5"/>
      <c r="B11" s="6"/>
      <c r="C11" s="6"/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5"/>
      <c r="B20" s="6"/>
      <c r="C20" s="6"/>
      <c r="D20" s="6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  <row r="25" spans="1:4" x14ac:dyDescent="0.2">
      <c r="A25" s="1"/>
      <c r="B25" s="2"/>
      <c r="C25" s="2"/>
      <c r="D25" s="2"/>
    </row>
  </sheetData>
  <conditionalFormatting sqref="E3:E10">
    <cfRule type="cellIs" dxfId="3" priority="1" operator="lessThan">
      <formula>0.05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AC49-4BB9-B64E-8907-B3D67A08C08E}">
  <dimension ref="A1:I11"/>
  <sheetViews>
    <sheetView tabSelected="1" zoomScale="150" zoomScaleNormal="150" workbookViewId="0">
      <selection activeCell="F10" sqref="F10"/>
    </sheetView>
  </sheetViews>
  <sheetFormatPr baseColWidth="10" defaultRowHeight="16" x14ac:dyDescent="0.2"/>
  <cols>
    <col min="1" max="1" width="40.83203125" customWidth="1"/>
  </cols>
  <sheetData>
    <row r="1" spans="1:9" x14ac:dyDescent="0.2">
      <c r="A1" s="3" t="s">
        <v>26</v>
      </c>
      <c r="B1" s="4"/>
      <c r="C1" s="4"/>
      <c r="D1" s="4"/>
      <c r="E1" s="4"/>
      <c r="F1" s="4"/>
      <c r="G1" s="4"/>
    </row>
    <row r="2" spans="1:9" x14ac:dyDescent="0.2">
      <c r="A2" s="1"/>
      <c r="B2" s="1" t="s">
        <v>29</v>
      </c>
      <c r="C2" s="1" t="s">
        <v>30</v>
      </c>
      <c r="D2" s="1" t="s">
        <v>31</v>
      </c>
      <c r="E2" s="1"/>
      <c r="G2" s="1"/>
    </row>
    <row r="3" spans="1:9" x14ac:dyDescent="0.2">
      <c r="A3" s="1" t="s">
        <v>18</v>
      </c>
      <c r="B3" s="7">
        <f>'aov-rmse'!G3</f>
        <v>4.0347185841462803E-2</v>
      </c>
      <c r="C3" s="7">
        <f>'aov-overexposed'!G3</f>
        <v>9.0751735190573984E-3</v>
      </c>
      <c r="D3" s="7">
        <f>'aov-sd-exposure'!G3</f>
        <v>5.2295550848123248E-2</v>
      </c>
      <c r="E3" s="7"/>
      <c r="G3" s="7"/>
      <c r="I3" s="8"/>
    </row>
    <row r="4" spans="1:9" x14ac:dyDescent="0.2">
      <c r="A4" s="1" t="s">
        <v>19</v>
      </c>
      <c r="B4" s="7">
        <f>'aov-rmse'!G4</f>
        <v>9.2580995710746516E-3</v>
      </c>
      <c r="C4" s="7">
        <f>'aov-overexposed'!G4</f>
        <v>0.53012236275091063</v>
      </c>
      <c r="D4" s="7">
        <f>'aov-sd-exposure'!G4</f>
        <v>0.70935999778218961</v>
      </c>
      <c r="E4" s="7"/>
      <c r="G4" s="7"/>
      <c r="I4" s="8"/>
    </row>
    <row r="5" spans="1:9" x14ac:dyDescent="0.2">
      <c r="A5" s="1" t="s">
        <v>20</v>
      </c>
      <c r="B5" s="7">
        <f>'aov-rmse'!G5</f>
        <v>0.86944097785717411</v>
      </c>
      <c r="C5" s="7">
        <f>'aov-overexposed'!G5</f>
        <v>0.31245369434086673</v>
      </c>
      <c r="D5" s="7">
        <f>'aov-sd-exposure'!G5</f>
        <v>0.16393601118466394</v>
      </c>
      <c r="E5" s="7"/>
      <c r="G5" s="7"/>
      <c r="I5" s="8"/>
    </row>
    <row r="6" spans="1:9" x14ac:dyDescent="0.2">
      <c r="A6" s="1" t="s">
        <v>21</v>
      </c>
      <c r="B6" s="7">
        <f>'aov-rmse'!G6</f>
        <v>3.6811580817213216E-4</v>
      </c>
      <c r="C6" s="7">
        <f>'aov-overexposed'!G6</f>
        <v>1.5847738006450254E-2</v>
      </c>
      <c r="D6" s="7">
        <f>'aov-sd-exposure'!G6</f>
        <v>3.5344985913307217E-2</v>
      </c>
      <c r="F6" s="7">
        <f>AVERAGE(B6:D6)</f>
        <v>1.7186946575976535E-2</v>
      </c>
      <c r="G6" s="7"/>
    </row>
    <row r="7" spans="1:9" x14ac:dyDescent="0.2">
      <c r="A7" s="1" t="s">
        <v>22</v>
      </c>
      <c r="B7" s="7">
        <f>'aov-rmse'!G7</f>
        <v>3.2029686697111551E-2</v>
      </c>
      <c r="C7" s="7">
        <f>'aov-overexposed'!G7</f>
        <v>7.7214029150080798E-2</v>
      </c>
      <c r="D7" s="7">
        <f>'aov-sd-exposure'!G7</f>
        <v>1.2408858885754936E-2</v>
      </c>
      <c r="F7" s="7">
        <f>AVERAGE(B7:D7)</f>
        <v>4.0550858244315764E-2</v>
      </c>
      <c r="G7" s="7"/>
    </row>
    <row r="8" spans="1:9" x14ac:dyDescent="0.2">
      <c r="A8" s="1" t="s">
        <v>23</v>
      </c>
      <c r="B8" s="7">
        <f>'aov-rmse'!G8</f>
        <v>1.9970252791859093E-2</v>
      </c>
      <c r="C8" s="7">
        <f>'aov-overexposed'!G8</f>
        <v>1.5871418670730827E-2</v>
      </c>
      <c r="D8" s="7">
        <f>'aov-sd-exposure'!G8</f>
        <v>2.4491121870970013E-2</v>
      </c>
      <c r="F8" s="7">
        <f>AVERAGE(B8:D8)</f>
        <v>2.0110931111186642E-2</v>
      </c>
      <c r="G8" s="7"/>
    </row>
    <row r="9" spans="1:9" x14ac:dyDescent="0.2">
      <c r="F9" s="7"/>
    </row>
    <row r="10" spans="1:9" x14ac:dyDescent="0.2">
      <c r="B10" s="8"/>
      <c r="C10" s="8"/>
      <c r="D10" s="8"/>
      <c r="E10" s="1" t="s">
        <v>32</v>
      </c>
      <c r="F10" s="7">
        <f>AVERAGE(F6:F8)</f>
        <v>2.5949578643826313E-2</v>
      </c>
      <c r="G10" s="8"/>
    </row>
    <row r="11" spans="1:9" x14ac:dyDescent="0.2">
      <c r="E11" s="1" t="s">
        <v>33</v>
      </c>
      <c r="F11" s="7">
        <f>MAX(B6:F8)</f>
        <v>7.7214029150080798E-2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D7A1-BDDA-5A4C-A554-46AA0A1ACE49}">
  <dimension ref="A1:G24"/>
  <sheetViews>
    <sheetView zoomScale="150" zoomScaleNormal="150" workbookViewId="0">
      <selection activeCell="G3" sqref="G3:G8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11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6.1826793490463501E-2</v>
      </c>
      <c r="D3" s="2">
        <v>2.06089311634878E-2</v>
      </c>
      <c r="E3" s="2">
        <v>1494.7228005054901</v>
      </c>
      <c r="F3" s="2">
        <v>0</v>
      </c>
      <c r="G3" s="7">
        <f t="shared" ref="G3:G8" si="0">C3/C$11</f>
        <v>4.0347185841462803E-2</v>
      </c>
    </row>
    <row r="4" spans="1:7" x14ac:dyDescent="0.2">
      <c r="A4" s="1" t="s">
        <v>19</v>
      </c>
      <c r="B4" s="2">
        <v>1</v>
      </c>
      <c r="C4" s="2">
        <v>1.4186828606687E-2</v>
      </c>
      <c r="D4" s="2">
        <v>1.4186828606687E-2</v>
      </c>
      <c r="E4" s="2">
        <v>1028.9410943759899</v>
      </c>
      <c r="F4" s="2">
        <v>8.0147077143952999E-196</v>
      </c>
      <c r="G4" s="7">
        <f t="shared" si="0"/>
        <v>9.2580995710746516E-3</v>
      </c>
    </row>
    <row r="5" spans="1:7" x14ac:dyDescent="0.2">
      <c r="A5" s="1" t="s">
        <v>20</v>
      </c>
      <c r="B5" s="2">
        <v>3</v>
      </c>
      <c r="C5" s="2">
        <v>1.3323047610146099</v>
      </c>
      <c r="D5" s="2">
        <v>0.44410158700487001</v>
      </c>
      <c r="E5" s="2">
        <v>32209.761999346199</v>
      </c>
      <c r="F5" s="2">
        <v>0</v>
      </c>
      <c r="G5" s="7">
        <f t="shared" si="0"/>
        <v>0.86944097785717411</v>
      </c>
    </row>
    <row r="6" spans="1:7" x14ac:dyDescent="0.2">
      <c r="A6" s="1" t="s">
        <v>21</v>
      </c>
      <c r="B6" s="2">
        <v>3</v>
      </c>
      <c r="C6" s="2">
        <v>5.6408940494295302E-4</v>
      </c>
      <c r="D6" s="2">
        <v>1.88029801647651E-4</v>
      </c>
      <c r="E6" s="2">
        <v>13.6374094060346</v>
      </c>
      <c r="F6" s="2">
        <v>7.7298996029856801E-9</v>
      </c>
      <c r="G6" s="7">
        <f t="shared" si="0"/>
        <v>3.6811580817213216E-4</v>
      </c>
    </row>
    <row r="7" spans="1:7" x14ac:dyDescent="0.2">
      <c r="A7" s="1" t="s">
        <v>22</v>
      </c>
      <c r="B7" s="2">
        <v>9</v>
      </c>
      <c r="C7" s="2">
        <v>4.9081312207690901E-2</v>
      </c>
      <c r="D7" s="2">
        <v>5.4534791341878802E-3</v>
      </c>
      <c r="E7" s="2">
        <v>395.529469203779</v>
      </c>
      <c r="F7" s="2">
        <v>0</v>
      </c>
      <c r="G7" s="7">
        <f t="shared" si="0"/>
        <v>3.2029686697111551E-2</v>
      </c>
    </row>
    <row r="8" spans="1:7" x14ac:dyDescent="0.2">
      <c r="A8" s="1" t="s">
        <v>23</v>
      </c>
      <c r="B8" s="2">
        <v>3</v>
      </c>
      <c r="C8" s="2">
        <v>3.0601804551280198E-2</v>
      </c>
      <c r="D8" s="2">
        <v>1.0200601517093399E-2</v>
      </c>
      <c r="E8" s="2">
        <v>739.82835623630797</v>
      </c>
      <c r="F8" s="2">
        <v>0</v>
      </c>
      <c r="G8" s="7">
        <f t="shared" si="0"/>
        <v>1.9970252791859093E-2</v>
      </c>
    </row>
    <row r="9" spans="1:7" x14ac:dyDescent="0.2">
      <c r="A9" s="1" t="s">
        <v>24</v>
      </c>
      <c r="B9" s="2">
        <v>3177</v>
      </c>
      <c r="C9" s="2">
        <v>4.3803823882433902E-2</v>
      </c>
      <c r="D9" s="2">
        <v>1.37877947379395E-5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1.5323694131581085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2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BB42-3615-354B-8922-66DC2A8C7EDA}">
  <dimension ref="A1:G24"/>
  <sheetViews>
    <sheetView zoomScale="150" zoomScaleNormal="150" workbookViewId="0">
      <selection activeCell="F13" sqref="F13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27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1.4085422699490599E-2</v>
      </c>
      <c r="D3" s="2">
        <v>4.6951408998302004E-3</v>
      </c>
      <c r="E3" s="2">
        <v>243.82764095292401</v>
      </c>
      <c r="F3" s="2">
        <v>2.1828884921586201E-142</v>
      </c>
      <c r="G3" s="7">
        <f t="shared" ref="G3:G8" si="0">C3/C$11</f>
        <v>9.0751735190573984E-3</v>
      </c>
    </row>
    <row r="4" spans="1:7" x14ac:dyDescent="0.2">
      <c r="A4" s="1" t="s">
        <v>19</v>
      </c>
      <c r="B4" s="2">
        <v>1</v>
      </c>
      <c r="C4" s="2">
        <v>0.82279391640489896</v>
      </c>
      <c r="D4" s="2">
        <v>0.82279391640489896</v>
      </c>
      <c r="E4" s="2">
        <v>42729.260720307597</v>
      </c>
      <c r="F4" s="2">
        <v>0</v>
      </c>
      <c r="G4" s="7">
        <f t="shared" si="0"/>
        <v>0.53012236275091063</v>
      </c>
    </row>
    <row r="5" spans="1:7" x14ac:dyDescent="0.2">
      <c r="A5" s="1" t="s">
        <v>20</v>
      </c>
      <c r="B5" s="2">
        <v>3</v>
      </c>
      <c r="C5" s="2">
        <v>0.48495407273112501</v>
      </c>
      <c r="D5" s="2">
        <v>0.16165135757704199</v>
      </c>
      <c r="E5" s="2">
        <v>8394.8639701682205</v>
      </c>
      <c r="F5" s="2">
        <v>0</v>
      </c>
      <c r="G5" s="7">
        <f t="shared" si="0"/>
        <v>0.31245369434086673</v>
      </c>
    </row>
    <row r="6" spans="1:7" x14ac:dyDescent="0.2">
      <c r="A6" s="1" t="s">
        <v>21</v>
      </c>
      <c r="B6" s="2">
        <v>3</v>
      </c>
      <c r="C6" s="2">
        <v>2.4597005025069701E-2</v>
      </c>
      <c r="D6" s="2">
        <v>8.1990016750232292E-3</v>
      </c>
      <c r="E6" s="2">
        <v>425.789828088501</v>
      </c>
      <c r="F6" s="2">
        <v>1.7360483267811001E-232</v>
      </c>
      <c r="G6" s="7">
        <f t="shared" si="0"/>
        <v>1.5847738006450254E-2</v>
      </c>
    </row>
    <row r="7" spans="1:7" x14ac:dyDescent="0.2">
      <c r="A7" s="1" t="s">
        <v>22</v>
      </c>
      <c r="B7" s="2">
        <v>9</v>
      </c>
      <c r="C7" s="2">
        <v>0.119842583354003</v>
      </c>
      <c r="D7" s="2">
        <v>1.33158425948892E-2</v>
      </c>
      <c r="E7" s="2">
        <v>691.517157095269</v>
      </c>
      <c r="F7" s="2">
        <v>0</v>
      </c>
      <c r="G7" s="7">
        <f t="shared" si="0"/>
        <v>7.7214029150080798E-2</v>
      </c>
    </row>
    <row r="8" spans="1:7" x14ac:dyDescent="0.2">
      <c r="A8" s="1" t="s">
        <v>23</v>
      </c>
      <c r="B8" s="2">
        <v>3</v>
      </c>
      <c r="C8" s="2">
        <v>2.46337593819419E-2</v>
      </c>
      <c r="D8" s="2">
        <v>8.2112531273139701E-3</v>
      </c>
      <c r="E8" s="2">
        <v>426.42606942268702</v>
      </c>
      <c r="F8" s="2">
        <v>8.7950739004173892E-233</v>
      </c>
      <c r="G8" s="7">
        <f t="shared" si="0"/>
        <v>1.5871418670730827E-2</v>
      </c>
    </row>
    <row r="9" spans="1:7" x14ac:dyDescent="0.2">
      <c r="A9" s="1" t="s">
        <v>24</v>
      </c>
      <c r="B9" s="2">
        <v>3177</v>
      </c>
      <c r="C9" s="2">
        <v>6.1176257869961698E-2</v>
      </c>
      <c r="D9" s="2">
        <v>1.9255982961901702E-5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1.5520830174664908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1" priority="1" operator="lessThan">
      <formula>0.05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4370-247D-0841-B97E-BAC140684F44}">
  <dimension ref="A1:G24"/>
  <sheetViews>
    <sheetView zoomScale="150" zoomScaleNormal="150" workbookViewId="0">
      <selection activeCell="D27" sqref="D27"/>
    </sheetView>
  </sheetViews>
  <sheetFormatPr baseColWidth="10" defaultRowHeight="16" x14ac:dyDescent="0.2"/>
  <cols>
    <col min="1" max="1" width="40.83203125" customWidth="1"/>
    <col min="2" max="7" width="15.83203125" customWidth="1"/>
  </cols>
  <sheetData>
    <row r="1" spans="1:7" x14ac:dyDescent="0.2">
      <c r="A1" s="3" t="s">
        <v>28</v>
      </c>
      <c r="B1" s="4"/>
      <c r="C1" s="4"/>
      <c r="D1" s="4"/>
      <c r="E1" s="4"/>
      <c r="F1" s="4"/>
      <c r="G1" s="4"/>
    </row>
    <row r="2" spans="1:7" x14ac:dyDescent="0.2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26</v>
      </c>
    </row>
    <row r="3" spans="1:7" x14ac:dyDescent="0.2">
      <c r="A3" s="1" t="s">
        <v>18</v>
      </c>
      <c r="B3" s="2">
        <v>3</v>
      </c>
      <c r="C3" s="2">
        <v>0.14104964397050801</v>
      </c>
      <c r="D3" s="2">
        <v>4.7016547990169397E-2</v>
      </c>
      <c r="E3" s="2">
        <v>25598.181796272998</v>
      </c>
      <c r="F3" s="2">
        <v>0</v>
      </c>
      <c r="G3" s="7">
        <f t="shared" ref="G3:G8" si="0">C3/C$11</f>
        <v>5.2295550848123248E-2</v>
      </c>
    </row>
    <row r="4" spans="1:7" x14ac:dyDescent="0.2">
      <c r="A4" s="1" t="s">
        <v>19</v>
      </c>
      <c r="B4" s="2">
        <v>1</v>
      </c>
      <c r="C4" s="2">
        <v>1.91325979957029</v>
      </c>
      <c r="D4" s="2">
        <v>1.91325979957029</v>
      </c>
      <c r="E4" s="2">
        <v>1041675.20301876</v>
      </c>
      <c r="F4" s="2">
        <v>0</v>
      </c>
      <c r="G4" s="7">
        <f t="shared" si="0"/>
        <v>0.70935999778218961</v>
      </c>
    </row>
    <row r="5" spans="1:7" x14ac:dyDescent="0.2">
      <c r="A5" s="1" t="s">
        <v>20</v>
      </c>
      <c r="B5" s="2">
        <v>3</v>
      </c>
      <c r="C5" s="2">
        <v>0.44216220379236898</v>
      </c>
      <c r="D5" s="2">
        <v>0.147387401264123</v>
      </c>
      <c r="E5" s="2">
        <v>80245.1403456525</v>
      </c>
      <c r="F5" s="2">
        <v>0</v>
      </c>
      <c r="G5" s="7">
        <f t="shared" si="0"/>
        <v>0.16393601118466394</v>
      </c>
    </row>
    <row r="6" spans="1:7" x14ac:dyDescent="0.2">
      <c r="A6" s="1" t="s">
        <v>21</v>
      </c>
      <c r="B6" s="2">
        <v>3</v>
      </c>
      <c r="C6" s="2">
        <v>9.5331201189431905E-2</v>
      </c>
      <c r="D6" s="2">
        <v>3.1777067063144003E-2</v>
      </c>
      <c r="E6" s="2">
        <v>17301.039195918798</v>
      </c>
      <c r="F6" s="2">
        <v>0</v>
      </c>
      <c r="G6" s="7">
        <f t="shared" si="0"/>
        <v>3.5344985913307217E-2</v>
      </c>
    </row>
    <row r="7" spans="1:7" x14ac:dyDescent="0.2">
      <c r="A7" s="1" t="s">
        <v>22</v>
      </c>
      <c r="B7" s="2">
        <v>9</v>
      </c>
      <c r="C7" s="2">
        <v>3.3468719604830797E-2</v>
      </c>
      <c r="D7" s="2">
        <v>3.71874662275898E-3</v>
      </c>
      <c r="E7" s="2">
        <v>2024.67335806031</v>
      </c>
      <c r="F7" s="2">
        <v>0</v>
      </c>
      <c r="G7" s="7">
        <f t="shared" si="0"/>
        <v>1.2408858885754936E-2</v>
      </c>
    </row>
    <row r="8" spans="1:7" x14ac:dyDescent="0.2">
      <c r="A8" s="1" t="s">
        <v>23</v>
      </c>
      <c r="B8" s="2">
        <v>3</v>
      </c>
      <c r="C8" s="2">
        <v>6.6056556711126299E-2</v>
      </c>
      <c r="D8" s="2">
        <v>2.20188522370421E-2</v>
      </c>
      <c r="E8" s="2">
        <v>11988.1745173407</v>
      </c>
      <c r="F8" s="2">
        <v>0</v>
      </c>
      <c r="G8" s="7">
        <f t="shared" si="0"/>
        <v>2.4491121870970013E-2</v>
      </c>
    </row>
    <row r="9" spans="1:7" x14ac:dyDescent="0.2">
      <c r="A9" s="1" t="s">
        <v>24</v>
      </c>
      <c r="B9" s="2">
        <v>3177</v>
      </c>
      <c r="C9" s="2">
        <v>5.8352415086963903E-3</v>
      </c>
      <c r="D9" s="2">
        <v>1.8367143559006601E-6</v>
      </c>
      <c r="E9" s="2" t="s">
        <v>25</v>
      </c>
      <c r="F9" s="2" t="s">
        <v>25</v>
      </c>
      <c r="G9" s="1"/>
    </row>
    <row r="10" spans="1:7" x14ac:dyDescent="0.2">
      <c r="A10" s="5"/>
      <c r="B10" s="6"/>
      <c r="C10" s="6"/>
      <c r="D10" s="6"/>
    </row>
    <row r="11" spans="1:7" x14ac:dyDescent="0.2">
      <c r="A11" s="5"/>
      <c r="B11" s="6"/>
      <c r="C11" s="6">
        <f>SUM(C3:C9)</f>
        <v>2.6971633663472523</v>
      </c>
      <c r="D11" s="6"/>
    </row>
    <row r="12" spans="1:7" x14ac:dyDescent="0.2">
      <c r="A12" s="5"/>
      <c r="B12" s="6"/>
      <c r="C12" s="6"/>
      <c r="D12" s="6"/>
    </row>
    <row r="13" spans="1:7" x14ac:dyDescent="0.2">
      <c r="A13" s="5"/>
      <c r="B13" s="6"/>
      <c r="C13" s="6"/>
      <c r="D13" s="6"/>
    </row>
    <row r="14" spans="1:7" x14ac:dyDescent="0.2">
      <c r="A14" s="5"/>
      <c r="B14" s="6"/>
      <c r="C14" s="6"/>
      <c r="D14" s="6"/>
    </row>
    <row r="15" spans="1:7" x14ac:dyDescent="0.2">
      <c r="A15" s="5"/>
      <c r="B15" s="6"/>
      <c r="C15" s="6"/>
      <c r="D15" s="6"/>
    </row>
    <row r="16" spans="1:7" x14ac:dyDescent="0.2">
      <c r="A16" s="5"/>
      <c r="B16" s="6"/>
      <c r="C16" s="6"/>
      <c r="D16" s="6"/>
    </row>
    <row r="17" spans="1:4" x14ac:dyDescent="0.2">
      <c r="A17" s="5"/>
      <c r="B17" s="6"/>
      <c r="C17" s="6"/>
      <c r="D17" s="6"/>
    </row>
    <row r="18" spans="1:4" x14ac:dyDescent="0.2">
      <c r="A18" s="5"/>
      <c r="B18" s="6"/>
      <c r="C18" s="6"/>
      <c r="D18" s="6"/>
    </row>
    <row r="19" spans="1:4" x14ac:dyDescent="0.2">
      <c r="A19" s="5"/>
      <c r="B19" s="6"/>
      <c r="C19" s="6"/>
      <c r="D19" s="6"/>
    </row>
    <row r="20" spans="1:4" x14ac:dyDescent="0.2">
      <c r="A20" s="1"/>
      <c r="B20" s="2"/>
      <c r="C20" s="2"/>
      <c r="D20" s="2"/>
    </row>
    <row r="21" spans="1:4" x14ac:dyDescent="0.2">
      <c r="A21" s="1"/>
      <c r="B21" s="2"/>
      <c r="C21" s="2"/>
      <c r="D21" s="2"/>
    </row>
    <row r="22" spans="1:4" x14ac:dyDescent="0.2">
      <c r="A22" s="1"/>
      <c r="B22" s="2"/>
      <c r="C22" s="2"/>
      <c r="D22" s="2"/>
    </row>
    <row r="23" spans="1:4" x14ac:dyDescent="0.2">
      <c r="A23" s="1"/>
      <c r="B23" s="2"/>
      <c r="C23" s="2"/>
      <c r="D23" s="2"/>
    </row>
    <row r="24" spans="1:4" x14ac:dyDescent="0.2">
      <c r="A24" s="1"/>
      <c r="B24" s="2"/>
      <c r="C24" s="2"/>
      <c r="D24" s="2"/>
    </row>
  </sheetData>
  <conditionalFormatting sqref="E3:E9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main-rmse</vt:lpstr>
      <vt:lpstr>main-overexposed</vt:lpstr>
      <vt:lpstr>main-sd-exposure</vt:lpstr>
      <vt:lpstr>etasq</vt:lpstr>
      <vt:lpstr>aov-rmse</vt:lpstr>
      <vt:lpstr>aov-overexposed</vt:lpstr>
      <vt:lpstr>aov-sd-exposure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2021-04-22T23:45:14Z</dcterms:created>
  <dcterms:modified xsi:type="dcterms:W3CDTF">2021-06-21T19:11:49Z</dcterms:modified>
</cp:coreProperties>
</file>