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donlim/Dropbox/github_/TestDesign_papers/analysis/"/>
    </mc:Choice>
  </mc:AlternateContent>
  <xr:revisionPtr revIDLastSave="0" documentId="13_ncr:1_{C7D7D6AB-F486-054B-93F3-C114EF7B2DDE}" xr6:coauthVersionLast="47" xr6:coauthVersionMax="47" xr10:uidLastSave="{00000000-0000-0000-0000-000000000000}"/>
  <bookViews>
    <workbookView xWindow="700" yWindow="2240" windowWidth="28980" windowHeight="21580" activeTab="2" xr2:uid="{00000000-000D-0000-FFFF-FFFF00000000}"/>
  </bookViews>
  <sheets>
    <sheet name="main-rmse" sheetId="8" r:id="rId1"/>
    <sheet name="main-overexposed" sheetId="19" r:id="rId2"/>
    <sheet name="main-sd-exposure" sheetId="21" r:id="rId3"/>
    <sheet name="etasq" sheetId="18" r:id="rId4"/>
    <sheet name="aov-rmse" sheetId="12" r:id="rId5"/>
    <sheet name="aov-overexposed" sheetId="14" r:id="rId6"/>
    <sheet name="aov-sd-exposure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8" l="1"/>
  <c r="C11" i="16"/>
  <c r="G8" i="16" s="1"/>
  <c r="D8" i="18" s="1"/>
  <c r="C11" i="14"/>
  <c r="G3" i="14" s="1"/>
  <c r="C3" i="18" s="1"/>
  <c r="C11" i="12"/>
  <c r="G7" i="12" s="1"/>
  <c r="G3" i="16" l="1"/>
  <c r="D3" i="18" s="1"/>
  <c r="G4" i="16"/>
  <c r="D4" i="18" s="1"/>
  <c r="G5" i="16"/>
  <c r="D5" i="18" s="1"/>
  <c r="G6" i="16"/>
  <c r="D6" i="18" s="1"/>
  <c r="G7" i="16"/>
  <c r="D7" i="18" s="1"/>
  <c r="G7" i="14"/>
  <c r="C7" i="18" s="1"/>
  <c r="G6" i="14"/>
  <c r="C6" i="18" s="1"/>
  <c r="G5" i="14"/>
  <c r="C5" i="18" s="1"/>
  <c r="G4" i="14"/>
  <c r="C4" i="18" s="1"/>
  <c r="G8" i="14"/>
  <c r="C8" i="18" s="1"/>
  <c r="G4" i="12"/>
  <c r="B4" i="18" s="1"/>
  <c r="G5" i="12"/>
  <c r="B5" i="18" s="1"/>
  <c r="G3" i="12"/>
  <c r="B3" i="18" s="1"/>
  <c r="G8" i="12"/>
  <c r="B8" i="18" s="1"/>
  <c r="F8" i="18" s="1"/>
  <c r="G6" i="12"/>
  <c r="B6" i="18" s="1"/>
  <c r="F6" i="18" s="1"/>
  <c r="F7" i="18" l="1"/>
  <c r="F10" i="18"/>
  <c r="F11" i="18"/>
</calcChain>
</file>

<file path=xl/sharedStrings.xml><?xml version="1.0" encoding="utf-8"?>
<sst xmlns="http://schemas.openxmlformats.org/spreadsheetml/2006/main" count="100" uniqueCount="35">
  <si>
    <t>Estimate</t>
  </si>
  <si>
    <t>Std. Error</t>
  </si>
  <si>
    <t>t value</t>
  </si>
  <si>
    <t>Pr(&gt;|t|)</t>
  </si>
  <si>
    <t>(Intercept)</t>
  </si>
  <si>
    <t>weaveds</t>
  </si>
  <si>
    <t>weavesd</t>
  </si>
  <si>
    <t>weavesetbased</t>
  </si>
  <si>
    <t>exposurebigm</t>
  </si>
  <si>
    <t>targetgoalinfo8</t>
  </si>
  <si>
    <t>targetgoalinfo6</t>
  </si>
  <si>
    <t>DV: RMSE</t>
  </si>
  <si>
    <t>targetgoalinfo7</t>
  </si>
  <si>
    <t>Df</t>
  </si>
  <si>
    <t>Sum Sq</t>
  </si>
  <si>
    <t>Mean Sq</t>
  </si>
  <si>
    <t>F value</t>
  </si>
  <si>
    <t>Pr(&gt;F)</t>
  </si>
  <si>
    <t xml:space="preserve">weave          </t>
  </si>
  <si>
    <t xml:space="preserve">exposure       </t>
  </si>
  <si>
    <t xml:space="preserve">target         </t>
  </si>
  <si>
    <t xml:space="preserve">weave:exposure </t>
  </si>
  <si>
    <t xml:space="preserve">weave:target   </t>
  </si>
  <si>
    <t>exposure:target</t>
  </si>
  <si>
    <t xml:space="preserve">Residuals      </t>
  </si>
  <si>
    <t>NA</t>
  </si>
  <si>
    <t>etasq</t>
  </si>
  <si>
    <t>DV: overexposed</t>
  </si>
  <si>
    <t>DV: sd-exposure</t>
  </si>
  <si>
    <t>rmse</t>
  </si>
  <si>
    <t>overexposed</t>
  </si>
  <si>
    <t>sd-exposure</t>
  </si>
  <si>
    <t>mean</t>
  </si>
  <si>
    <t>max</t>
  </si>
  <si>
    <t>7.055257422613e-321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</si>
</sst>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164" fontId="19" fillId="0" borderId="0" xfId="0" applyNumberFormat="1" applyFont="1"/>
    <xf numFmtId="0" fontId="18" fillId="33" borderId="0" xfId="0" applyFont="1" applyFill="1"/>
    <xf numFmtId="0" fontId="19" fillId="33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165" fontId="19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199-578F-674E-9F48-26D17800AEE1}">
  <dimension ref="A1:G25"/>
  <sheetViews>
    <sheetView zoomScale="150" zoomScaleNormal="150" workbookViewId="0">
      <selection activeCell="C14" sqref="C14"/>
    </sheetView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11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7">
        <v>0.34654415870506999</v>
      </c>
      <c r="C3" s="2">
        <v>4.6728935989901301E-4</v>
      </c>
      <c r="D3" s="2">
        <v>741.60507052838102</v>
      </c>
      <c r="E3" s="2">
        <v>0</v>
      </c>
    </row>
    <row r="4" spans="1:7" x14ac:dyDescent="0.2">
      <c r="A4" s="1" t="s">
        <v>5</v>
      </c>
      <c r="B4" s="7">
        <v>6.4081836514277098E-4</v>
      </c>
      <c r="C4" s="2">
        <v>4.6728935989901003E-4</v>
      </c>
      <c r="D4" s="2">
        <v>1.37135235709468</v>
      </c>
      <c r="E4" s="2">
        <v>0.17036153512940599</v>
      </c>
      <c r="G4" s="1"/>
    </row>
    <row r="5" spans="1:7" x14ac:dyDescent="0.2">
      <c r="A5" s="1" t="s">
        <v>6</v>
      </c>
      <c r="B5" s="7">
        <v>5.22235783265724E-5</v>
      </c>
      <c r="C5" s="2">
        <v>4.67289359899009E-4</v>
      </c>
      <c r="D5" s="2">
        <v>0.111758543652393</v>
      </c>
      <c r="E5" s="2">
        <v>0.91102188573197196</v>
      </c>
      <c r="G5" s="1"/>
    </row>
    <row r="6" spans="1:7" x14ac:dyDescent="0.2">
      <c r="A6" s="1" t="s">
        <v>7</v>
      </c>
      <c r="B6" s="7">
        <v>1.6130717600404101E-2</v>
      </c>
      <c r="C6" s="2">
        <v>4.6728935989900298E-4</v>
      </c>
      <c r="D6" s="2">
        <v>34.519762238734799</v>
      </c>
      <c r="E6" s="2">
        <v>3.5674952137549999E-222</v>
      </c>
      <c r="G6" s="1"/>
    </row>
    <row r="7" spans="1:7" x14ac:dyDescent="0.2">
      <c r="A7" s="1" t="s">
        <v>8</v>
      </c>
      <c r="B7" s="7">
        <v>1.35254579629124E-2</v>
      </c>
      <c r="C7" s="2">
        <v>3.3042347516090698E-4</v>
      </c>
      <c r="D7" s="2">
        <v>40.9337077407286</v>
      </c>
      <c r="E7" s="2">
        <v>8.2318015323197304E-295</v>
      </c>
      <c r="G7" s="1"/>
    </row>
    <row r="8" spans="1:7" x14ac:dyDescent="0.2">
      <c r="A8" s="1" t="s">
        <v>9</v>
      </c>
      <c r="B8" s="7">
        <v>1.2344553886949199E-2</v>
      </c>
      <c r="C8" s="2">
        <v>4.6728935989899902E-4</v>
      </c>
      <c r="D8" s="2">
        <v>26.417365654585801</v>
      </c>
      <c r="E8" s="2">
        <v>2.94449086530255E-139</v>
      </c>
      <c r="G8" s="1"/>
    </row>
    <row r="9" spans="1:7" x14ac:dyDescent="0.2">
      <c r="A9" s="1" t="s">
        <v>12</v>
      </c>
      <c r="B9" s="7">
        <v>2.79607712507795E-2</v>
      </c>
      <c r="C9" s="2">
        <v>4.6728935989900401E-4</v>
      </c>
      <c r="D9" s="2">
        <v>59.836096539460598</v>
      </c>
      <c r="E9" s="2">
        <v>0</v>
      </c>
      <c r="G9" s="1"/>
    </row>
    <row r="10" spans="1:7" x14ac:dyDescent="0.2">
      <c r="A10" s="1" t="s">
        <v>10</v>
      </c>
      <c r="B10" s="7">
        <v>5.2990851042932198E-2</v>
      </c>
      <c r="C10" s="2">
        <v>4.6728935989900699E-4</v>
      </c>
      <c r="D10" s="2">
        <v>113.40050852941501</v>
      </c>
      <c r="E10" s="2">
        <v>0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5" priority="1" operator="less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E643-1412-BC42-B739-F54A14E5F8EC}">
  <dimension ref="A1:G25"/>
  <sheetViews>
    <sheetView zoomScale="150" zoomScaleNormal="150" workbookViewId="0">
      <selection activeCell="C17" sqref="C17"/>
    </sheetView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27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7">
        <v>6.65525876460768E-2</v>
      </c>
      <c r="C3" s="2">
        <v>4.5062470092322202E-4</v>
      </c>
      <c r="D3" s="2">
        <v>147.689612907873</v>
      </c>
      <c r="E3" s="2">
        <v>0</v>
      </c>
    </row>
    <row r="4" spans="1:7" x14ac:dyDescent="0.2">
      <c r="A4" s="1" t="s">
        <v>5</v>
      </c>
      <c r="B4" s="7">
        <v>-4.5075125208680396E-3</v>
      </c>
      <c r="C4" s="2">
        <v>4.5062470092321899E-4</v>
      </c>
      <c r="D4" s="2">
        <v>-10.0028083494608</v>
      </c>
      <c r="E4" s="2">
        <v>3.2426626173427802E-23</v>
      </c>
      <c r="G4" s="1"/>
    </row>
    <row r="5" spans="1:7" x14ac:dyDescent="0.2">
      <c r="A5" s="1" t="s">
        <v>6</v>
      </c>
      <c r="B5" s="7">
        <v>6.34599332220328E-3</v>
      </c>
      <c r="C5" s="2">
        <v>4.5062470092321899E-4</v>
      </c>
      <c r="D5" s="2">
        <v>14.0826574956985</v>
      </c>
      <c r="E5" s="2">
        <v>9.6407718436049609E-44</v>
      </c>
      <c r="G5" s="1"/>
    </row>
    <row r="6" spans="1:7" x14ac:dyDescent="0.2">
      <c r="A6" s="1" t="s">
        <v>7</v>
      </c>
      <c r="B6" s="7">
        <v>3.1761268781299902E-3</v>
      </c>
      <c r="C6" s="2">
        <v>4.50624700923212E-4</v>
      </c>
      <c r="D6" s="2">
        <v>7.0482751425364301</v>
      </c>
      <c r="E6" s="2">
        <v>2.21026470049248E-12</v>
      </c>
      <c r="G6" s="1"/>
    </row>
    <row r="7" spans="1:7" x14ac:dyDescent="0.2">
      <c r="A7" s="1" t="s">
        <v>8</v>
      </c>
      <c r="B7" s="7">
        <v>-5.56834307178617E-2</v>
      </c>
      <c r="C7" s="2">
        <v>3.1863978179296398E-4</v>
      </c>
      <c r="D7" s="2">
        <v>-174.753542713766</v>
      </c>
      <c r="E7" s="2">
        <v>0</v>
      </c>
      <c r="G7" s="1"/>
    </row>
    <row r="8" spans="1:7" x14ac:dyDescent="0.2">
      <c r="A8" s="1" t="s">
        <v>9</v>
      </c>
      <c r="B8" s="7">
        <v>-1.3332637729548499E-2</v>
      </c>
      <c r="C8" s="2">
        <v>4.5062470092320798E-4</v>
      </c>
      <c r="D8" s="2">
        <v>-29.5870104373628</v>
      </c>
      <c r="E8" s="2">
        <v>3.15538550169598E-170</v>
      </c>
      <c r="G8" s="1"/>
    </row>
    <row r="9" spans="1:7" x14ac:dyDescent="0.2">
      <c r="A9" s="1" t="s">
        <v>12</v>
      </c>
      <c r="B9" s="7">
        <v>-1.6164440734557198E-2</v>
      </c>
      <c r="C9" s="2">
        <v>4.5062470092321303E-4</v>
      </c>
      <c r="D9" s="2">
        <v>-35.871182164316501</v>
      </c>
      <c r="E9" s="2">
        <v>4.5680139548850201E-237</v>
      </c>
      <c r="G9" s="1"/>
    </row>
    <row r="10" spans="1:7" x14ac:dyDescent="0.2">
      <c r="A10" s="1" t="s">
        <v>10</v>
      </c>
      <c r="B10" s="7">
        <v>-1.6080968280467199E-2</v>
      </c>
      <c r="C10" s="2">
        <v>4.5062470092321601E-4</v>
      </c>
      <c r="D10" s="2">
        <v>-35.685944972659897</v>
      </c>
      <c r="E10" s="2">
        <v>5.1967540342416901E-235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4" priority="1" operator="lessThan">
      <formula>0.05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EEAB-D22C-A547-9DA9-55B8E591C15D}">
  <dimension ref="A1:G25"/>
  <sheetViews>
    <sheetView tabSelected="1" zoomScale="150" zoomScaleNormal="150" workbookViewId="0">
      <selection activeCell="D14" sqref="D14"/>
    </sheetView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28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7">
        <v>0.11626643414301099</v>
      </c>
      <c r="C3" s="2">
        <v>3.89737478835763E-4</v>
      </c>
      <c r="D3" s="2">
        <v>298.31987031456703</v>
      </c>
      <c r="E3" s="2">
        <v>0</v>
      </c>
    </row>
    <row r="4" spans="1:7" x14ac:dyDescent="0.2">
      <c r="A4" s="1" t="s">
        <v>5</v>
      </c>
      <c r="B4" s="7">
        <v>-1.2419269980588699E-3</v>
      </c>
      <c r="C4" s="2">
        <v>3.8973747883576002E-4</v>
      </c>
      <c r="D4" s="2">
        <v>-3.1865731819500702</v>
      </c>
      <c r="E4" s="2">
        <v>1.45358421504818E-3</v>
      </c>
      <c r="G4" s="1"/>
    </row>
    <row r="5" spans="1:7" x14ac:dyDescent="0.2">
      <c r="A5" s="1" t="s">
        <v>6</v>
      </c>
      <c r="B5" s="7">
        <v>1.5997108318200601E-2</v>
      </c>
      <c r="C5" s="2">
        <v>3.8973747883575899E-4</v>
      </c>
      <c r="D5" s="2">
        <v>41.045855702633197</v>
      </c>
      <c r="E5" s="2">
        <v>4.0435643466138201E-296</v>
      </c>
      <c r="G5" s="1"/>
    </row>
    <row r="6" spans="1:7" x14ac:dyDescent="0.2">
      <c r="A6" s="1" t="s">
        <v>7</v>
      </c>
      <c r="B6" s="7">
        <v>1.6817525232507801E-2</v>
      </c>
      <c r="C6" s="2">
        <v>3.8973747883575401E-4</v>
      </c>
      <c r="D6" s="2">
        <v>43.1509057911138</v>
      </c>
      <c r="E6" s="2" t="s">
        <v>34</v>
      </c>
      <c r="G6" s="1"/>
    </row>
    <row r="7" spans="1:7" x14ac:dyDescent="0.2">
      <c r="A7" s="1" t="s">
        <v>8</v>
      </c>
      <c r="B7" s="7">
        <v>-5.52290054019242E-2</v>
      </c>
      <c r="C7" s="2">
        <v>2.7558601416731102E-4</v>
      </c>
      <c r="D7" s="2">
        <v>-200.40569028439199</v>
      </c>
      <c r="E7" s="2">
        <v>0</v>
      </c>
      <c r="G7" s="1"/>
    </row>
    <row r="8" spans="1:7" x14ac:dyDescent="0.2">
      <c r="A8" s="1" t="s">
        <v>9</v>
      </c>
      <c r="B8" s="7">
        <v>-1.1436520828878499E-2</v>
      </c>
      <c r="C8" s="2">
        <v>3.8973747883574999E-4</v>
      </c>
      <c r="D8" s="2">
        <v>-29.344164854358901</v>
      </c>
      <c r="E8" s="2">
        <v>8.8096952511273092E-168</v>
      </c>
      <c r="G8" s="1"/>
    </row>
    <row r="9" spans="1:7" x14ac:dyDescent="0.2">
      <c r="A9" s="1" t="s">
        <v>12</v>
      </c>
      <c r="B9" s="7">
        <v>-1.5515934298979199E-2</v>
      </c>
      <c r="C9" s="2">
        <v>3.8973747883575498E-4</v>
      </c>
      <c r="D9" s="2">
        <v>-39.811245111271496</v>
      </c>
      <c r="E9" s="2">
        <v>8.9364038830847302E-282</v>
      </c>
      <c r="G9" s="1"/>
    </row>
    <row r="10" spans="1:7" x14ac:dyDescent="0.2">
      <c r="A10" s="1" t="s">
        <v>10</v>
      </c>
      <c r="B10" s="7">
        <v>-1.7685994226077601E-2</v>
      </c>
      <c r="C10" s="2">
        <v>3.8973747883575699E-4</v>
      </c>
      <c r="D10" s="2">
        <v>-45.379249331909499</v>
      </c>
      <c r="E10" s="2">
        <v>0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3" priority="1" operator="lessThan">
      <formula>0.05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AC49-4BB9-B64E-8907-B3D67A08C08E}">
  <dimension ref="A1:I11"/>
  <sheetViews>
    <sheetView zoomScale="150" zoomScaleNormal="150" workbookViewId="0">
      <selection activeCell="F7" sqref="F7"/>
    </sheetView>
  </sheetViews>
  <sheetFormatPr baseColWidth="10" defaultRowHeight="16" x14ac:dyDescent="0.2"/>
  <cols>
    <col min="1" max="1" width="40.83203125" customWidth="1"/>
  </cols>
  <sheetData>
    <row r="1" spans="1:9" x14ac:dyDescent="0.2">
      <c r="A1" s="3" t="s">
        <v>26</v>
      </c>
      <c r="B1" s="4"/>
      <c r="C1" s="4"/>
      <c r="D1" s="4"/>
      <c r="E1" s="4"/>
      <c r="F1" s="4"/>
      <c r="G1" s="4"/>
    </row>
    <row r="2" spans="1:9" x14ac:dyDescent="0.2">
      <c r="A2" s="1"/>
      <c r="B2" s="1" t="s">
        <v>29</v>
      </c>
      <c r="C2" s="1" t="s">
        <v>30</v>
      </c>
      <c r="D2" s="1" t="s">
        <v>31</v>
      </c>
      <c r="E2" s="1"/>
      <c r="G2" s="1"/>
    </row>
    <row r="3" spans="1:9" x14ac:dyDescent="0.2">
      <c r="A3" s="1" t="s">
        <v>18</v>
      </c>
      <c r="B3" s="7">
        <f>'aov-rmse'!G3</f>
        <v>8.2997165627518452E-2</v>
      </c>
      <c r="C3" s="7">
        <f>'aov-overexposed'!G3</f>
        <v>1.7557396641618088E-2</v>
      </c>
      <c r="D3" s="7">
        <f>'aov-sd-exposure'!G3</f>
        <v>7.7208493517732846E-2</v>
      </c>
      <c r="E3" s="7"/>
      <c r="G3" s="7"/>
      <c r="I3" s="8"/>
    </row>
    <row r="4" spans="1:9" x14ac:dyDescent="0.2">
      <c r="A4" s="1" t="s">
        <v>19</v>
      </c>
      <c r="B4" s="7">
        <f>'aov-rmse'!G4</f>
        <v>7.9973875750807888E-2</v>
      </c>
      <c r="C4" s="7">
        <f>'aov-overexposed'!G4</f>
        <v>0.84545447395831885</v>
      </c>
      <c r="D4" s="7">
        <f>'aov-sd-exposure'!G4</f>
        <v>0.80909959569803414</v>
      </c>
      <c r="E4" s="7"/>
      <c r="G4" s="7"/>
      <c r="I4" s="8"/>
    </row>
    <row r="5" spans="1:9" x14ac:dyDescent="0.2">
      <c r="A5" s="1" t="s">
        <v>20</v>
      </c>
      <c r="B5" s="7">
        <f>'aov-rmse'!G5</f>
        <v>0.68467671390465235</v>
      </c>
      <c r="C5" s="7">
        <f>'aov-overexposed'!G5</f>
        <v>4.8618886999878277E-2</v>
      </c>
      <c r="D5" s="7">
        <f>'aov-sd-exposure'!G5</f>
        <v>4.9386906791451426E-2</v>
      </c>
      <c r="E5" s="7"/>
      <c r="G5" s="7"/>
      <c r="I5" s="8"/>
    </row>
    <row r="6" spans="1:9" x14ac:dyDescent="0.2">
      <c r="A6" s="1" t="s">
        <v>21</v>
      </c>
      <c r="B6" s="7">
        <f>'aov-rmse'!G6</f>
        <v>1.0161911980753471E-2</v>
      </c>
      <c r="C6" s="7">
        <f>'aov-overexposed'!G6</f>
        <v>1.5202681899271828E-2</v>
      </c>
      <c r="D6" s="7">
        <f>'aov-sd-exposure'!G6</f>
        <v>4.2245215046420967E-2</v>
      </c>
      <c r="F6" s="7">
        <f>AVERAGE(B6:D6)</f>
        <v>2.253660297548209E-2</v>
      </c>
      <c r="G6" s="7"/>
    </row>
    <row r="7" spans="1:9" x14ac:dyDescent="0.2">
      <c r="A7" s="1" t="s">
        <v>22</v>
      </c>
      <c r="B7" s="7">
        <f>'aov-rmse'!G7</f>
        <v>3.5349711194828874E-2</v>
      </c>
      <c r="C7" s="7">
        <f>'aov-overexposed'!G7</f>
        <v>1.2088553989634746E-2</v>
      </c>
      <c r="D7" s="7">
        <f>'aov-sd-exposure'!G7</f>
        <v>3.3108345420104321E-3</v>
      </c>
      <c r="F7" s="7">
        <f>AVERAGE(B7:D7)</f>
        <v>1.6916366575491351E-2</v>
      </c>
      <c r="G7" s="7"/>
    </row>
    <row r="8" spans="1:9" x14ac:dyDescent="0.2">
      <c r="A8" s="1" t="s">
        <v>23</v>
      </c>
      <c r="B8" s="7">
        <f>'aov-rmse'!G8</f>
        <v>7.5311334833647589E-2</v>
      </c>
      <c r="C8" s="7">
        <f>'aov-overexposed'!G8</f>
        <v>4.6974629847933068E-2</v>
      </c>
      <c r="D8" s="7">
        <f>'aov-sd-exposure'!G8</f>
        <v>1.4731690374706546E-2</v>
      </c>
      <c r="F8" s="7">
        <f>AVERAGE(B8:D8)</f>
        <v>4.5672551685429059E-2</v>
      </c>
      <c r="G8" s="7"/>
    </row>
    <row r="9" spans="1:9" x14ac:dyDescent="0.2">
      <c r="F9" s="7"/>
    </row>
    <row r="10" spans="1:9" x14ac:dyDescent="0.2">
      <c r="B10" s="8"/>
      <c r="C10" s="8"/>
      <c r="D10" s="8"/>
      <c r="E10" s="1" t="s">
        <v>32</v>
      </c>
      <c r="F10" s="7">
        <f>AVERAGE(F6:F8)</f>
        <v>2.8375173745467497E-2</v>
      </c>
      <c r="G10" s="8"/>
    </row>
    <row r="11" spans="1:9" x14ac:dyDescent="0.2">
      <c r="E11" s="1" t="s">
        <v>33</v>
      </c>
      <c r="F11" s="7">
        <f>MAX(B6:F8)</f>
        <v>7.5311334833647589E-2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D7A1-BDDA-5A4C-A554-46AA0A1ACE49}">
  <dimension ref="A1:G24"/>
  <sheetViews>
    <sheetView zoomScale="150" zoomScaleNormal="150" workbookViewId="0">
      <selection activeCell="C23" sqref="C23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11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0.15188296358856701</v>
      </c>
      <c r="D3" s="2">
        <v>5.0627654529522399E-2</v>
      </c>
      <c r="E3" s="2">
        <v>2787.6938420501101</v>
      </c>
      <c r="F3" s="2">
        <v>0</v>
      </c>
      <c r="G3" s="7">
        <f t="shared" ref="G3:G8" si="0">C3/C$11</f>
        <v>8.2997165627518452E-2</v>
      </c>
    </row>
    <row r="4" spans="1:7" x14ac:dyDescent="0.2">
      <c r="A4" s="1" t="s">
        <v>19</v>
      </c>
      <c r="B4" s="2">
        <v>1</v>
      </c>
      <c r="C4" s="2">
        <v>0.146350410485213</v>
      </c>
      <c r="D4" s="2">
        <v>0.146350410485213</v>
      </c>
      <c r="E4" s="2">
        <v>8058.4443795086299</v>
      </c>
      <c r="F4" s="2">
        <v>0</v>
      </c>
      <c r="G4" s="7">
        <f t="shared" si="0"/>
        <v>7.9973875750807888E-2</v>
      </c>
    </row>
    <row r="5" spans="1:7" x14ac:dyDescent="0.2">
      <c r="A5" s="1" t="s">
        <v>20</v>
      </c>
      <c r="B5" s="2">
        <v>3</v>
      </c>
      <c r="C5" s="2">
        <v>1.2529431291017601</v>
      </c>
      <c r="D5" s="2">
        <v>0.41764770970058601</v>
      </c>
      <c r="E5" s="2">
        <v>22996.798079984801</v>
      </c>
      <c r="F5" s="2">
        <v>0</v>
      </c>
      <c r="G5" s="7">
        <f t="shared" si="0"/>
        <v>0.68467671390465235</v>
      </c>
    </row>
    <row r="6" spans="1:7" x14ac:dyDescent="0.2">
      <c r="A6" s="1" t="s">
        <v>21</v>
      </c>
      <c r="B6" s="2">
        <v>3</v>
      </c>
      <c r="C6" s="2">
        <v>1.8596072476615599E-2</v>
      </c>
      <c r="D6" s="2">
        <v>6.1986908255385201E-3</v>
      </c>
      <c r="E6" s="2">
        <v>341.316468315745</v>
      </c>
      <c r="F6" s="2">
        <v>4.11016927564101E-192</v>
      </c>
      <c r="G6" s="7">
        <f t="shared" si="0"/>
        <v>1.0161911980753471E-2</v>
      </c>
    </row>
    <row r="7" spans="1:7" x14ac:dyDescent="0.2">
      <c r="A7" s="1" t="s">
        <v>22</v>
      </c>
      <c r="B7" s="2">
        <v>9</v>
      </c>
      <c r="C7" s="2">
        <v>6.4689183753166707E-2</v>
      </c>
      <c r="D7" s="2">
        <v>7.1876870836851897E-3</v>
      </c>
      <c r="E7" s="2">
        <v>395.77324306201399</v>
      </c>
      <c r="F7" s="2">
        <v>0</v>
      </c>
      <c r="G7" s="7">
        <f t="shared" si="0"/>
        <v>3.5349711194828874E-2</v>
      </c>
    </row>
    <row r="8" spans="1:7" x14ac:dyDescent="0.2">
      <c r="A8" s="1" t="s">
        <v>23</v>
      </c>
      <c r="B8" s="2">
        <v>3</v>
      </c>
      <c r="C8" s="2">
        <v>0.13781806450692499</v>
      </c>
      <c r="D8" s="2">
        <v>4.5939354835641502E-2</v>
      </c>
      <c r="E8" s="2">
        <v>2529.54354242096</v>
      </c>
      <c r="F8" s="2">
        <v>0</v>
      </c>
      <c r="G8" s="7">
        <f t="shared" si="0"/>
        <v>7.5311334833647589E-2</v>
      </c>
    </row>
    <row r="9" spans="1:7" x14ac:dyDescent="0.2">
      <c r="A9" s="1" t="s">
        <v>24</v>
      </c>
      <c r="B9" s="2">
        <v>3177</v>
      </c>
      <c r="C9" s="2">
        <v>5.7697892076271101E-2</v>
      </c>
      <c r="D9" s="2">
        <v>1.81611243551373E-5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1.8299777159885187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2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BB42-3615-354B-8922-66DC2A8C7EDA}">
  <dimension ref="A1:G24"/>
  <sheetViews>
    <sheetView zoomScale="150" zoomScaleNormal="150" workbookViewId="0">
      <selection activeCell="A3" sqref="A3:F9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27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5.1512407817981602E-2</v>
      </c>
      <c r="D3" s="2">
        <v>1.71708026059939E-2</v>
      </c>
      <c r="E3" s="2">
        <v>1318.3568366147099</v>
      </c>
      <c r="F3" s="2">
        <v>0</v>
      </c>
      <c r="G3" s="7">
        <f t="shared" ref="G3:G8" si="0">C3/C$11</f>
        <v>1.7557396641618088E-2</v>
      </c>
    </row>
    <row r="4" spans="1:7" x14ac:dyDescent="0.2">
      <c r="A4" s="1" t="s">
        <v>19</v>
      </c>
      <c r="B4" s="2">
        <v>1</v>
      </c>
      <c r="C4" s="2">
        <v>2.4805155652087798</v>
      </c>
      <c r="D4" s="2">
        <v>2.4805155652087798</v>
      </c>
      <c r="E4" s="2">
        <v>190451.473280618</v>
      </c>
      <c r="F4" s="2">
        <v>0</v>
      </c>
      <c r="G4" s="7">
        <f t="shared" si="0"/>
        <v>0.84545447395831885</v>
      </c>
    </row>
    <row r="5" spans="1:7" x14ac:dyDescent="0.2">
      <c r="A5" s="1" t="s">
        <v>20</v>
      </c>
      <c r="B5" s="2">
        <v>3</v>
      </c>
      <c r="C5" s="2">
        <v>0.14264506213053699</v>
      </c>
      <c r="D5" s="2">
        <v>4.7548354043512403E-2</v>
      </c>
      <c r="E5" s="2">
        <v>3650.7144751148298</v>
      </c>
      <c r="F5" s="2">
        <v>0</v>
      </c>
      <c r="G5" s="7">
        <f t="shared" si="0"/>
        <v>4.8618886999878277E-2</v>
      </c>
    </row>
    <row r="6" spans="1:7" x14ac:dyDescent="0.2">
      <c r="A6" s="1" t="s">
        <v>21</v>
      </c>
      <c r="B6" s="2">
        <v>3</v>
      </c>
      <c r="C6" s="2">
        <v>4.4603808064916199E-2</v>
      </c>
      <c r="D6" s="2">
        <v>1.48679360216387E-2</v>
      </c>
      <c r="E6" s="2">
        <v>1141.5450721933801</v>
      </c>
      <c r="F6" s="2">
        <v>0</v>
      </c>
      <c r="G6" s="7">
        <f t="shared" si="0"/>
        <v>1.5202681899271828E-2</v>
      </c>
    </row>
    <row r="7" spans="1:7" x14ac:dyDescent="0.2">
      <c r="A7" s="1" t="s">
        <v>22</v>
      </c>
      <c r="B7" s="2">
        <v>9</v>
      </c>
      <c r="C7" s="2">
        <v>3.5467133069585002E-2</v>
      </c>
      <c r="D7" s="2">
        <v>3.9407925632872296E-3</v>
      </c>
      <c r="E7" s="2">
        <v>302.57006248948198</v>
      </c>
      <c r="F7" s="2">
        <v>0</v>
      </c>
      <c r="G7" s="7">
        <f t="shared" si="0"/>
        <v>1.2088553989634746E-2</v>
      </c>
    </row>
    <row r="8" spans="1:7" x14ac:dyDescent="0.2">
      <c r="A8" s="1" t="s">
        <v>23</v>
      </c>
      <c r="B8" s="2">
        <v>3</v>
      </c>
      <c r="C8" s="2">
        <v>0.13782090472853001</v>
      </c>
      <c r="D8" s="2">
        <v>4.5940301576176797E-2</v>
      </c>
      <c r="E8" s="2">
        <v>3527.2498350165902</v>
      </c>
      <c r="F8" s="2">
        <v>0</v>
      </c>
      <c r="G8" s="7">
        <f t="shared" si="0"/>
        <v>4.6974629847933068E-2</v>
      </c>
    </row>
    <row r="9" spans="1:7" x14ac:dyDescent="0.2">
      <c r="A9" s="1" t="s">
        <v>24</v>
      </c>
      <c r="B9" s="2">
        <v>3177</v>
      </c>
      <c r="C9" s="2">
        <v>4.1378508734646297E-2</v>
      </c>
      <c r="D9" s="2">
        <v>1.30243968318056E-5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2.9339433897549756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1" priority="1" operator="lessThan">
      <formula>0.05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4370-247D-0841-B97E-BAC140684F44}">
  <dimension ref="A1:G24"/>
  <sheetViews>
    <sheetView zoomScale="150" zoomScaleNormal="150" workbookViewId="0">
      <selection activeCell="E18" sqref="E18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28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0.23285604991509101</v>
      </c>
      <c r="D3" s="2">
        <v>7.76186833050303E-2</v>
      </c>
      <c r="E3" s="2">
        <v>20353.104508923599</v>
      </c>
      <c r="F3" s="2">
        <v>0</v>
      </c>
      <c r="G3" s="7">
        <f t="shared" ref="G3:G8" si="0">C3/C$11</f>
        <v>7.7208493517732846E-2</v>
      </c>
    </row>
    <row r="4" spans="1:7" x14ac:dyDescent="0.2">
      <c r="A4" s="1" t="s">
        <v>19</v>
      </c>
      <c r="B4" s="2">
        <v>1</v>
      </c>
      <c r="C4" s="2">
        <v>2.44019443014867</v>
      </c>
      <c r="D4" s="2">
        <v>2.44019443014867</v>
      </c>
      <c r="E4" s="2">
        <v>639865.68882817402</v>
      </c>
      <c r="F4" s="2">
        <v>0</v>
      </c>
      <c r="G4" s="7">
        <f t="shared" si="0"/>
        <v>0.80909959569803414</v>
      </c>
    </row>
    <row r="5" spans="1:7" x14ac:dyDescent="0.2">
      <c r="A5" s="1" t="s">
        <v>20</v>
      </c>
      <c r="B5" s="2">
        <v>3</v>
      </c>
      <c r="C5" s="2">
        <v>0.148947861938802</v>
      </c>
      <c r="D5" s="2">
        <v>4.9649287312934103E-2</v>
      </c>
      <c r="E5" s="2">
        <v>13018.9935006052</v>
      </c>
      <c r="F5" s="2">
        <v>0</v>
      </c>
      <c r="G5" s="7">
        <f t="shared" si="0"/>
        <v>4.9386906791451426E-2</v>
      </c>
    </row>
    <row r="6" spans="1:7" x14ac:dyDescent="0.2">
      <c r="A6" s="1" t="s">
        <v>21</v>
      </c>
      <c r="B6" s="2">
        <v>3</v>
      </c>
      <c r="C6" s="2">
        <v>0.12740896053442399</v>
      </c>
      <c r="D6" s="2">
        <v>4.2469653511474699E-2</v>
      </c>
      <c r="E6" s="2">
        <v>11136.356088132699</v>
      </c>
      <c r="F6" s="2">
        <v>0</v>
      </c>
      <c r="G6" s="7">
        <f t="shared" si="0"/>
        <v>4.2245215046420967E-2</v>
      </c>
    </row>
    <row r="7" spans="1:7" x14ac:dyDescent="0.2">
      <c r="A7" s="1" t="s">
        <v>22</v>
      </c>
      <c r="B7" s="2">
        <v>9</v>
      </c>
      <c r="C7" s="2">
        <v>9.9852725814151694E-3</v>
      </c>
      <c r="D7" s="2">
        <v>1.10947473126835E-3</v>
      </c>
      <c r="E7" s="2">
        <v>290.925511668029</v>
      </c>
      <c r="F7" s="2">
        <v>0</v>
      </c>
      <c r="G7" s="7">
        <f t="shared" si="0"/>
        <v>3.3108345420104321E-3</v>
      </c>
    </row>
    <row r="8" spans="1:7" x14ac:dyDescent="0.2">
      <c r="A8" s="1" t="s">
        <v>23</v>
      </c>
      <c r="B8" s="2">
        <v>3</v>
      </c>
      <c r="C8" s="2">
        <v>4.4429868696226602E-2</v>
      </c>
      <c r="D8" s="2">
        <v>1.48099562320755E-2</v>
      </c>
      <c r="E8" s="2">
        <v>3883.4540104145599</v>
      </c>
      <c r="F8" s="2">
        <v>0</v>
      </c>
      <c r="G8" s="7">
        <f t="shared" si="0"/>
        <v>1.4731690374706546E-2</v>
      </c>
    </row>
    <row r="9" spans="1:7" x14ac:dyDescent="0.2">
      <c r="A9" s="1" t="s">
        <v>24</v>
      </c>
      <c r="B9" s="2">
        <v>3177</v>
      </c>
      <c r="C9" s="2">
        <v>1.21158203040703E-2</v>
      </c>
      <c r="D9" s="2">
        <v>3.8136041246680201E-6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3.0159382641186987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main-rmse</vt:lpstr>
      <vt:lpstr>main-overexposed</vt:lpstr>
      <vt:lpstr>main-sd-exposure</vt:lpstr>
      <vt:lpstr>etasq</vt:lpstr>
      <vt:lpstr>aov-rmse</vt:lpstr>
      <vt:lpstr>aov-overexposed</vt:lpstr>
      <vt:lpstr>aov-sd-exposure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2021-04-22T23:45:14Z</dcterms:created>
  <dcterms:modified xsi:type="dcterms:W3CDTF">2021-06-24T20:52:41Z</dcterms:modified>
</cp:coreProperties>
</file>