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11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updateLinks="always"/>
  <mc:AlternateContent xmlns:mc="http://schemas.openxmlformats.org/markup-compatibility/2006">
    <mc:Choice Requires="x15">
      <x15ac:absPath xmlns:x15ac="http://schemas.microsoft.com/office/spreadsheetml/2010/11/ac" url="C:\Users\Sarala\Downloads\"/>
    </mc:Choice>
  </mc:AlternateContent>
  <xr:revisionPtr revIDLastSave="0" documentId="13_ncr:1_{F2B4A5A1-49C3-473A-B504-6B0D1D10D226}" xr6:coauthVersionLast="47" xr6:coauthVersionMax="47" xr10:uidLastSave="{00000000-0000-0000-0000-000000000000}"/>
  <bookViews>
    <workbookView minimized="1" xWindow="1116" yWindow="1116" windowWidth="10860" windowHeight="10644" firstSheet="19" activeTab="20" xr2:uid="{00000000-000D-0000-FFFF-FFFF00000000}"/>
  </bookViews>
  <sheets>
    <sheet name="Technology" sheetId="1" r:id="rId1"/>
    <sheet name="Project Cost" sheetId="3" r:id="rId2"/>
    <sheet name="Means of Finance" sheetId="2" r:id="rId3"/>
    <sheet name="Profitability Analysis" sheetId="6" r:id="rId4"/>
    <sheet name="Master doc" sheetId="12" r:id="rId5"/>
    <sheet name="Break Point" sheetId="28" r:id="rId6"/>
    <sheet name="Logical Framework Analysis" sheetId="29" r:id="rId7"/>
    <sheet name="Project Activities, Tasks, and " sheetId="30" r:id="rId8"/>
    <sheet name="Break even point" sheetId="10" r:id="rId9"/>
    <sheet name="DSCR" sheetId="8" r:id="rId10"/>
    <sheet name="IRR" sheetId="11" r:id="rId11"/>
    <sheet name="Risk Assessment" sheetId="9" r:id="rId12"/>
    <sheet name="Fishbone diagram2 " sheetId="7" r:id="rId13"/>
    <sheet name="Issue Tree Diagram 2" sheetId="17" r:id="rId14"/>
    <sheet name="Fishbone diagram" sheetId="5" r:id="rId15"/>
    <sheet name="ISsue trees1" sheetId="14" r:id="rId16"/>
    <sheet name="Stakeholder matrix " sheetId="20" r:id="rId17"/>
    <sheet name="Stakeholders Profiles and Score" sheetId="23" r:id="rId18"/>
    <sheet name="STakeholder scores" sheetId="24" r:id="rId19"/>
    <sheet name="Organizational structure" sheetId="33" r:id="rId20"/>
    <sheet name="Sheet1" sheetId="34" r:id="rId21"/>
  </sheets>
  <externalReferences>
    <externalReference r:id="rId2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9" i="12" l="1"/>
  <c r="Q179" i="12"/>
  <c r="Q181" i="12"/>
  <c r="E62" i="3"/>
  <c r="E66" i="3"/>
  <c r="M99" i="12"/>
  <c r="M89" i="12"/>
  <c r="M85" i="12"/>
  <c r="M79" i="12"/>
  <c r="M67" i="12"/>
  <c r="M49" i="12"/>
  <c r="E52" i="3"/>
  <c r="E48" i="3"/>
  <c r="E42" i="3"/>
  <c r="E30" i="3"/>
  <c r="E12" i="3"/>
  <c r="M103" i="12" l="1"/>
  <c r="K112" i="12"/>
  <c r="K111" i="12"/>
  <c r="K110" i="12"/>
  <c r="K108" i="12"/>
</calcChain>
</file>

<file path=xl/sharedStrings.xml><?xml version="1.0" encoding="utf-8"?>
<sst xmlns="http://schemas.openxmlformats.org/spreadsheetml/2006/main" count="1187" uniqueCount="571">
  <si>
    <t>Technology</t>
  </si>
  <si>
    <t>S.No</t>
  </si>
  <si>
    <t>Particular</t>
  </si>
  <si>
    <t>Qty(Nos)</t>
  </si>
  <si>
    <t>Cost(Rs/Unit)</t>
  </si>
  <si>
    <t>Mobile App Development (Including GPS Tracking)</t>
  </si>
  <si>
    <t>₹500,000</t>
  </si>
  <si>
    <t>Content Management System (CMS)</t>
  </si>
  <si>
    <t>₹350,000</t>
  </si>
  <si>
    <t>Integration with Wearables (Photo/Video Capture)</t>
  </si>
  <si>
    <t>₹300,000</t>
  </si>
  <si>
    <t>Website Customization</t>
  </si>
  <si>
    <t>Community Interaction Platform</t>
  </si>
  <si>
    <t>₹250,000</t>
  </si>
  <si>
    <t>Security and SSL Setup</t>
  </si>
  <si>
    <t>₹200,000</t>
  </si>
  <si>
    <t>App Design and User Interface (UI)</t>
  </si>
  <si>
    <t>Emergency Contacting and Alerts System</t>
  </si>
  <si>
    <t>Content Creation and Management</t>
  </si>
  <si>
    <t>₹150,000</t>
  </si>
  <si>
    <t>Servers</t>
  </si>
  <si>
    <t>Fake Call and Anonymous Incident Reporting</t>
  </si>
  <si>
    <t>Testing and Debugging</t>
  </si>
  <si>
    <t>₹100,000</t>
  </si>
  <si>
    <t>Place Rating System</t>
  </si>
  <si>
    <t>SEO Package</t>
  </si>
  <si>
    <t>Domain Name and Hosting (Per Year)</t>
  </si>
  <si>
    <t>-</t>
  </si>
  <si>
    <t>Email Hosting (Per Year)</t>
  </si>
  <si>
    <t>₹50,000</t>
  </si>
  <si>
    <t>Cloud Services (Per Year)</t>
  </si>
  <si>
    <t>Project Cost</t>
  </si>
  <si>
    <t>Category</t>
  </si>
  <si>
    <t>Qty(nos)</t>
  </si>
  <si>
    <t>Total cost(Rs)</t>
  </si>
  <si>
    <t>Infrastrucuture &amp; Setup</t>
  </si>
  <si>
    <t>Rented office</t>
  </si>
  <si>
    <t>Furniture (tables with desks, chairs,fan.  water dispenser</t>
  </si>
  <si>
    <t>1,50,000</t>
  </si>
  <si>
    <t>Electricity bills</t>
  </si>
  <si>
    <t>1,39,737.6</t>
  </si>
  <si>
    <t>Installation</t>
  </si>
  <si>
    <t>Miscellaneous</t>
  </si>
  <si>
    <t>Total cost</t>
  </si>
  <si>
    <t>Infrastructure &amp; Services</t>
  </si>
  <si>
    <t>Backend Development for mobile app</t>
  </si>
  <si>
    <t>Application &amp; website related</t>
  </si>
  <si>
    <t>Domain &amp; Hosting costs</t>
  </si>
  <si>
    <t>For maintenance </t>
  </si>
  <si>
    <t>Profile management cost</t>
  </si>
  <si>
    <t>GPS integration</t>
  </si>
  <si>
    <t>Updates</t>
  </si>
  <si>
    <t>Email Hosting per year</t>
  </si>
  <si>
    <t>Cloud storage</t>
  </si>
  <si>
    <t>Data privacy</t>
  </si>
  <si>
    <t>Data anlytics tools</t>
  </si>
  <si>
    <t>User experience testing</t>
  </si>
  <si>
    <t>Marketing &amp; Promotion</t>
  </si>
  <si>
    <t>Collaborations and partnerships with NGOs</t>
  </si>
  <si>
    <t>Content creation for Ads</t>
  </si>
  <si>
    <t>Ads Platform fees</t>
  </si>
  <si>
    <t>PPC(Pay Per Click)</t>
  </si>
  <si>
    <t>Logistics Expenses</t>
  </si>
  <si>
    <t xml:space="preserve">Food &amp; Travel </t>
  </si>
  <si>
    <t>1,20,000</t>
  </si>
  <si>
    <t>Accommodations</t>
  </si>
  <si>
    <t>Salaries</t>
  </si>
  <si>
    <t>Web Developers</t>
  </si>
  <si>
    <t>14,00,000</t>
  </si>
  <si>
    <t>UI/UX Designer</t>
  </si>
  <si>
    <t>6,00,000</t>
  </si>
  <si>
    <t>Marketing Specialist</t>
  </si>
  <si>
    <t>Customer Support/Community Manager</t>
  </si>
  <si>
    <t>4,00,000</t>
  </si>
  <si>
    <t>Finance/Administrative Officer</t>
  </si>
  <si>
    <t>Product Manager</t>
  </si>
  <si>
    <t>5,00,000</t>
  </si>
  <si>
    <t xml:space="preserve">Data analyst </t>
  </si>
  <si>
    <t>Cybersecurity specialist</t>
  </si>
  <si>
    <t>Legal and compliance expert</t>
  </si>
  <si>
    <t>Depreciation &amp;
Maintainence</t>
  </si>
  <si>
    <t>Depreciation &amp; Maintainance</t>
  </si>
  <si>
    <t>Net total cost</t>
  </si>
  <si>
    <t>Means of Finance</t>
  </si>
  <si>
    <t>Sr No</t>
  </si>
  <si>
    <t>Particulars</t>
  </si>
  <si>
    <t>Details</t>
  </si>
  <si>
    <t>Scheme Name</t>
  </si>
  <si>
    <t xml:space="preserve">Digital India mission </t>
  </si>
  <si>
    <t>Total Project Cost</t>
  </si>
  <si>
    <t>Term Loan Amount @ 35%</t>
  </si>
  <si>
    <t>Scheme amount@20%</t>
  </si>
  <si>
    <t>Angel Investors(% equity)@ 15%</t>
  </si>
  <si>
    <t>Subsidy amount@30%</t>
  </si>
  <si>
    <t>Interest Rate</t>
  </si>
  <si>
    <t>Loan Tenure (Years)</t>
  </si>
  <si>
    <t>Monthly EMI Payable</t>
  </si>
  <si>
    <t>Annual Amount Repaid (₹)</t>
  </si>
  <si>
    <t>Profitability Analysis</t>
  </si>
  <si>
    <t>Year-1</t>
  </si>
  <si>
    <t>Year-2</t>
  </si>
  <si>
    <t>Year-3</t>
  </si>
  <si>
    <t>Year-4</t>
  </si>
  <si>
    <t>Year-5</t>
  </si>
  <si>
    <t>Fixed costs</t>
  </si>
  <si>
    <t>Rented Office</t>
  </si>
  <si>
    <t>Furniture (Tables, Desks, Chairs, Fan, Water Dispenser)</t>
  </si>
  <si>
    <t>Electricity Bills</t>
  </si>
  <si>
    <t>Total Fixed Cost</t>
  </si>
  <si>
    <t xml:space="preserve">Operational cost </t>
  </si>
  <si>
    <t>Office and Utilities</t>
  </si>
  <si>
    <t>Subtotal (Office and Utilities)</t>
  </si>
  <si>
    <t>Digital Infrastructure</t>
  </si>
  <si>
    <t>Cloud Storage</t>
  </si>
  <si>
    <t>Subtotal (Digital Infrastructure)</t>
  </si>
  <si>
    <t>Maintenance and Security</t>
  </si>
  <si>
    <t>For Maintenance</t>
  </si>
  <si>
    <t>Domain &amp; Hosting Costs</t>
  </si>
  <si>
    <t>Profile Management Cost</t>
  </si>
  <si>
    <t>Data Privacy</t>
  </si>
  <si>
    <t>SEO Package (Initial &amp; Maintenance)</t>
  </si>
  <si>
    <t>User Experience Testing</t>
  </si>
  <si>
    <t>Subtotal (Maintenance and Security)</t>
  </si>
  <si>
    <t>Marketing and Promotion</t>
  </si>
  <si>
    <t>Marketing Campaigns</t>
  </si>
  <si>
    <t>Collaborations</t>
  </si>
  <si>
    <t>Content Creation for Ads</t>
  </si>
  <si>
    <t>Ads Platform Fees</t>
  </si>
  <si>
    <t>PPC (Pay Per Click)</t>
  </si>
  <si>
    <t>Subtotal (Marketing and Promotion)</t>
  </si>
  <si>
    <t>Personnel Costs</t>
  </si>
  <si>
    <t>Data Analyst</t>
  </si>
  <si>
    <t>Subtotal (Personnel Costs)</t>
  </si>
  <si>
    <t>Travel and Food</t>
  </si>
  <si>
    <t>Food &amp; Travel</t>
  </si>
  <si>
    <t>Subtotal (Travel and Food)</t>
  </si>
  <si>
    <t>Grand Total Operational Costs</t>
  </si>
  <si>
    <t>Financial expenses</t>
  </si>
  <si>
    <t>Total maintainance and Depciation cost(Rs)</t>
  </si>
  <si>
    <t xml:space="preserve">	389,000</t>
  </si>
  <si>
    <t>Total Taxes</t>
  </si>
  <si>
    <t>₹42,818</t>
  </si>
  <si>
    <t>₹630,561</t>
  </si>
  <si>
    <t>₹1,720,077</t>
  </si>
  <si>
    <t>₹3,373,505</t>
  </si>
  <si>
    <t>₹5,872,069</t>
  </si>
  <si>
    <t>₹9,659,947</t>
  </si>
  <si>
    <t>Interest on Term Loan</t>
  </si>
  <si>
    <t>Principal Repayment</t>
  </si>
  <si>
    <t>year-1</t>
  </si>
  <si>
    <t>year-2</t>
  </si>
  <si>
    <t>year-3</t>
  </si>
  <si>
    <t>year-4</t>
  </si>
  <si>
    <t>year-5</t>
  </si>
  <si>
    <t>year-6</t>
  </si>
  <si>
    <t>Year 1</t>
  </si>
  <si>
    <t>Year 2</t>
  </si>
  <si>
    <t>Year 3</t>
  </si>
  <si>
    <t>Year 4</t>
  </si>
  <si>
    <t>Year 5</t>
  </si>
  <si>
    <t>Year 6</t>
  </si>
  <si>
    <t>Income</t>
  </si>
  <si>
    <t>Users</t>
  </si>
  <si>
    <t>Website Impressions</t>
  </si>
  <si>
    <t>App Impressions</t>
  </si>
  <si>
    <t>Website Revenue (₹)</t>
  </si>
  <si>
    <t>App Revenue (₹)</t>
  </si>
  <si>
    <t>Total Ad Revenue (₹)</t>
  </si>
  <si>
    <t>Operational Costs (₹)</t>
  </si>
  <si>
    <t>Financial Expenses (₹)</t>
  </si>
  <si>
    <t>Total Costs (₹)</t>
  </si>
  <si>
    <t>Profit (₹)</t>
  </si>
  <si>
    <t>Cost Item</t>
  </si>
  <si>
    <t>Cost (INR)</t>
  </si>
  <si>
    <t>Fixed Costs</t>
  </si>
  <si>
    <t>Variable Costs</t>
  </si>
  <si>
    <t>Backend Development for Mobile App</t>
  </si>
  <si>
    <t>Total Variable Cost</t>
  </si>
  <si>
    <t>Maintenance Costs</t>
  </si>
  <si>
    <t>GPS Integration</t>
  </si>
  <si>
    <t>Email Hosting (per year)</t>
  </si>
  <si>
    <t>Data Analytics Tools</t>
  </si>
  <si>
    <t>Total Maintenance Cost</t>
  </si>
  <si>
    <t>Marketing Costs</t>
  </si>
  <si>
    <t>Total Marketing Cost</t>
  </si>
  <si>
    <t>Travel and Food Costs</t>
  </si>
  <si>
    <t>Total Travel and Food Cost</t>
  </si>
  <si>
    <t>Total Personnel Cost</t>
  </si>
  <si>
    <t>Depreciation &amp; Maintenance</t>
  </si>
  <si>
    <t>Grand Total</t>
  </si>
  <si>
    <t>Cyber security specialist</t>
  </si>
  <si>
    <t xml:space="preserve">Legal </t>
  </si>
  <si>
    <t>Year-6</t>
  </si>
  <si>
    <t>Year 1 (₹)</t>
  </si>
  <si>
    <t>Year 2 (₹)</t>
  </si>
  <si>
    <t>Year 3 (₹)</t>
  </si>
  <si>
    <t>Year 4 (₹)</t>
  </si>
  <si>
    <t>Year 5 (₹)</t>
  </si>
  <si>
    <t>Year 6 (₹)</t>
  </si>
  <si>
    <t>Net Sales</t>
  </si>
  <si>
    <t>Variable Cost (Operational)</t>
  </si>
  <si>
    <t>Contribution (Net Sales - Variable Cost)</t>
  </si>
  <si>
    <t>Travel &amp; Logistics (@5%)</t>
  </si>
  <si>
    <t>Marketing &amp; Promotion (@5%)</t>
  </si>
  <si>
    <t>Interest (Financial Expenses)</t>
  </si>
  <si>
    <t>Depreciation</t>
  </si>
  <si>
    <t>Total Fixed Costs (Excl. Salary)</t>
  </si>
  <si>
    <t>Break-Even Point (BEP%)</t>
  </si>
  <si>
    <t>Average BEP:</t>
  </si>
  <si>
    <t>39.38%. ​</t>
  </si>
  <si>
    <t>Year</t>
  </si>
  <si>
    <t>₹6,686,250</t>
  </si>
  <si>
    <t>₹10,029,375</t>
  </si>
  <si>
    <t>₹15,031,563</t>
  </si>
  <si>
    <t>₹22,544,532</t>
  </si>
  <si>
    <t>₹33,816,915</t>
  </si>
  <si>
    <t>₹50,827,242</t>
  </si>
  <si>
    <t>Variable Cost</t>
  </si>
  <si>
    <t>₹4,470,137</t>
  </si>
  <si>
    <t>₹4,604,241</t>
  </si>
  <si>
    <t>₹4,743,368</t>
  </si>
  <si>
    <t>₹4,885,679</t>
  </si>
  <si>
    <t>₹5,031,250</t>
  </si>
  <si>
    <t>₹5,182,187</t>
  </si>
  <si>
    <t>Contribution</t>
  </si>
  <si>
    <t>₹2,216,113</t>
  </si>
  <si>
    <t>₹5,425,134</t>
  </si>
  <si>
    <t>₹10,288,195</t>
  </si>
  <si>
    <t>₹17,658,853</t>
  </si>
  <si>
    <t>₹28,785,665</t>
  </si>
  <si>
    <t>₹45,645,055</t>
  </si>
  <si>
    <r>
      <t>Total Fixed Costs</t>
    </r>
    <r>
      <rPr>
        <sz val="11"/>
        <color theme="1"/>
        <rFont val="Gautami"/>
        <family val="2"/>
        <scheme val="minor"/>
      </rPr>
      <t xml:space="preserve"> (Excl. Salary)</t>
    </r>
  </si>
  <si>
    <t>₹2,044,840</t>
  </si>
  <si>
    <t>₹2,902,891</t>
  </si>
  <si>
    <t>₹3,407,888</t>
  </si>
  <si>
    <t>₹4,164,832</t>
  </si>
  <si>
    <t>₹5,297,391</t>
  </si>
  <si>
    <t>₹7,005,268</t>
  </si>
  <si>
    <t>Profit Before Tax</t>
  </si>
  <si>
    <t>₹171,273</t>
  </si>
  <si>
    <t>₹2,522,243</t>
  </si>
  <si>
    <t>₹6,880,307</t>
  </si>
  <si>
    <t>₹13,494,021</t>
  </si>
  <si>
    <t>₹23,488,274</t>
  </si>
  <si>
    <t>₹38,639,787</t>
  </si>
  <si>
    <t>Tax (25%after availing MAT)</t>
  </si>
  <si>
    <t>Profit After Tax</t>
  </si>
  <si>
    <t>₹128,455</t>
  </si>
  <si>
    <t>₹1,891,682</t>
  </si>
  <si>
    <t>₹5,160,230</t>
  </si>
  <si>
    <t>₹10,120,516</t>
  </si>
  <si>
    <t>₹17,616,205</t>
  </si>
  <si>
    <t>₹28,979,840</t>
  </si>
  <si>
    <t>₹389,000</t>
  </si>
  <si>
    <t>Interest</t>
  </si>
  <si>
    <t>₹987,215</t>
  </si>
  <si>
    <t>₹1,510,954</t>
  </si>
  <si>
    <t>₹1,515,732</t>
  </si>
  <si>
    <t>₹1,521,379</t>
  </si>
  <si>
    <t>₹1,526,699</t>
  </si>
  <si>
    <t>₹1,533,544</t>
  </si>
  <si>
    <t>Loan Repayment</t>
  </si>
  <si>
    <t>₹1,099,666</t>
  </si>
  <si>
    <t>Total</t>
  </si>
  <si>
    <t>₹2,475,881</t>
  </si>
  <si>
    <t>₹2,999,620</t>
  </si>
  <si>
    <t>₹2,964,398</t>
  </si>
  <si>
    <t>₹2,911,045</t>
  </si>
  <si>
    <t>₹3,014,365</t>
  </si>
  <si>
    <t>₹3,011,210</t>
  </si>
  <si>
    <t>DSCR</t>
  </si>
  <si>
    <t>Average DSCR=1.79</t>
  </si>
  <si>
    <t>Net Sales (₹)</t>
  </si>
  <si>
    <t>Variable Costs (₹)</t>
  </si>
  <si>
    <t>Profit Before Tax (₹)</t>
  </si>
  <si>
    <t>Tax (₹)</t>
  </si>
  <si>
    <t>Profit After Tax (₹)</t>
  </si>
  <si>
    <t>Cash Flows (₹)</t>
  </si>
  <si>
    <t>Present Value (₹)</t>
  </si>
  <si>
    <t>Cumulative Cash Flows (₹)</t>
  </si>
  <si>
    <t>IRR</t>
  </si>
  <si>
    <t>Value</t>
  </si>
  <si>
    <t>NPV</t>
  </si>
  <si>
    <t>ROI</t>
  </si>
  <si>
    <t>B/C Ratio</t>
  </si>
  <si>
    <t>Payback Period</t>
  </si>
  <si>
    <t>2.6 years</t>
  </si>
  <si>
    <t>Profitability Index</t>
  </si>
  <si>
    <t>Net Sales (Total Ad Revenue)</t>
  </si>
  <si>
    <t>Contribution (Net Sales - Variable Costs)</t>
  </si>
  <si>
    <t>Salary</t>
  </si>
  <si>
    <t>TBD</t>
  </si>
  <si>
    <t>₹223,307</t>
  </si>
  <si>
    <t>₹511,469</t>
  </si>
  <si>
    <t>₹751,578</t>
  </si>
  <si>
    <t>₹1,127,217</t>
  </si>
  <si>
    <t>₹1,690,846</t>
  </si>
  <si>
    <t>₹2,541,362</t>
  </si>
  <si>
    <t>₹334,312</t>
  </si>
  <si>
    <t>₹501,469</t>
  </si>
  <si>
    <t>Depreciation (7% of Total Costs)</t>
  </si>
  <si>
    <t>₹381,008</t>
  </si>
  <si>
    <t>₹427,063</t>
  </si>
  <si>
    <t>₹438,137</t>
  </si>
  <si>
    <t>₹448,494</t>
  </si>
  <si>
    <t>₹459,045</t>
  </si>
  <si>
    <t>₹471,102</t>
  </si>
  <si>
    <t>Total Fixed Costs (excluding Salary)</t>
  </si>
  <si>
    <t>₹1,925,842</t>
  </si>
  <si>
    <t>₹2,450,955</t>
  </si>
  <si>
    <t>₹2,856,025</t>
  </si>
  <si>
    <t>₹3,526,313</t>
  </si>
  <si>
    <t>₹4,353,436</t>
  </si>
  <si>
    <t>₹5,489,248</t>
  </si>
  <si>
    <t>Fixed Costs:</t>
  </si>
  <si>
    <t>    • Travel &amp; Logistics (5%)</t>
  </si>
  <si>
    <t>    • Marketing &amp; Promotion (5%)</t>
  </si>
  <si>
    <t>    • Depreciation</t>
  </si>
  <si>
    <t>Total Fixed Costs (Excluding Salary)</t>
  </si>
  <si>
    <t>Components</t>
  </si>
  <si>
    <t>Objectives</t>
  </si>
  <si>
    <t>Indicators</t>
  </si>
  <si>
    <t>Means of Verification</t>
  </si>
  <si>
    <t>Assumptions</t>
  </si>
  <si>
    <t>Goal</t>
  </si>
  <si>
    <t>Achieve an ROI of over 15% within 6 years.</t>
  </si>
  <si>
    <t>ROI percentage</t>
  </si>
  <si>
    <t>Financial statements</t>
  </si>
  <si>
    <t>Stable user demand</t>
  </si>
  <si>
    <t>Purpose</t>
  </si>
  <si>
    <t>Enhance women's safety through the app.</t>
  </si>
  <si>
    <t>Number of active users</t>
  </si>
  <si>
    <t>User engagement metrics</t>
  </si>
  <si>
    <t>Increased awareness of safety issues</t>
  </si>
  <si>
    <t>Activities</t>
  </si>
  <si>
    <t>Develop the app, launch marketing campaigns, engage with users, and establish partnerships with local services.</t>
  </si>
  <si>
    <t>Number of downloads and active users</t>
  </si>
  <si>
    <t>App store statistics, user feedback</t>
  </si>
  <si>
    <t>Access to skilled developers</t>
  </si>
  <si>
    <t>Inputs</t>
  </si>
  <si>
    <t>Funding, technology, human resources, and partnerships.</t>
  </si>
  <si>
    <t>Total investment amount</t>
  </si>
  <si>
    <t>Financial reports, partnership agreements</t>
  </si>
  <si>
    <t>Sufficient funding secured</t>
  </si>
  <si>
    <t>Outputs</t>
  </si>
  <si>
    <t>High-quality safety app with effective features.</t>
  </si>
  <si>
    <t>User satisfaction ratings, number of safety alerts sent</t>
  </si>
  <si>
    <t>User reviews, app analytics</t>
  </si>
  <si>
    <t>Users are willing to pay for premium features</t>
  </si>
  <si>
    <t>Phase</t>
  </si>
  <si>
    <t>Activity</t>
  </si>
  <si>
    <t>Sub-Activity</t>
  </si>
  <si>
    <t>1. Planning</t>
  </si>
  <si>
    <t>Conduct Market Research</t>
  </si>
  <si>
    <t>Identify target audience</t>
  </si>
  <si>
    <t>Analyze competitors</t>
  </si>
  <si>
    <t xml:space="preserve"> Conduct surveys and focus groups</t>
  </si>
  <si>
    <t>Develop Business Plan</t>
  </si>
  <si>
    <t xml:space="preserve"> Outline project goals</t>
  </si>
  <si>
    <t xml:space="preserve"> Create financial projections</t>
  </si>
  <si>
    <t xml:space="preserve"> Establish a timeline for project milestones</t>
  </si>
  <si>
    <t xml:space="preserve"> Identify potential partners and stakeholders</t>
  </si>
  <si>
    <t>2. Development</t>
  </si>
  <si>
    <t>App Design</t>
  </si>
  <si>
    <t>Create wireframes</t>
  </si>
  <si>
    <t xml:space="preserve"> Develop user interface (UI) designs</t>
  </si>
  <si>
    <t>Design user experience (UX) flow</t>
  </si>
  <si>
    <t>App Development</t>
  </si>
  <si>
    <t>Code core functionalities</t>
  </si>
  <si>
    <t xml:space="preserve"> Implement security features</t>
  </si>
  <si>
    <t>Integrate third-party services (e.g., payment gateways, GPS)</t>
  </si>
  <si>
    <t>3. Testing</t>
  </si>
  <si>
    <t>Quality Assurance</t>
  </si>
  <si>
    <t xml:space="preserve"> Conduct functional testing</t>
  </si>
  <si>
    <t xml:space="preserve"> Perform usability testing</t>
  </si>
  <si>
    <t xml:space="preserve"> Collect feedback from beta testers</t>
  </si>
  <si>
    <t>Security Testing</t>
  </si>
  <si>
    <t>Conduct penetration testing</t>
  </si>
  <si>
    <t>Implement security audits</t>
  </si>
  <si>
    <t>Fix identified vulnerabilities</t>
  </si>
  <si>
    <t>4. Launch</t>
  </si>
  <si>
    <t>Marketing Campaign</t>
  </si>
  <si>
    <t>Create promotional materials</t>
  </si>
  <si>
    <t xml:space="preserve"> Launch social media campaigns</t>
  </si>
  <si>
    <t xml:space="preserve"> Develop partnerships with local organizations</t>
  </si>
  <si>
    <t xml:space="preserve"> Organize launch events</t>
  </si>
  <si>
    <t>App Launch</t>
  </si>
  <si>
    <t>Release app on app stores</t>
  </si>
  <si>
    <t>Monitor app performance post-launch</t>
  </si>
  <si>
    <t>5. Evaluation</t>
  </si>
  <si>
    <t>Collect User Feedback</t>
  </si>
  <si>
    <t xml:space="preserve"> Distribute surveys</t>
  </si>
  <si>
    <t xml:space="preserve"> Monitor app analytics</t>
  </si>
  <si>
    <t xml:space="preserve"> Engage with users on social media</t>
  </si>
  <si>
    <t>Analyze Performance</t>
  </si>
  <si>
    <t>Review user engagement metrics</t>
  </si>
  <si>
    <t>Identify areas for improvement</t>
  </si>
  <si>
    <t>Prepare a post-launch evaluation report</t>
  </si>
  <si>
    <t>Debt To Service Ratio</t>
  </si>
  <si>
    <t>########</t>
  </si>
  <si>
    <t>Risk Factor</t>
  </si>
  <si>
    <t>Initial Likelihood</t>
  </si>
  <si>
    <t>Initial Impact</t>
  </si>
  <si>
    <t>Mitigation Strategies</t>
  </si>
  <si>
    <t>Likelihood After Mitigation</t>
  </si>
  <si>
    <t>Impact After Mitigation</t>
  </si>
  <si>
    <t>User Adoption Resistance</t>
  </si>
  <si>
    <t>High</t>
  </si>
  <si>
    <t>Medium</t>
  </si>
  <si>
    <t>Conduct surveys to understand user concerns; provide testimonials and case studies to build trust.</t>
  </si>
  <si>
    <t>Low</t>
  </si>
  <si>
    <t>Technical Issues</t>
  </si>
  <si>
    <t>Implement rigorous testing and quality assurance before launch; establish a rapid response team.</t>
  </si>
  <si>
    <t>Data Privacy Concerns</t>
  </si>
  <si>
    <t>Develop a clear privacy policy; conduct user education on data safety; ensure compliance with laws.</t>
  </si>
  <si>
    <t>Competitive Landscape</t>
  </si>
  <si>
    <t>Focus on unique features and benefits; conduct market research to identify gaps.</t>
  </si>
  <si>
    <t>Funding and Financial Stability</t>
  </si>
  <si>
    <t>Explore multiple funding sources; create a detailed financial plan and budget.</t>
  </si>
  <si>
    <t>Marketing Effectiveness</t>
  </si>
  <si>
    <t>Develop targeted marketing campaigns; utilize social media and influencers for outreach.</t>
  </si>
  <si>
    <t>User Engagement</t>
  </si>
  <si>
    <t>Introduce gamification and incentives for regular use; gather user feedback for continuous improvement.</t>
  </si>
  <si>
    <t>Legal and Regulatory Compliance</t>
  </si>
  <si>
    <t>Consult legal experts; ensure transparency in data usage and storage; stay updated on regulations.</t>
  </si>
  <si>
    <t>Technological Advancements</t>
  </si>
  <si>
    <t>Regularly update the app; invest in research to stay ahead of technological trends.</t>
  </si>
  <si>
    <t>Social and Cultural Factors</t>
  </si>
  <si>
    <t>Conduct awareness campaigns and community engagement activities to promote safety app usage.</t>
  </si>
  <si>
    <t>Economic Factors</t>
  </si>
  <si>
    <t>Offer flexible pricing and subscription models; monitor economic trends and adjust strategies.</t>
  </si>
  <si>
    <t>Market Trends</t>
  </si>
  <si>
    <t>Stay informed about market shifts; conduct regular user surveys to understand changing needs.</t>
  </si>
  <si>
    <t>Fish bone diagram</t>
  </si>
  <si>
    <t>Resource Accessibility</t>
  </si>
  <si>
    <t>Regulatory Compliance</t>
  </si>
  <si>
    <t>Skill Development</t>
  </si>
  <si>
    <t>Decision-Making Processes</t>
  </si>
  <si>
    <t>Economic Empowerment</t>
  </si>
  <si>
    <t>Information Shielding</t>
  </si>
  <si>
    <t>Operational Transparency</t>
  </si>
  <si>
    <t>Social Empowerment</t>
  </si>
  <si>
    <t>Advocacy</t>
  </si>
  <si>
    <t>Lack of awareness of resources</t>
  </si>
  <si>
    <t>Limited internet or data access</t>
  </si>
  <si>
    <t xml:space="preserve"> Lack of training opportunities</t>
  </si>
  <si>
    <t>Limited access to educational content</t>
  </si>
  <si>
    <t>Onboarding tutorial, resources tab</t>
  </si>
  <si>
    <t xml:space="preserve"> Offline mode, zero-data plans</t>
  </si>
  <si>
    <r>
      <rPr>
        <sz val="11"/>
        <color rgb="FF9C5700"/>
        <rFont val="Gautami"/>
        <family val="2"/>
        <scheme val="minor"/>
      </rPr>
      <t xml:space="preserve"> </t>
    </r>
    <r>
      <rPr>
        <sz val="11"/>
        <color rgb="FF000000"/>
        <rFont val="Gautami"/>
        <family val="2"/>
        <scheme val="minor"/>
      </rPr>
      <t>Partner with training organizations</t>
    </r>
  </si>
  <si>
    <t>Provide in-app learning resources</t>
  </si>
  <si>
    <t>Integrity</t>
  </si>
  <si>
    <t xml:space="preserve"> Information Shielding</t>
  </si>
  <si>
    <t>Risk of data being hacked</t>
  </si>
  <si>
    <t>Inconsistent data handling practices</t>
  </si>
  <si>
    <t>Lack of transparent operations</t>
  </si>
  <si>
    <t>Unclear user privacy policies</t>
  </si>
  <si>
    <t>Implement strong data encryption measures</t>
  </si>
  <si>
    <t>Set clear data management protocols</t>
  </si>
  <si>
    <t>Regular audits, publish transparency reports</t>
  </si>
  <si>
    <t>Simplify and communicate privacy policies</t>
  </si>
  <si>
    <t>Governance</t>
  </si>
  <si>
    <t xml:space="preserve">Regulatory Compliance
</t>
  </si>
  <si>
    <t>Non-adherence to legal regulations</t>
  </si>
  <si>
    <t>Lack of staff training</t>
  </si>
  <si>
    <t>Lack of transparency in decisions</t>
  </si>
  <si>
    <t>Insufficient stakeholder involvement</t>
  </si>
  <si>
    <t>Establish clear compliance protocols</t>
  </si>
  <si>
    <t>Conduct regular compliance training sessions</t>
  </si>
  <si>
    <t xml:space="preserve"> Implement clear decision-making guidelines</t>
  </si>
  <si>
    <t>Encourage stakeholder feedback mechanisms</t>
  </si>
  <si>
    <t>Empowerment</t>
  </si>
  <si>
    <t>Wage disparity</t>
  </si>
  <si>
    <t>Limited job opportunities</t>
  </si>
  <si>
    <t>Limited access to support networks</t>
  </si>
  <si>
    <t>Social stigma or discrimination</t>
  </si>
  <si>
    <t>Advocacy for equal pay and policies</t>
  </si>
  <si>
    <t>Skill development programs</t>
  </si>
  <si>
    <t>Connect with local NGOs</t>
  </si>
  <si>
    <t xml:space="preserve"> Awareness campaigns, community engagement</t>
  </si>
  <si>
    <t>Fishbone Diagram</t>
  </si>
  <si>
    <t>Lack of local infrastructure</t>
  </si>
  <si>
    <t xml:space="preserve">Data Security </t>
  </si>
  <si>
    <t>Compliance with legal regulations</t>
  </si>
  <si>
    <t>Complex regulatory landscapes</t>
  </si>
  <si>
    <t>Trust &amp; Credibility</t>
  </si>
  <si>
    <t>Dependability of Service Providers</t>
  </si>
  <si>
    <t>Talent acqusition challenges</t>
  </si>
  <si>
    <t>Quality of External services for testing &amp; debugging</t>
  </si>
  <si>
    <t>Need for cyber security professionals</t>
  </si>
  <si>
    <t>Issue Trees for Fishbone diagram 1</t>
  </si>
  <si>
    <t>System related issues</t>
  </si>
  <si>
    <t>Data Security</t>
  </si>
  <si>
    <t>Gaps in security/Data breaches</t>
  </si>
  <si>
    <t xml:space="preserve">                                         Insufficient Data Anonymization
</t>
  </si>
  <si>
    <t xml:space="preserve">Need for enhanced API security </t>
  </si>
  <si>
    <t>User data privacy considerations</t>
  </si>
  <si>
    <t>Limited User Testimonials and Success Stories</t>
  </si>
  <si>
    <t xml:space="preserve">Non-Compliance with location based Data Protection Laws </t>
  </si>
  <si>
    <t>Cross-Border Data Transfer Issues</t>
  </si>
  <si>
    <t>Strong encryption with multifactor authentication</t>
  </si>
  <si>
    <t>Using tokenization to replace sensitive data with unique identifiers.</t>
  </si>
  <si>
    <t>Secure APIs with authentication tokens</t>
  </si>
  <si>
    <t>Adopting  transparent data-handling policies &amp; Provide easy access to privacy settings</t>
  </si>
  <si>
    <t>Using positive narratives in marketing campaigns &amp; highlighting successful outcomes</t>
  </si>
  <si>
    <t>Regularly review and update the app’s privacy policies</t>
  </si>
  <si>
    <t>Storing data in regions compliant with the local data protection laws</t>
  </si>
  <si>
    <t>Surroundings related issues</t>
  </si>
  <si>
    <t>Conduct thorough market research</t>
  </si>
  <si>
    <t xml:space="preserve">Complex regulatory landscapes	
</t>
  </si>
  <si>
    <t>Community resistance</t>
  </si>
  <si>
    <t>Inadequate Internet Connectivity &amp; Poor network coverage</t>
  </si>
  <si>
    <t xml:space="preserve">Limited Access to Power Supply </t>
  </si>
  <si>
    <t>Insufficient Infrastructure for Device Usage</t>
  </si>
  <si>
    <t>Lack of clarity in regulations</t>
  </si>
  <si>
    <t>Frequent Changes in Regulations</t>
  </si>
  <si>
    <t>Limited awareness of app &amp; website's benefits</t>
  </si>
  <si>
    <t xml:space="preserve">Mismatched App Features with Community Needs
</t>
  </si>
  <si>
    <t>Partnering with local internet service providers &amp; making offline features available</t>
  </si>
  <si>
    <t>Partnering with NGOs or local organizations to provide energy efficient  solutions</t>
  </si>
  <si>
    <t>Ensuring that app is light-weight and compatible with older devices</t>
  </si>
  <si>
    <t>Engaging Legal Experts &amp; making a compliance list</t>
  </si>
  <si>
    <t>Hiring  compliance experts</t>
  </si>
  <si>
    <t>Implementing educational outreach initiatives &amp; creating easy to understand marketing strategies</t>
  </si>
  <si>
    <t>Conducting thorough market research &amp; customizing app features based on  feedbacks</t>
  </si>
  <si>
    <t>Skill related issues</t>
  </si>
  <si>
    <t>Insufficient Knowledge of Regulations</t>
  </si>
  <si>
    <t>Skill development gaps</t>
  </si>
  <si>
    <t>Limited Access to Talent Pool</t>
  </si>
  <si>
    <t xml:space="preserve">                                      Limited Awareness of the Brand
</t>
  </si>
  <si>
    <t>Lack of Formal Training</t>
  </si>
  <si>
    <t>Rapidly Changing Regulations</t>
  </si>
  <si>
    <t>Outdated Training Programs</t>
  </si>
  <si>
    <t>Insufficient Resources for Training</t>
  </si>
  <si>
    <t>Enhancing Recruitment Strategies</t>
  </si>
  <si>
    <t>Engaging in Community Outreach</t>
  </si>
  <si>
    <t>Implementing ongoing training programs</t>
  </si>
  <si>
    <t>Hiring or consulting with legal experts</t>
  </si>
  <si>
    <t xml:space="preserve">Implementing ongoing training programs </t>
  </si>
  <si>
    <t>encouraging participation in relevant courses and certification</t>
  </si>
  <si>
    <t>Supplier related issues</t>
  </si>
  <si>
    <t>Quality of exernal services for testing &amp; debugging</t>
  </si>
  <si>
    <t>Inadequate Communication with Service Providers</t>
  </si>
  <si>
    <t>Inconsistent Testing Standards</t>
  </si>
  <si>
    <t>Inconsistent Uptime</t>
  </si>
  <si>
    <t>Hidden supplier costs</t>
  </si>
  <si>
    <t>Scheduling regular check-ins and collaborative sessions with service providers</t>
  </si>
  <si>
    <t>Developing and sharing a standardized testing framework</t>
  </si>
  <si>
    <t>Regularly evaluating supplier performance</t>
  </si>
  <si>
    <t>Negotiating clear contracts with vendors</t>
  </si>
  <si>
    <t>Stakeholder Matrix</t>
  </si>
  <si>
    <t>KEEP THEM SATISFIED                  (High power low interest)                                                                     Technology providers, NGO and Socail organizations</t>
  </si>
  <si>
    <t xml:space="preserve">MANAGE THEM CLOSELY                  (High powerh High interest)                                                                Investors , Women users, Law enforcement agencies                                                                           </t>
  </si>
  <si>
    <t>Power</t>
  </si>
  <si>
    <t>MONITOR                                        (Low power low interest)                                                                     Competitors</t>
  </si>
  <si>
    <t>KEEP INFORMED                  (Low Power low interest)                                                                     Employees</t>
  </si>
  <si>
    <t>Stakeholders Profiles and Scores</t>
  </si>
  <si>
    <t>Stakeholder</t>
  </si>
  <si>
    <t>Influence</t>
  </si>
  <si>
    <t>Impact</t>
  </si>
  <si>
    <t>Expectations</t>
  </si>
  <si>
    <t>Proximity</t>
  </si>
  <si>
    <t>Investors</t>
  </si>
  <si>
    <t>Women Users</t>
  </si>
  <si>
    <t>Employees</t>
  </si>
  <si>
    <t>NGOs &amp; Social Organizations</t>
  </si>
  <si>
    <t>Competitors</t>
  </si>
  <si>
    <t>Local Law Enforcement</t>
  </si>
  <si>
    <t>Influencers</t>
  </si>
  <si>
    <t>Technology Partners</t>
  </si>
  <si>
    <t>NGOs and Social Organizations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</si>
</sst>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8" x14ac:knownFonts="1">
    <font>
      <sz val="11"/>
      <color theme="1"/>
      <name val="Gautami"/>
      <family val="2"/>
      <scheme val="minor"/>
    </font>
    <font>
      <sz val="11"/>
      <color theme="1"/>
      <name val="Gautami"/>
      <family val="2"/>
      <scheme val="minor"/>
    </font>
    <font>
      <sz val="11"/>
      <color theme="1"/>
      <name val="Gautami"/>
      <family val="2"/>
      <scheme val="minor"/>
    </font>
    <font>
      <i/>
      <sz val="16"/>
      <color rgb="FFFFFFFF"/>
      <name val="Gautami"/>
      <family val="2"/>
      <scheme val="minor"/>
    </font>
    <font>
      <sz val="11"/>
      <color rgb="FF000000"/>
      <name val="Aptos Narrow"/>
      <family val="2"/>
    </font>
    <font>
      <sz val="11"/>
      <color rgb="FF000000"/>
      <name val="Gautami"/>
      <family val="2"/>
      <scheme val="minor"/>
    </font>
    <font>
      <sz val="11"/>
      <color theme="1"/>
      <name val="Gautami"/>
      <family val="2"/>
      <scheme val="minor"/>
    </font>
    <font>
      <i/>
      <sz val="26"/>
      <color rgb="FFFFFFFF"/>
      <name val="Gautami"/>
      <family val="2"/>
      <scheme val="minor"/>
    </font>
    <font>
      <sz val="11"/>
      <color theme="1" tint="4.9989318521683403E-2"/>
      <name val="Gautami"/>
      <family val="2"/>
      <scheme val="minor"/>
    </font>
    <font>
      <sz val="11"/>
      <color rgb="FF000000"/>
      <name val="Gautami"/>
      <family val="2"/>
      <scheme val="minor"/>
    </font>
    <font>
      <i/>
      <sz val="16"/>
      <color rgb="FFFFFFFF"/>
      <name val="Gautami"/>
      <family val="2"/>
      <scheme val="minor"/>
    </font>
    <font>
      <i/>
      <sz val="18"/>
      <color rgb="FFFFFFFF"/>
      <name val="Gautami"/>
      <family val="2"/>
      <scheme val="minor"/>
    </font>
    <font>
      <b/>
      <sz val="11"/>
      <color theme="1"/>
      <name val="Gautami"/>
      <family val="2"/>
      <scheme val="minor"/>
    </font>
    <font>
      <sz val="11"/>
      <color theme="1"/>
      <name val="Gautami"/>
      <family val="2"/>
      <scheme val="minor"/>
    </font>
    <font>
      <i/>
      <sz val="20"/>
      <color rgb="FFFFFFFF"/>
      <name val="Gautami"/>
      <family val="2"/>
      <scheme val="major"/>
    </font>
    <font>
      <sz val="11"/>
      <color rgb="FF9C5700"/>
      <name val="Gautami"/>
      <family val="2"/>
      <scheme val="minor"/>
    </font>
    <font>
      <sz val="11"/>
      <color theme="1"/>
      <name val="Calibri"/>
      <family val="2"/>
    </font>
    <font>
      <sz val="11"/>
      <color rgb="FF9C5700"/>
      <name val="Calibri"/>
      <family val="2"/>
    </font>
    <font>
      <sz val="11"/>
      <color rgb="FF000000"/>
      <name val="Aptos Narrow"/>
      <family val="2"/>
    </font>
    <font>
      <sz val="12"/>
      <color rgb="FF000000"/>
      <name val="Gautami"/>
      <family val="2"/>
      <scheme val="minor"/>
    </font>
    <font>
      <sz val="11"/>
      <color rgb="FF9C5700"/>
      <name val="Gautami"/>
      <family val="2"/>
      <scheme val="minor"/>
    </font>
    <font>
      <sz val="10"/>
      <color rgb="FF9C5700"/>
      <name val="Gautami"/>
      <family val="2"/>
      <scheme val="minor"/>
    </font>
    <font>
      <sz val="11"/>
      <color rgb="FF000000"/>
      <name val="Calibri"/>
      <family val="2"/>
    </font>
    <font>
      <sz val="9"/>
      <color rgb="FF9C5700"/>
      <name val="Gautami"/>
      <family val="2"/>
      <scheme val="minor"/>
    </font>
    <font>
      <sz val="9"/>
      <color rgb="FF9C5700"/>
      <name val="Gautami"/>
      <family val="2"/>
      <scheme val="minor"/>
    </font>
    <font>
      <sz val="10"/>
      <color rgb="FF9C5700"/>
      <name val="Gautami"/>
      <family val="2"/>
      <scheme val="minor"/>
    </font>
    <font>
      <sz val="9"/>
      <color rgb="FF000000"/>
      <name val="Gautami"/>
      <family val="2"/>
      <scheme val="minor"/>
    </font>
    <font>
      <sz val="9"/>
      <color rgb="FF9C5700"/>
      <name val="Calibri"/>
      <family val="2"/>
    </font>
    <font>
      <sz val="11"/>
      <color theme="0"/>
      <name val="Calibri"/>
      <family val="2"/>
    </font>
    <font>
      <sz val="11"/>
      <color theme="0"/>
      <name val="Gautami"/>
      <family val="2"/>
      <scheme val="minor"/>
    </font>
    <font>
      <sz val="11"/>
      <color theme="0"/>
      <name val="Calibri"/>
      <family val="2"/>
    </font>
    <font>
      <b/>
      <sz val="10"/>
      <color rgb="FF000000"/>
      <name val="Gautami"/>
      <family val="2"/>
      <scheme val="minor"/>
    </font>
    <font>
      <sz val="16"/>
      <color rgb="FF000000"/>
      <name val="Gautami"/>
      <family val="2"/>
      <scheme val="minor"/>
    </font>
    <font>
      <sz val="16"/>
      <color theme="1"/>
      <name val="Gautami"/>
      <family val="2"/>
      <scheme val="minor"/>
    </font>
    <font>
      <sz val="18"/>
      <color rgb="FF000000"/>
      <name val="Gautami"/>
      <family val="2"/>
      <scheme val="minor"/>
    </font>
    <font>
      <i/>
      <sz val="16"/>
      <color rgb="FFFFFFFF"/>
      <name val="Aptos Narrow"/>
      <family val="2"/>
    </font>
    <font>
      <sz val="11"/>
      <color rgb="FF000000"/>
      <name val="Calibri"/>
      <family val="2"/>
    </font>
    <font>
      <b/>
      <sz val="11"/>
      <color theme="0"/>
      <name val="Gautam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6EB88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21">
    <border>
      <left/>
      <right/>
      <top/>
      <bottom/>
      <diagonal/>
    </border>
    <border>
      <left style="dotted">
        <color theme="0"/>
      </left>
      <right/>
      <top style="dotted">
        <color theme="0"/>
      </top>
      <bottom/>
      <diagonal/>
    </border>
    <border>
      <left/>
      <right/>
      <top style="dotted">
        <color theme="0"/>
      </top>
      <bottom/>
      <diagonal/>
    </border>
    <border>
      <left style="dotted">
        <color theme="0"/>
      </left>
      <right/>
      <top/>
      <bottom/>
      <diagonal/>
    </border>
    <border>
      <left/>
      <right style="dotted">
        <color theme="0"/>
      </right>
      <top/>
      <bottom/>
      <diagonal/>
    </border>
    <border>
      <left style="dotted">
        <color theme="0"/>
      </left>
      <right/>
      <top/>
      <bottom style="dotted">
        <color theme="0"/>
      </bottom>
      <diagonal/>
    </border>
    <border>
      <left/>
      <right/>
      <top/>
      <bottom style="dotted">
        <color theme="0"/>
      </bottom>
      <diagonal/>
    </border>
    <border>
      <left/>
      <right style="dotted">
        <color theme="0"/>
      </right>
      <top/>
      <bottom style="dotted">
        <color theme="0"/>
      </bottom>
      <diagonal/>
    </border>
    <border>
      <left style="dotted">
        <color theme="0"/>
      </left>
      <right/>
      <top style="dotted">
        <color theme="0"/>
      </top>
      <bottom style="dotted">
        <color theme="0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/>
      <diagonal/>
    </border>
    <border>
      <left style="dotted">
        <color theme="0"/>
      </left>
      <right style="dotted">
        <color theme="0"/>
      </right>
      <top/>
      <bottom style="dotted">
        <color theme="0"/>
      </bottom>
      <diagonal/>
    </border>
    <border>
      <left style="dotted">
        <color theme="0"/>
      </left>
      <right style="dotted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medium">
        <color theme="3" tint="0.249977111117893"/>
      </top>
      <bottom style="thick">
        <color theme="0"/>
      </bottom>
      <diagonal/>
    </border>
    <border>
      <left style="thick">
        <color theme="0"/>
      </left>
      <right style="medium">
        <color theme="3" tint="0.249977111117893"/>
      </right>
      <top style="thick">
        <color theme="0"/>
      </top>
      <bottom/>
      <diagonal/>
    </border>
    <border>
      <left style="thick">
        <color theme="0"/>
      </left>
      <right style="medium">
        <color theme="3" tint="0.249977111117893"/>
      </right>
      <top style="medium">
        <color theme="3" tint="0.249977111117893"/>
      </top>
      <bottom style="thick">
        <color theme="0"/>
      </bottom>
      <diagonal/>
    </border>
    <border>
      <left style="medium">
        <color theme="3" tint="0.249977111117893"/>
      </left>
      <right style="thick">
        <color theme="0"/>
      </right>
      <top style="medium">
        <color theme="3" tint="0.249977111117893"/>
      </top>
      <bottom style="thick">
        <color theme="0"/>
      </bottom>
      <diagonal/>
    </border>
    <border>
      <left style="medium">
        <color theme="3" tint="0.249977111117893"/>
      </left>
      <right/>
      <top style="thick">
        <color theme="0"/>
      </top>
      <bottom style="thick">
        <color theme="0"/>
      </bottom>
      <diagonal/>
    </border>
    <border>
      <left style="medium">
        <color theme="3" tint="0.249977111117893"/>
      </left>
      <right style="dotted">
        <color theme="0"/>
      </right>
      <top style="dotted">
        <color theme="0"/>
      </top>
      <bottom/>
      <diagonal/>
    </border>
    <border>
      <left style="dotted">
        <color theme="0"/>
      </left>
      <right style="dotted">
        <color theme="0"/>
      </right>
      <top style="medium">
        <color theme="3" tint="0.249977111117893"/>
      </top>
      <bottom style="dotted">
        <color theme="0"/>
      </bottom>
      <diagonal/>
    </border>
    <border>
      <left style="medium">
        <color theme="3" tint="0.249977111117893"/>
      </left>
      <right style="dotted">
        <color theme="0"/>
      </right>
      <top/>
      <bottom/>
      <diagonal/>
    </border>
    <border>
      <left style="medium">
        <color theme="3" tint="0.249977111117893"/>
      </left>
      <right style="dotted">
        <color theme="0"/>
      </right>
      <top style="medium">
        <color theme="3" tint="0.249977111117893"/>
      </top>
      <bottom style="dotted">
        <color theme="0"/>
      </bottom>
      <diagonal/>
    </border>
    <border>
      <left style="medium">
        <color theme="3" tint="0.249977111117893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/>
      </left>
      <right/>
      <top style="medium">
        <color theme="3" tint="0.249977111117893"/>
      </top>
      <bottom style="dotted">
        <color theme="0"/>
      </bottom>
      <diagonal/>
    </border>
    <border>
      <left style="medium">
        <color theme="3" tint="0.249977111117893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3" tint="0.249977111117893"/>
      </bottom>
      <diagonal/>
    </border>
    <border>
      <left style="medium">
        <color theme="3" tint="0.249977111117893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theme="3" tint="0.249977111117893"/>
      </left>
      <right style="thick">
        <color theme="0"/>
      </right>
      <top style="thick">
        <color theme="0"/>
      </top>
      <bottom style="medium">
        <color theme="3" tint="0.249977111117893"/>
      </bottom>
      <diagonal/>
    </border>
    <border>
      <left style="thick">
        <color theme="0"/>
      </left>
      <right/>
      <top style="thick">
        <color theme="0"/>
      </top>
      <bottom style="medium">
        <color theme="3" tint="0.249977111117893"/>
      </bottom>
      <diagonal/>
    </border>
    <border>
      <left style="medium">
        <color theme="3" tint="0.249977111117893"/>
      </left>
      <right style="dotted">
        <color theme="0"/>
      </right>
      <top/>
      <bottom style="dotted">
        <color theme="0"/>
      </bottom>
      <diagonal/>
    </border>
    <border>
      <left/>
      <right style="dotted">
        <color theme="0"/>
      </right>
      <top style="dotted">
        <color theme="0"/>
      </top>
      <bottom/>
      <diagonal/>
    </border>
    <border>
      <left style="dotted">
        <color theme="0"/>
      </left>
      <right/>
      <top style="thick">
        <color theme="0"/>
      </top>
      <bottom/>
      <diagonal/>
    </border>
    <border>
      <left/>
      <right style="dotted">
        <color theme="0"/>
      </right>
      <top style="thick">
        <color theme="0"/>
      </top>
      <bottom/>
      <diagonal/>
    </border>
    <border>
      <left style="dotted">
        <color theme="0"/>
      </left>
      <right/>
      <top/>
      <bottom style="thick">
        <color theme="0"/>
      </bottom>
      <diagonal/>
    </border>
    <border>
      <left/>
      <right style="dotted">
        <color theme="0"/>
      </right>
      <top/>
      <bottom style="thick">
        <color theme="0"/>
      </bottom>
      <diagonal/>
    </border>
    <border>
      <left/>
      <right style="dotted">
        <color theme="0"/>
      </right>
      <top style="dotted">
        <color theme="0"/>
      </top>
      <bottom style="dotted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dotted">
        <color theme="0"/>
      </top>
      <bottom style="dotted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3" tint="0.249977111117893"/>
      </bottom>
      <diagonal/>
    </border>
    <border>
      <left style="dotted">
        <color theme="0"/>
      </left>
      <right/>
      <top/>
      <bottom style="medium">
        <color theme="3" tint="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3" tint="0.249977111117893"/>
      </bottom>
      <diagonal/>
    </border>
    <border>
      <left style="medium">
        <color theme="3" tint="0.249977111117893"/>
      </left>
      <right style="dotted">
        <color theme="0"/>
      </right>
      <top/>
      <bottom style="thin">
        <color theme="0"/>
      </bottom>
      <diagonal/>
    </border>
    <border>
      <left style="dotted">
        <color theme="0"/>
      </left>
      <right/>
      <top/>
      <bottom style="thin">
        <color theme="0"/>
      </bottom>
      <diagonal/>
    </border>
    <border>
      <left style="dotted">
        <color theme="0"/>
      </left>
      <right style="medium">
        <color theme="0"/>
      </right>
      <top style="dotted">
        <color theme="0"/>
      </top>
      <bottom style="dotted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/>
      <right style="medium">
        <color theme="3" tint="0.249977111117893"/>
      </right>
      <top style="medium">
        <color theme="3" tint="0.249977111117893"/>
      </top>
      <bottom style="thin">
        <color theme="0"/>
      </bottom>
      <diagonal/>
    </border>
    <border>
      <left style="medium">
        <color theme="0"/>
      </left>
      <right style="dotted">
        <color theme="0"/>
      </right>
      <top style="dotted">
        <color theme="0"/>
      </top>
      <bottom/>
      <diagonal/>
    </border>
    <border>
      <left style="medium">
        <color theme="0"/>
      </left>
      <right style="dotted">
        <color theme="0"/>
      </right>
      <top/>
      <bottom/>
      <diagonal/>
    </border>
    <border>
      <left style="thin">
        <color theme="0"/>
      </left>
      <right style="dotted">
        <color theme="0"/>
      </right>
      <top style="thin">
        <color theme="0"/>
      </top>
      <bottom/>
      <diagonal/>
    </border>
    <border>
      <left style="dotted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dotted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3" tint="0.249977111117893"/>
      </left>
      <right style="thin">
        <color theme="0"/>
      </right>
      <top style="thin">
        <color theme="0"/>
      </top>
      <bottom style="dotted">
        <color theme="0"/>
      </bottom>
      <diagonal/>
    </border>
    <border>
      <left style="medium">
        <color theme="0"/>
      </left>
      <right style="dotted">
        <color theme="0"/>
      </right>
      <top/>
      <bottom style="dotted">
        <color theme="0"/>
      </bottom>
      <diagonal/>
    </border>
    <border>
      <left style="medium">
        <color theme="3" tint="0.249977111117893"/>
      </left>
      <right/>
      <top style="dotted">
        <color theme="0"/>
      </top>
      <bottom style="dott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3" tint="0.249977111117893"/>
      </left>
      <right style="thick">
        <color theme="0"/>
      </right>
      <top style="medium">
        <color theme="3" tint="0.249977111117893"/>
      </top>
      <bottom/>
      <diagonal/>
    </border>
    <border>
      <left style="thick">
        <color theme="0"/>
      </left>
      <right style="medium">
        <color theme="3" tint="0.249977111117893"/>
      </right>
      <top style="medium">
        <color theme="3" tint="0.249977111117893"/>
      </top>
      <bottom/>
      <diagonal/>
    </border>
    <border>
      <left style="thick">
        <color theme="1"/>
      </left>
      <right/>
      <top/>
      <bottom/>
      <diagonal/>
    </border>
    <border>
      <left/>
      <right/>
      <top/>
      <bottom style="thick">
        <color theme="1"/>
      </bottom>
      <diagonal/>
    </border>
    <border>
      <left style="dotted">
        <color theme="1"/>
      </left>
      <right/>
      <top/>
      <bottom/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/>
      <top/>
      <bottom style="dotted">
        <color theme="1"/>
      </bottom>
      <diagonal/>
    </border>
    <border>
      <left/>
      <right/>
      <top/>
      <bottom style="dotted">
        <color theme="1"/>
      </bottom>
      <diagonal/>
    </border>
    <border>
      <left/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/>
      <top style="dotted">
        <color theme="1"/>
      </top>
      <bottom/>
      <diagonal/>
    </border>
    <border>
      <left/>
      <right/>
      <top style="dotted">
        <color theme="1"/>
      </top>
      <bottom/>
      <diagonal/>
    </border>
    <border>
      <left/>
      <right style="dotted">
        <color theme="1"/>
      </right>
      <top style="dotted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/>
      <top style="dotted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164" fontId="13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5" fillId="11" borderId="0" applyNumberFormat="0" applyBorder="0" applyAlignment="0" applyProtection="0"/>
  </cellStyleXfs>
  <cellXfs count="412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0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0" fillId="2" borderId="0" xfId="0" applyFill="1"/>
    <xf numFmtId="0" fontId="0" fillId="5" borderId="0" xfId="0" applyFill="1"/>
    <xf numFmtId="0" fontId="8" fillId="0" borderId="0" xfId="0" applyFont="1"/>
    <xf numFmtId="0" fontId="0" fillId="6" borderId="0" xfId="0" applyFill="1"/>
    <xf numFmtId="3" fontId="0" fillId="0" borderId="0" xfId="0" applyNumberFormat="1" applyAlignment="1">
      <alignment horizontal="right"/>
    </xf>
    <xf numFmtId="0" fontId="0" fillId="7" borderId="0" xfId="0" applyFill="1"/>
    <xf numFmtId="3" fontId="0" fillId="7" borderId="0" xfId="0" applyNumberFormat="1" applyFill="1"/>
    <xf numFmtId="0" fontId="9" fillId="0" borderId="0" xfId="0" applyFont="1" applyAlignment="1">
      <alignment readingOrder="1"/>
    </xf>
    <xf numFmtId="0" fontId="6" fillId="7" borderId="0" xfId="0" applyFont="1" applyFill="1"/>
    <xf numFmtId="0" fontId="5" fillId="7" borderId="0" xfId="0" applyFont="1" applyFill="1" applyAlignment="1">
      <alignment readingOrder="1"/>
    </xf>
    <xf numFmtId="0" fontId="0" fillId="7" borderId="0" xfId="0" applyFill="1" applyAlignment="1">
      <alignment horizontal="right"/>
    </xf>
    <xf numFmtId="0" fontId="4" fillId="6" borderId="0" xfId="0" applyFont="1" applyFill="1"/>
    <xf numFmtId="4" fontId="0" fillId="0" borderId="0" xfId="0" applyNumberFormat="1"/>
    <xf numFmtId="0" fontId="12" fillId="0" borderId="0" xfId="0" applyFont="1"/>
    <xf numFmtId="4" fontId="12" fillId="0" borderId="0" xfId="0" applyNumberFormat="1" applyFont="1"/>
    <xf numFmtId="0" fontId="0" fillId="0" borderId="0" xfId="0" applyAlignment="1">
      <alignment horizontal="left" vertical="center" wrapText="1"/>
    </xf>
    <xf numFmtId="3" fontId="12" fillId="0" borderId="0" xfId="0" applyNumberFormat="1" applyFont="1"/>
    <xf numFmtId="4" fontId="0" fillId="6" borderId="0" xfId="0" applyNumberFormat="1" applyFill="1"/>
    <xf numFmtId="0" fontId="12" fillId="6" borderId="0" xfId="0" applyFont="1" applyFill="1"/>
    <xf numFmtId="4" fontId="12" fillId="6" borderId="0" xfId="0" applyNumberFormat="1" applyFont="1" applyFill="1"/>
    <xf numFmtId="0" fontId="3" fillId="5" borderId="0" xfId="0" applyFont="1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3" xfId="0" applyBorder="1"/>
    <xf numFmtId="0" fontId="3" fillId="5" borderId="0" xfId="0" applyFont="1" applyFill="1" applyAlignment="1">
      <alignment vertical="center"/>
    </xf>
    <xf numFmtId="0" fontId="0" fillId="0" borderId="16" xfId="0" applyBorder="1"/>
    <xf numFmtId="0" fontId="0" fillId="0" borderId="6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0" fontId="0" fillId="0" borderId="14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8" xfId="0" applyBorder="1"/>
    <xf numFmtId="0" fontId="0" fillId="5" borderId="8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5" fillId="5" borderId="1" xfId="5" applyFill="1" applyBorder="1" applyAlignment="1">
      <alignment horizontal="center" vertical="center" wrapText="1"/>
    </xf>
    <xf numFmtId="0" fontId="15" fillId="5" borderId="3" xfId="5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66" xfId="0" applyFill="1" applyBorder="1"/>
    <xf numFmtId="0" fontId="0" fillId="5" borderId="67" xfId="0" applyFill="1" applyBorder="1"/>
    <xf numFmtId="0" fontId="0" fillId="0" borderId="70" xfId="0" applyBorder="1"/>
    <xf numFmtId="0" fontId="0" fillId="0" borderId="73" xfId="0" applyBorder="1"/>
    <xf numFmtId="0" fontId="0" fillId="0" borderId="74" xfId="0" applyBorder="1"/>
    <xf numFmtId="0" fontId="0" fillId="0" borderId="77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1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90" xfId="0" applyBorder="1"/>
    <xf numFmtId="0" fontId="0" fillId="0" borderId="91" xfId="0" applyBorder="1"/>
    <xf numFmtId="0" fontId="0" fillId="5" borderId="50" xfId="0" applyFill="1" applyBorder="1"/>
    <xf numFmtId="0" fontId="0" fillId="0" borderId="92" xfId="0" applyBorder="1"/>
    <xf numFmtId="0" fontId="2" fillId="5" borderId="9" xfId="3" applyFill="1" applyBorder="1" applyAlignment="1">
      <alignment vertical="center" wrapText="1"/>
    </xf>
    <xf numFmtId="0" fontId="2" fillId="5" borderId="8" xfId="3" applyFill="1" applyBorder="1" applyAlignment="1">
      <alignment vertical="center" wrapText="1"/>
    </xf>
    <xf numFmtId="0" fontId="2" fillId="5" borderId="10" xfId="3" applyFill="1" applyBorder="1" applyAlignment="1">
      <alignment vertical="center" wrapText="1"/>
    </xf>
    <xf numFmtId="0" fontId="2" fillId="5" borderId="1" xfId="3" applyFill="1" applyBorder="1" applyAlignment="1">
      <alignment vertical="center" wrapText="1"/>
    </xf>
    <xf numFmtId="0" fontId="0" fillId="5" borderId="93" xfId="0" applyFill="1" applyBorder="1"/>
    <xf numFmtId="0" fontId="0" fillId="5" borderId="94" xfId="0" applyFill="1" applyBorder="1"/>
    <xf numFmtId="0" fontId="0" fillId="0" borderId="95" xfId="0" applyBorder="1"/>
    <xf numFmtId="0" fontId="0" fillId="0" borderId="96" xfId="0" applyBorder="1"/>
    <xf numFmtId="0" fontId="29" fillId="0" borderId="8" xfId="0" applyFont="1" applyBorder="1"/>
    <xf numFmtId="0" fontId="29" fillId="0" borderId="16" xfId="0" applyFont="1" applyBorder="1"/>
    <xf numFmtId="0" fontId="29" fillId="0" borderId="1" xfId="0" applyFont="1" applyBorder="1"/>
    <xf numFmtId="0" fontId="29" fillId="0" borderId="9" xfId="0" applyFont="1" applyBorder="1"/>
    <xf numFmtId="0" fontId="29" fillId="0" borderId="12" xfId="0" applyFont="1" applyBorder="1"/>
    <xf numFmtId="0" fontId="29" fillId="0" borderId="3" xfId="0" applyFont="1" applyBorder="1"/>
    <xf numFmtId="0" fontId="29" fillId="0" borderId="32" xfId="0" applyFont="1" applyBorder="1"/>
    <xf numFmtId="0" fontId="29" fillId="0" borderId="10" xfId="0" applyFont="1" applyBorder="1"/>
    <xf numFmtId="0" fontId="29" fillId="0" borderId="6" xfId="0" applyFont="1" applyBorder="1"/>
    <xf numFmtId="0" fontId="29" fillId="0" borderId="33" xfId="0" applyFont="1" applyBorder="1"/>
    <xf numFmtId="0" fontId="29" fillId="0" borderId="31" xfId="0" applyFont="1" applyBorder="1"/>
    <xf numFmtId="0" fontId="29" fillId="0" borderId="35" xfId="0" applyFont="1" applyBorder="1"/>
    <xf numFmtId="0" fontId="29" fillId="0" borderId="34" xfId="0" applyFont="1" applyBorder="1"/>
    <xf numFmtId="0" fontId="0" fillId="0" borderId="97" xfId="0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0" fillId="0" borderId="101" xfId="0" applyBorder="1"/>
    <xf numFmtId="0" fontId="0" fillId="0" borderId="102" xfId="0" applyBorder="1"/>
    <xf numFmtId="0" fontId="0" fillId="0" borderId="7" xfId="0" applyBorder="1"/>
    <xf numFmtId="0" fontId="0" fillId="0" borderId="103" xfId="0" applyBorder="1"/>
    <xf numFmtId="0" fontId="2" fillId="5" borderId="50" xfId="2" applyFill="1" applyBorder="1" applyAlignment="1">
      <alignment horizontal="center" vertical="center" wrapText="1"/>
    </xf>
    <xf numFmtId="0" fontId="0" fillId="0" borderId="80" xfId="0" applyBorder="1"/>
    <xf numFmtId="0" fontId="0" fillId="0" borderId="93" xfId="0" applyBorder="1"/>
    <xf numFmtId="0" fontId="0" fillId="0" borderId="19" xfId="0" applyBorder="1"/>
    <xf numFmtId="0" fontId="0" fillId="0" borderId="104" xfId="0" applyBorder="1"/>
    <xf numFmtId="0" fontId="0" fillId="5" borderId="2" xfId="0" applyFill="1" applyBorder="1"/>
    <xf numFmtId="0" fontId="0" fillId="0" borderId="105" xfId="0" applyBorder="1"/>
    <xf numFmtId="0" fontId="0" fillId="0" borderId="106" xfId="0" applyBorder="1"/>
    <xf numFmtId="0" fontId="12" fillId="0" borderId="0" xfId="0" applyFont="1" applyAlignment="1">
      <alignment wrapText="1"/>
    </xf>
    <xf numFmtId="0" fontId="31" fillId="0" borderId="0" xfId="0" applyFont="1" applyAlignment="1">
      <alignment horizontal="center" vertical="center" wrapText="1"/>
    </xf>
    <xf numFmtId="0" fontId="35" fillId="0" borderId="0" xfId="0" applyFont="1"/>
    <xf numFmtId="0" fontId="22" fillId="0" borderId="0" xfId="0" applyFont="1"/>
    <xf numFmtId="0" fontId="12" fillId="6" borderId="120" xfId="0" applyFont="1" applyFill="1" applyBorder="1"/>
    <xf numFmtId="10" fontId="0" fillId="0" borderId="0" xfId="0" applyNumberFormat="1"/>
    <xf numFmtId="10" fontId="12" fillId="0" borderId="0" xfId="0" applyNumberFormat="1" applyFont="1"/>
    <xf numFmtId="0" fontId="37" fillId="16" borderId="0" xfId="0" applyFont="1" applyFill="1"/>
    <xf numFmtId="0" fontId="12" fillId="17" borderId="0" xfId="0" applyFont="1" applyFill="1"/>
    <xf numFmtId="9" fontId="0" fillId="0" borderId="0" xfId="0" applyNumberFormat="1"/>
    <xf numFmtId="0" fontId="12" fillId="18" borderId="0" xfId="0" applyFont="1" applyFill="1"/>
    <xf numFmtId="0" fontId="29" fillId="6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2" fillId="12" borderId="0" xfId="0" applyFont="1" applyFill="1" applyAlignment="1">
      <alignment vertical="center" wrapText="1"/>
    </xf>
    <xf numFmtId="0" fontId="12" fillId="12" borderId="0" xfId="0" applyFont="1" applyFill="1" applyAlignment="1">
      <alignment vertical="center"/>
    </xf>
    <xf numFmtId="0" fontId="0" fillId="12" borderId="0" xfId="0" applyFill="1" applyAlignment="1">
      <alignment vertical="center" wrapText="1"/>
    </xf>
    <xf numFmtId="0" fontId="0" fillId="19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0" fillId="21" borderId="0" xfId="0" applyFill="1"/>
    <xf numFmtId="3" fontId="12" fillId="21" borderId="0" xfId="0" applyNumberFormat="1" applyFont="1" applyFill="1"/>
    <xf numFmtId="4" fontId="12" fillId="21" borderId="0" xfId="0" applyNumberFormat="1" applyFont="1" applyFill="1"/>
    <xf numFmtId="10" fontId="0" fillId="21" borderId="0" xfId="0" applyNumberFormat="1" applyFill="1"/>
    <xf numFmtId="0" fontId="37" fillId="6" borderId="0" xfId="0" applyFont="1" applyFill="1"/>
    <xf numFmtId="0" fontId="37" fillId="6" borderId="0" xfId="0" applyFont="1" applyFill="1" applyAlignment="1">
      <alignment wrapText="1"/>
    </xf>
    <xf numFmtId="4" fontId="12" fillId="5" borderId="0" xfId="0" applyNumberFormat="1" applyFont="1" applyFill="1"/>
    <xf numFmtId="0" fontId="4" fillId="5" borderId="0" xfId="0" applyFont="1" applyFill="1"/>
    <xf numFmtId="3" fontId="0" fillId="5" borderId="0" xfId="0" applyNumberFormat="1" applyFill="1"/>
    <xf numFmtId="4" fontId="0" fillId="5" borderId="0" xfId="0" applyNumberFormat="1" applyFill="1"/>
    <xf numFmtId="0" fontId="37" fillId="5" borderId="0" xfId="0" applyFont="1" applyFill="1"/>
    <xf numFmtId="0" fontId="0" fillId="6" borderId="0" xfId="0" applyFill="1" applyAlignment="1">
      <alignment horizontal="center" vertical="center" wrapText="1"/>
    </xf>
    <xf numFmtId="0" fontId="0" fillId="21" borderId="0" xfId="0" applyFill="1" applyAlignment="1">
      <alignment horizontal="right"/>
    </xf>
    <xf numFmtId="0" fontId="0" fillId="0" borderId="0" xfId="0" applyAlignment="1">
      <alignment horizontal="left" vertical="center"/>
    </xf>
    <xf numFmtId="0" fontId="9" fillId="5" borderId="0" xfId="0" applyFont="1" applyFill="1"/>
    <xf numFmtId="0" fontId="9" fillId="5" borderId="0" xfId="0" applyFont="1" applyFill="1" applyAlignment="1">
      <alignment horizontal="right"/>
    </xf>
    <xf numFmtId="3" fontId="9" fillId="5" borderId="0" xfId="0" applyNumberFormat="1" applyFont="1" applyFill="1"/>
    <xf numFmtId="0" fontId="0" fillId="0" borderId="0" xfId="0" quotePrefix="1" applyAlignment="1">
      <alignment vertical="center"/>
    </xf>
    <xf numFmtId="0" fontId="0" fillId="1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11" borderId="1" xfId="5" applyFont="1" applyBorder="1" applyAlignment="1">
      <alignment horizontal="center" vertical="center" wrapText="1"/>
    </xf>
    <xf numFmtId="0" fontId="17" fillId="11" borderId="43" xfId="5" applyFont="1" applyBorder="1" applyAlignment="1">
      <alignment horizontal="center" vertical="center" wrapText="1"/>
    </xf>
    <xf numFmtId="0" fontId="17" fillId="11" borderId="3" xfId="5" applyFont="1" applyBorder="1" applyAlignment="1">
      <alignment horizontal="center" vertical="center" wrapText="1"/>
    </xf>
    <xf numFmtId="0" fontId="17" fillId="11" borderId="4" xfId="5" applyFont="1" applyBorder="1" applyAlignment="1">
      <alignment horizontal="center" vertical="center" wrapText="1"/>
    </xf>
    <xf numFmtId="0" fontId="17" fillId="11" borderId="5" xfId="5" applyFont="1" applyBorder="1" applyAlignment="1">
      <alignment horizontal="center" vertical="center" wrapText="1"/>
    </xf>
    <xf numFmtId="0" fontId="17" fillId="11" borderId="7" xfId="5" applyFont="1" applyBorder="1" applyAlignment="1">
      <alignment horizontal="center" vertical="center" wrapText="1"/>
    </xf>
    <xf numFmtId="0" fontId="22" fillId="9" borderId="23" xfId="3" applyFont="1" applyBorder="1" applyAlignment="1">
      <alignment horizontal="center" vertical="center" wrapText="1"/>
    </xf>
    <xf numFmtId="0" fontId="16" fillId="9" borderId="16" xfId="3" applyFont="1" applyBorder="1" applyAlignment="1">
      <alignment horizontal="center" vertical="center" wrapText="1"/>
    </xf>
    <xf numFmtId="0" fontId="16" fillId="9" borderId="13" xfId="3" applyFont="1" applyBorder="1" applyAlignment="1">
      <alignment horizontal="center" vertical="center" wrapText="1"/>
    </xf>
    <xf numFmtId="0" fontId="36" fillId="10" borderId="0" xfId="4" applyFont="1" applyAlignment="1">
      <alignment horizontal="center" vertical="center" wrapText="1"/>
    </xf>
    <xf numFmtId="0" fontId="28" fillId="10" borderId="0" xfId="4" applyFont="1" applyAlignment="1">
      <alignment horizontal="center" vertical="center" wrapText="1"/>
    </xf>
    <xf numFmtId="0" fontId="28" fillId="10" borderId="18" xfId="4" applyFont="1" applyBorder="1" applyAlignment="1">
      <alignment horizontal="center" vertical="center" wrapText="1"/>
    </xf>
    <xf numFmtId="0" fontId="16" fillId="10" borderId="19" xfId="4" applyFont="1" applyBorder="1" applyAlignment="1">
      <alignment horizontal="center" vertical="center" wrapText="1"/>
    </xf>
    <xf numFmtId="0" fontId="16" fillId="10" borderId="0" xfId="4" applyFont="1" applyAlignment="1">
      <alignment horizontal="center" vertical="center" wrapText="1"/>
    </xf>
    <xf numFmtId="0" fontId="36" fillId="8" borderId="1" xfId="2" applyFont="1" applyBorder="1" applyAlignment="1">
      <alignment horizontal="center" vertical="center" wrapText="1"/>
    </xf>
    <xf numFmtId="0" fontId="28" fillId="8" borderId="43" xfId="2" applyFont="1" applyBorder="1" applyAlignment="1">
      <alignment horizontal="center" vertical="center" wrapText="1"/>
    </xf>
    <xf numFmtId="0" fontId="28" fillId="8" borderId="3" xfId="2" applyFont="1" applyBorder="1" applyAlignment="1">
      <alignment horizontal="center" vertical="center" wrapText="1"/>
    </xf>
    <xf numFmtId="0" fontId="28" fillId="8" borderId="4" xfId="2" applyFont="1" applyBorder="1" applyAlignment="1">
      <alignment horizontal="center" vertical="center" wrapText="1"/>
    </xf>
    <xf numFmtId="0" fontId="28" fillId="8" borderId="5" xfId="2" applyFont="1" applyBorder="1" applyAlignment="1">
      <alignment horizontal="center" vertical="center" wrapText="1"/>
    </xf>
    <xf numFmtId="0" fontId="28" fillId="8" borderId="7" xfId="2" applyFont="1" applyBorder="1" applyAlignment="1">
      <alignment horizontal="center" vertical="center" wrapText="1"/>
    </xf>
    <xf numFmtId="0" fontId="28" fillId="5" borderId="10" xfId="2" applyFont="1" applyFill="1" applyBorder="1" applyAlignment="1">
      <alignment horizontal="center" vertical="center" wrapText="1"/>
    </xf>
    <xf numFmtId="0" fontId="28" fillId="5" borderId="12" xfId="2" applyFont="1" applyFill="1" applyBorder="1" applyAlignment="1">
      <alignment horizontal="center" vertical="center" wrapText="1"/>
    </xf>
    <xf numFmtId="0" fontId="28" fillId="5" borderId="11" xfId="2" applyFont="1" applyFill="1" applyBorder="1" applyAlignment="1">
      <alignment horizontal="center" vertical="center" wrapText="1"/>
    </xf>
    <xf numFmtId="0" fontId="16" fillId="8" borderId="44" xfId="2" applyFont="1" applyBorder="1" applyAlignment="1">
      <alignment horizontal="center" vertical="center" wrapText="1"/>
    </xf>
    <xf numFmtId="0" fontId="16" fillId="8" borderId="45" xfId="2" applyFont="1" applyBorder="1" applyAlignment="1">
      <alignment horizontal="center" vertical="center" wrapText="1"/>
    </xf>
    <xf numFmtId="0" fontId="16" fillId="8" borderId="3" xfId="2" applyFont="1" applyBorder="1" applyAlignment="1">
      <alignment horizontal="center" vertical="center" wrapText="1"/>
    </xf>
    <xf numFmtId="0" fontId="16" fillId="8" borderId="4" xfId="2" applyFont="1" applyBorder="1" applyAlignment="1">
      <alignment horizontal="center" vertical="center" wrapText="1"/>
    </xf>
    <xf numFmtId="0" fontId="16" fillId="8" borderId="5" xfId="2" applyFont="1" applyBorder="1" applyAlignment="1">
      <alignment horizontal="center" vertical="center" wrapText="1"/>
    </xf>
    <xf numFmtId="0" fontId="16" fillId="8" borderId="7" xfId="2" applyFont="1" applyBorder="1" applyAlignment="1">
      <alignment horizontal="center" vertical="center" wrapText="1"/>
    </xf>
    <xf numFmtId="0" fontId="16" fillId="5" borderId="10" xfId="2" applyFont="1" applyFill="1" applyBorder="1" applyAlignment="1">
      <alignment horizontal="center" vertical="center" wrapText="1"/>
    </xf>
    <xf numFmtId="0" fontId="16" fillId="5" borderId="12" xfId="2" applyFont="1" applyFill="1" applyBorder="1" applyAlignment="1">
      <alignment horizontal="center" vertical="center" wrapText="1"/>
    </xf>
    <xf numFmtId="0" fontId="16" fillId="5" borderId="11" xfId="2" applyFont="1" applyFill="1" applyBorder="1" applyAlignment="1">
      <alignment horizontal="center" vertical="center" wrapText="1"/>
    </xf>
    <xf numFmtId="164" fontId="16" fillId="8" borderId="44" xfId="1" applyFont="1" applyFill="1" applyBorder="1" applyAlignment="1">
      <alignment horizontal="center" vertical="center" wrapText="1"/>
    </xf>
    <xf numFmtId="164" fontId="16" fillId="8" borderId="45" xfId="1" applyFont="1" applyFill="1" applyBorder="1" applyAlignment="1">
      <alignment horizontal="center" vertical="center" wrapText="1"/>
    </xf>
    <xf numFmtId="164" fontId="16" fillId="8" borderId="3" xfId="1" applyFont="1" applyFill="1" applyBorder="1" applyAlignment="1">
      <alignment horizontal="center" vertical="center" wrapText="1"/>
    </xf>
    <xf numFmtId="164" fontId="16" fillId="8" borderId="4" xfId="1" applyFont="1" applyFill="1" applyBorder="1" applyAlignment="1">
      <alignment horizontal="center" vertical="center" wrapText="1"/>
    </xf>
    <xf numFmtId="164" fontId="16" fillId="8" borderId="46" xfId="1" applyFont="1" applyFill="1" applyBorder="1" applyAlignment="1">
      <alignment horizontal="center" vertical="center" wrapText="1"/>
    </xf>
    <xf numFmtId="164" fontId="16" fillId="8" borderId="47" xfId="1" applyFont="1" applyFill="1" applyBorder="1" applyAlignment="1">
      <alignment horizontal="center" vertical="center" wrapText="1"/>
    </xf>
    <xf numFmtId="0" fontId="5" fillId="11" borderId="1" xfId="5" applyFont="1" applyBorder="1" applyAlignment="1">
      <alignment horizontal="center" vertical="center" wrapText="1"/>
    </xf>
    <xf numFmtId="0" fontId="28" fillId="11" borderId="43" xfId="5" applyFont="1" applyBorder="1" applyAlignment="1">
      <alignment horizontal="center" vertical="center" wrapText="1"/>
    </xf>
    <xf numFmtId="0" fontId="28" fillId="11" borderId="3" xfId="5" applyFont="1" applyBorder="1" applyAlignment="1">
      <alignment horizontal="center" vertical="center" wrapText="1"/>
    </xf>
    <xf numFmtId="0" fontId="28" fillId="11" borderId="4" xfId="5" applyFont="1" applyBorder="1" applyAlignment="1">
      <alignment horizontal="center" vertical="center" wrapText="1"/>
    </xf>
    <xf numFmtId="0" fontId="28" fillId="11" borderId="5" xfId="5" applyFont="1" applyBorder="1" applyAlignment="1">
      <alignment horizontal="center" vertical="center" wrapText="1"/>
    </xf>
    <xf numFmtId="0" fontId="28" fillId="11" borderId="7" xfId="5" applyFont="1" applyBorder="1" applyAlignment="1">
      <alignment horizontal="center" vertical="center" wrapText="1"/>
    </xf>
    <xf numFmtId="0" fontId="30" fillId="5" borderId="23" xfId="3" applyFont="1" applyFill="1" applyBorder="1" applyAlignment="1">
      <alignment horizontal="center" vertical="center" wrapText="1"/>
    </xf>
    <xf numFmtId="0" fontId="28" fillId="5" borderId="16" xfId="3" applyFont="1" applyFill="1" applyBorder="1" applyAlignment="1">
      <alignment horizontal="center" vertical="center" wrapText="1"/>
    </xf>
    <xf numFmtId="0" fontId="28" fillId="5" borderId="13" xfId="3" applyFont="1" applyFill="1" applyBorder="1" applyAlignment="1">
      <alignment horizontal="center" vertical="center" wrapText="1"/>
    </xf>
    <xf numFmtId="0" fontId="16" fillId="5" borderId="0" xfId="4" applyFont="1" applyFill="1" applyAlignment="1">
      <alignment horizontal="center" vertical="center" wrapText="1"/>
    </xf>
    <xf numFmtId="0" fontId="16" fillId="5" borderId="18" xfId="4" applyFont="1" applyFill="1" applyBorder="1" applyAlignment="1">
      <alignment horizontal="center" vertical="center" wrapText="1"/>
    </xf>
    <xf numFmtId="0" fontId="16" fillId="5" borderId="19" xfId="4" applyFont="1" applyFill="1" applyBorder="1" applyAlignment="1">
      <alignment horizontal="center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16" fillId="5" borderId="43" xfId="2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 wrapText="1"/>
    </xf>
    <xf numFmtId="0" fontId="16" fillId="5" borderId="4" xfId="2" applyFont="1" applyFill="1" applyBorder="1" applyAlignment="1">
      <alignment horizontal="center" vertical="center" wrapText="1"/>
    </xf>
    <xf numFmtId="0" fontId="16" fillId="5" borderId="5" xfId="2" applyFont="1" applyFill="1" applyBorder="1" applyAlignment="1">
      <alignment horizontal="center" vertical="center" wrapText="1"/>
    </xf>
    <xf numFmtId="0" fontId="16" fillId="5" borderId="7" xfId="2" applyFont="1" applyFill="1" applyBorder="1" applyAlignment="1">
      <alignment horizontal="center" vertical="center" wrapText="1"/>
    </xf>
    <xf numFmtId="0" fontId="16" fillId="10" borderId="18" xfId="4" applyFont="1" applyBorder="1" applyAlignment="1">
      <alignment horizontal="center" vertical="center" wrapText="1"/>
    </xf>
    <xf numFmtId="0" fontId="28" fillId="5" borderId="44" xfId="2" applyFont="1" applyFill="1" applyBorder="1" applyAlignment="1">
      <alignment horizontal="center" vertical="center" wrapText="1"/>
    </xf>
    <xf numFmtId="0" fontId="28" fillId="5" borderId="45" xfId="2" applyFont="1" applyFill="1" applyBorder="1" applyAlignment="1">
      <alignment horizontal="center" vertical="center" wrapText="1"/>
    </xf>
    <xf numFmtId="0" fontId="28" fillId="5" borderId="3" xfId="2" applyFont="1" applyFill="1" applyBorder="1" applyAlignment="1">
      <alignment horizontal="center" vertical="center" wrapText="1"/>
    </xf>
    <xf numFmtId="0" fontId="28" fillId="5" borderId="4" xfId="2" applyFont="1" applyFill="1" applyBorder="1" applyAlignment="1">
      <alignment horizontal="center" vertical="center" wrapText="1"/>
    </xf>
    <xf numFmtId="0" fontId="28" fillId="5" borderId="5" xfId="2" applyFont="1" applyFill="1" applyBorder="1" applyAlignment="1">
      <alignment horizontal="center" vertical="center" wrapText="1"/>
    </xf>
    <xf numFmtId="0" fontId="28" fillId="5" borderId="7" xfId="2" applyFont="1" applyFill="1" applyBorder="1" applyAlignment="1">
      <alignment horizontal="center" vertical="center" wrapText="1"/>
    </xf>
    <xf numFmtId="164" fontId="16" fillId="5" borderId="44" xfId="1" applyFont="1" applyFill="1" applyBorder="1" applyAlignment="1">
      <alignment horizontal="center" vertical="center" wrapText="1"/>
    </xf>
    <xf numFmtId="164" fontId="16" fillId="5" borderId="45" xfId="1" applyFont="1" applyFill="1" applyBorder="1" applyAlignment="1">
      <alignment horizontal="center" vertical="center" wrapText="1"/>
    </xf>
    <xf numFmtId="164" fontId="16" fillId="5" borderId="3" xfId="1" applyFont="1" applyFill="1" applyBorder="1" applyAlignment="1">
      <alignment horizontal="center" vertical="center" wrapText="1"/>
    </xf>
    <xf numFmtId="164" fontId="16" fillId="5" borderId="4" xfId="1" applyFont="1" applyFill="1" applyBorder="1" applyAlignment="1">
      <alignment horizontal="center" vertical="center" wrapText="1"/>
    </xf>
    <xf numFmtId="164" fontId="16" fillId="5" borderId="46" xfId="1" applyFont="1" applyFill="1" applyBorder="1" applyAlignment="1">
      <alignment horizontal="center" vertical="center" wrapText="1"/>
    </xf>
    <xf numFmtId="164" fontId="16" fillId="5" borderId="47" xfId="1" applyFont="1" applyFill="1" applyBorder="1" applyAlignment="1">
      <alignment horizontal="center" vertical="center" wrapText="1"/>
    </xf>
    <xf numFmtId="0" fontId="18" fillId="5" borderId="1" xfId="5" applyFont="1" applyFill="1" applyBorder="1" applyAlignment="1">
      <alignment horizontal="center" vertical="center" wrapText="1"/>
    </xf>
    <xf numFmtId="0" fontId="17" fillId="5" borderId="43" xfId="5" applyFont="1" applyFill="1" applyBorder="1" applyAlignment="1">
      <alignment horizontal="center" vertical="center" wrapText="1"/>
    </xf>
    <xf numFmtId="0" fontId="17" fillId="5" borderId="3" xfId="5" applyFont="1" applyFill="1" applyBorder="1" applyAlignment="1">
      <alignment horizontal="center" vertical="center" wrapText="1"/>
    </xf>
    <xf numFmtId="0" fontId="17" fillId="5" borderId="4" xfId="5" applyFont="1" applyFill="1" applyBorder="1" applyAlignment="1">
      <alignment horizontal="center" vertical="center" wrapText="1"/>
    </xf>
    <xf numFmtId="0" fontId="17" fillId="5" borderId="5" xfId="5" applyFont="1" applyFill="1" applyBorder="1" applyAlignment="1">
      <alignment horizontal="center" vertical="center" wrapText="1"/>
    </xf>
    <xf numFmtId="0" fontId="17" fillId="5" borderId="7" xfId="5" applyFont="1" applyFill="1" applyBorder="1" applyAlignment="1">
      <alignment horizontal="center" vertical="center" wrapText="1"/>
    </xf>
    <xf numFmtId="0" fontId="19" fillId="9" borderId="23" xfId="3" applyFont="1" applyBorder="1" applyAlignment="1">
      <alignment horizontal="center" vertical="center" wrapText="1"/>
    </xf>
    <xf numFmtId="0" fontId="16" fillId="9" borderId="49" xfId="3" applyFont="1" applyBorder="1" applyAlignment="1">
      <alignment horizontal="center" vertical="center" wrapText="1"/>
    </xf>
    <xf numFmtId="0" fontId="16" fillId="9" borderId="24" xfId="3" applyFont="1" applyBorder="1" applyAlignment="1">
      <alignment horizontal="center" vertical="center" wrapText="1"/>
    </xf>
    <xf numFmtId="0" fontId="16" fillId="9" borderId="19" xfId="3" applyFont="1" applyBorder="1" applyAlignment="1">
      <alignment horizontal="center" vertical="center" wrapText="1"/>
    </xf>
    <xf numFmtId="0" fontId="16" fillId="9" borderId="0" xfId="3" applyFont="1" applyAlignment="1">
      <alignment horizontal="center" vertical="center" wrapText="1"/>
    </xf>
    <xf numFmtId="0" fontId="16" fillId="9" borderId="18" xfId="3" applyFont="1" applyBorder="1" applyAlignment="1">
      <alignment horizontal="center" vertical="center" wrapText="1"/>
    </xf>
    <xf numFmtId="0" fontId="16" fillId="8" borderId="1" xfId="2" applyFont="1" applyBorder="1" applyAlignment="1">
      <alignment horizontal="center" vertical="center" wrapText="1"/>
    </xf>
    <xf numFmtId="0" fontId="16" fillId="8" borderId="43" xfId="2" applyFont="1" applyBorder="1" applyAlignment="1">
      <alignment horizontal="center" vertical="center" wrapText="1"/>
    </xf>
    <xf numFmtId="0" fontId="20" fillId="11" borderId="1" xfId="5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15" fillId="11" borderId="1" xfId="5" applyBorder="1" applyAlignment="1">
      <alignment horizontal="center" vertical="center" wrapText="1"/>
    </xf>
    <xf numFmtId="0" fontId="15" fillId="11" borderId="43" xfId="5" applyBorder="1" applyAlignment="1">
      <alignment horizontal="center" vertical="center" wrapText="1"/>
    </xf>
    <xf numFmtId="0" fontId="15" fillId="11" borderId="3" xfId="5" applyBorder="1" applyAlignment="1">
      <alignment horizontal="center" vertical="center" wrapText="1"/>
    </xf>
    <xf numFmtId="0" fontId="15" fillId="11" borderId="4" xfId="5" applyBorder="1" applyAlignment="1">
      <alignment horizontal="center" vertical="center" wrapText="1"/>
    </xf>
    <xf numFmtId="0" fontId="15" fillId="11" borderId="5" xfId="5" applyBorder="1" applyAlignment="1">
      <alignment horizontal="center" vertical="center" wrapText="1"/>
    </xf>
    <xf numFmtId="0" fontId="15" fillId="11" borderId="7" xfId="5" applyBorder="1" applyAlignment="1">
      <alignment horizontal="center" vertical="center" wrapText="1"/>
    </xf>
    <xf numFmtId="0" fontId="15" fillId="5" borderId="50" xfId="5" applyFill="1" applyBorder="1" applyAlignment="1">
      <alignment horizontal="center" vertical="center" wrapText="1"/>
    </xf>
    <xf numFmtId="0" fontId="15" fillId="5" borderId="79" xfId="5" applyFill="1" applyBorder="1" applyAlignment="1">
      <alignment horizontal="center" vertical="center" wrapText="1"/>
    </xf>
    <xf numFmtId="0" fontId="15" fillId="5" borderId="69" xfId="5" applyFill="1" applyBorder="1" applyAlignment="1">
      <alignment horizontal="center" vertical="center" wrapText="1"/>
    </xf>
    <xf numFmtId="0" fontId="15" fillId="5" borderId="81" xfId="5" applyFill="1" applyBorder="1" applyAlignment="1">
      <alignment horizontal="center" vertical="center" wrapText="1"/>
    </xf>
    <xf numFmtId="164" fontId="1" fillId="5" borderId="3" xfId="1" applyFont="1" applyFill="1" applyBorder="1" applyAlignment="1">
      <alignment vertical="center" wrapText="1"/>
    </xf>
    <xf numFmtId="0" fontId="15" fillId="11" borderId="50" xfId="5" applyBorder="1" applyAlignment="1">
      <alignment horizontal="center" vertical="center" wrapText="1"/>
    </xf>
    <xf numFmtId="0" fontId="2" fillId="5" borderId="4" xfId="2" applyFill="1" applyBorder="1" applyAlignment="1">
      <alignment horizontal="center" vertical="center" wrapText="1"/>
    </xf>
    <xf numFmtId="0" fontId="2" fillId="5" borderId="7" xfId="2" applyFill="1" applyBorder="1" applyAlignment="1">
      <alignment horizontal="center" vertical="center" wrapText="1"/>
    </xf>
    <xf numFmtId="164" fontId="1" fillId="8" borderId="44" xfId="1" applyFont="1" applyFill="1" applyBorder="1" applyAlignment="1">
      <alignment horizontal="center" vertical="center" wrapText="1"/>
    </xf>
    <xf numFmtId="164" fontId="1" fillId="8" borderId="45" xfId="1" applyFont="1" applyFill="1" applyBorder="1" applyAlignment="1">
      <alignment horizontal="center" vertical="center" wrapText="1"/>
    </xf>
    <xf numFmtId="164" fontId="1" fillId="8" borderId="3" xfId="1" applyFont="1" applyFill="1" applyBorder="1" applyAlignment="1">
      <alignment horizontal="center" vertical="center" wrapText="1"/>
    </xf>
    <xf numFmtId="164" fontId="1" fillId="8" borderId="4" xfId="1" applyFont="1" applyFill="1" applyBorder="1" applyAlignment="1">
      <alignment horizontal="center" vertical="center" wrapText="1"/>
    </xf>
    <xf numFmtId="164" fontId="1" fillId="8" borderId="46" xfId="1" applyFont="1" applyFill="1" applyBorder="1" applyAlignment="1">
      <alignment horizontal="center" vertical="center" wrapText="1"/>
    </xf>
    <xf numFmtId="164" fontId="1" fillId="8" borderId="47" xfId="1" applyFont="1" applyFill="1" applyBorder="1" applyAlignment="1">
      <alignment horizontal="center" vertical="center" wrapText="1"/>
    </xf>
    <xf numFmtId="164" fontId="1" fillId="5" borderId="12" xfId="1" applyFont="1" applyFill="1" applyBorder="1" applyAlignment="1">
      <alignment vertical="center" wrapText="1"/>
    </xf>
    <xf numFmtId="164" fontId="1" fillId="5" borderId="75" xfId="1" applyFont="1" applyFill="1" applyBorder="1" applyAlignment="1">
      <alignment horizontal="center" vertical="center" wrapText="1"/>
    </xf>
    <xf numFmtId="164" fontId="1" fillId="5" borderId="4" xfId="1" applyFont="1" applyFill="1" applyBorder="1" applyAlignment="1">
      <alignment horizontal="center" vertical="center" wrapText="1"/>
    </xf>
    <xf numFmtId="164" fontId="1" fillId="5" borderId="68" xfId="1" applyFont="1" applyFill="1" applyBorder="1" applyAlignment="1">
      <alignment horizontal="center" vertical="center" wrapText="1"/>
    </xf>
    <xf numFmtId="164" fontId="1" fillId="5" borderId="76" xfId="1" applyFont="1" applyFill="1" applyBorder="1" applyAlignment="1">
      <alignment horizontal="center" vertical="center" wrapText="1"/>
    </xf>
    <xf numFmtId="164" fontId="1" fillId="5" borderId="47" xfId="1" applyFont="1" applyFill="1" applyBorder="1" applyAlignment="1">
      <alignment horizontal="center" vertical="center" wrapText="1"/>
    </xf>
    <xf numFmtId="0" fontId="16" fillId="5" borderId="19" xfId="2" applyFont="1" applyFill="1" applyBorder="1" applyAlignment="1">
      <alignment horizontal="center"/>
    </xf>
    <xf numFmtId="0" fontId="16" fillId="5" borderId="69" xfId="2" applyFont="1" applyFill="1" applyBorder="1" applyAlignment="1">
      <alignment horizontal="center"/>
    </xf>
    <xf numFmtId="0" fontId="16" fillId="5" borderId="20" xfId="2" applyFont="1" applyFill="1" applyBorder="1" applyAlignment="1">
      <alignment horizontal="center"/>
    </xf>
    <xf numFmtId="0" fontId="16" fillId="5" borderId="91" xfId="2" applyFont="1" applyFill="1" applyBorder="1" applyAlignment="1">
      <alignment horizontal="center"/>
    </xf>
    <xf numFmtId="0" fontId="2" fillId="5" borderId="88" xfId="4" applyFill="1" applyBorder="1" applyAlignment="1">
      <alignment horizontal="center" vertical="center" wrapText="1"/>
    </xf>
    <xf numFmtId="0" fontId="2" fillId="5" borderId="71" xfId="4" applyFill="1" applyBorder="1" applyAlignment="1">
      <alignment horizontal="center" vertical="center" wrapText="1"/>
    </xf>
    <xf numFmtId="0" fontId="2" fillId="5" borderId="15" xfId="4" applyFill="1" applyBorder="1" applyAlignment="1">
      <alignment horizontal="center" vertical="center" wrapText="1"/>
    </xf>
    <xf numFmtId="0" fontId="2" fillId="5" borderId="72" xfId="4" applyFill="1" applyBorder="1" applyAlignment="1">
      <alignment horizontal="center" vertical="center" wrapText="1"/>
    </xf>
    <xf numFmtId="0" fontId="2" fillId="5" borderId="78" xfId="4" applyFill="1" applyBorder="1" applyAlignment="1">
      <alignment horizontal="center" vertical="center" wrapText="1"/>
    </xf>
    <xf numFmtId="0" fontId="2" fillId="5" borderId="16" xfId="4" applyFill="1" applyBorder="1" applyAlignment="1">
      <alignment horizontal="center" vertical="center" wrapText="1"/>
    </xf>
    <xf numFmtId="0" fontId="2" fillId="5" borderId="74" xfId="4" applyFill="1" applyBorder="1" applyAlignment="1">
      <alignment horizontal="center" vertical="center" wrapText="1"/>
    </xf>
    <xf numFmtId="0" fontId="2" fillId="5" borderId="77" xfId="4" applyFill="1" applyBorder="1" applyAlignment="1">
      <alignment horizontal="center" vertical="center" wrapText="1"/>
    </xf>
    <xf numFmtId="0" fontId="2" fillId="5" borderId="13" xfId="4" applyFill="1" applyBorder="1" applyAlignment="1">
      <alignment horizontal="center" vertical="center" wrapText="1"/>
    </xf>
    <xf numFmtId="0" fontId="2" fillId="5" borderId="89" xfId="4" applyFill="1" applyBorder="1" applyAlignment="1">
      <alignment horizontal="center" vertical="center" wrapText="1"/>
    </xf>
    <xf numFmtId="0" fontId="2" fillId="5" borderId="12" xfId="2" applyFill="1" applyBorder="1" applyAlignment="1">
      <alignment horizontal="center" vertical="center" wrapText="1"/>
    </xf>
    <xf numFmtId="0" fontId="2" fillId="5" borderId="11" xfId="2" applyFill="1" applyBorder="1" applyAlignment="1">
      <alignment horizontal="center" vertical="center" wrapText="1"/>
    </xf>
    <xf numFmtId="0" fontId="2" fillId="8" borderId="23" xfId="2" applyBorder="1" applyAlignment="1">
      <alignment horizontal="center" vertical="center" wrapText="1"/>
    </xf>
    <xf numFmtId="0" fontId="2" fillId="8" borderId="49" xfId="2" applyBorder="1" applyAlignment="1">
      <alignment horizontal="center" vertical="center" wrapText="1"/>
    </xf>
    <xf numFmtId="0" fontId="2" fillId="8" borderId="19" xfId="2" applyBorder="1" applyAlignment="1">
      <alignment horizontal="center" vertical="center" wrapText="1"/>
    </xf>
    <xf numFmtId="0" fontId="2" fillId="8" borderId="0" xfId="2" applyAlignment="1">
      <alignment horizontal="center" vertical="center" wrapText="1"/>
    </xf>
    <xf numFmtId="0" fontId="2" fillId="8" borderId="20" xfId="2" applyBorder="1" applyAlignment="1">
      <alignment horizontal="center" vertical="center" wrapText="1"/>
    </xf>
    <xf numFmtId="0" fontId="2" fillId="8" borderId="39" xfId="2" applyBorder="1" applyAlignment="1">
      <alignment horizontal="center" vertical="center" wrapText="1"/>
    </xf>
    <xf numFmtId="0" fontId="2" fillId="8" borderId="1" xfId="2" applyBorder="1" applyAlignment="1">
      <alignment horizontal="center" vertical="center" wrapText="1"/>
    </xf>
    <xf numFmtId="0" fontId="2" fillId="8" borderId="43" xfId="2" applyBorder="1" applyAlignment="1">
      <alignment horizontal="center" vertical="center" wrapText="1"/>
    </xf>
    <xf numFmtId="0" fontId="2" fillId="8" borderId="3" xfId="2" applyBorder="1" applyAlignment="1">
      <alignment horizontal="center" vertical="center" wrapText="1"/>
    </xf>
    <xf numFmtId="0" fontId="2" fillId="8" borderId="4" xfId="2" applyBorder="1" applyAlignment="1">
      <alignment horizontal="center" vertical="center" wrapText="1"/>
    </xf>
    <xf numFmtId="0" fontId="2" fillId="8" borderId="5" xfId="2" applyBorder="1" applyAlignment="1">
      <alignment horizontal="center" vertical="center" wrapText="1"/>
    </xf>
    <xf numFmtId="0" fontId="2" fillId="8" borderId="7" xfId="2" applyBorder="1" applyAlignment="1">
      <alignment horizontal="center" vertical="center" wrapText="1"/>
    </xf>
    <xf numFmtId="0" fontId="2" fillId="8" borderId="1" xfId="2" applyBorder="1" applyAlignment="1">
      <alignment horizontal="center" vertical="center" wrapText="1" indent="2"/>
    </xf>
    <xf numFmtId="0" fontId="2" fillId="8" borderId="4" xfId="2" applyBorder="1" applyAlignment="1">
      <alignment horizontal="center" vertical="center" wrapText="1" indent="2"/>
    </xf>
    <xf numFmtId="0" fontId="2" fillId="8" borderId="3" xfId="2" applyBorder="1" applyAlignment="1">
      <alignment horizontal="center" vertical="center" wrapText="1" indent="2"/>
    </xf>
    <xf numFmtId="0" fontId="2" fillId="8" borderId="5" xfId="2" applyBorder="1" applyAlignment="1">
      <alignment horizontal="center" vertical="center" wrapText="1" indent="2"/>
    </xf>
    <xf numFmtId="0" fontId="2" fillId="8" borderId="7" xfId="2" applyBorder="1" applyAlignment="1">
      <alignment horizontal="center" vertical="center" wrapText="1" indent="2"/>
    </xf>
    <xf numFmtId="0" fontId="2" fillId="8" borderId="49" xfId="2" applyBorder="1" applyAlignment="1">
      <alignment horizontal="center" vertical="center"/>
    </xf>
    <xf numFmtId="0" fontId="2" fillId="8" borderId="19" xfId="2" applyBorder="1" applyAlignment="1">
      <alignment horizontal="center" vertical="center"/>
    </xf>
    <xf numFmtId="0" fontId="2" fillId="8" borderId="0" xfId="2" applyAlignment="1">
      <alignment horizontal="center" vertical="center"/>
    </xf>
    <xf numFmtId="0" fontId="2" fillId="8" borderId="20" xfId="2" applyBorder="1" applyAlignment="1">
      <alignment horizontal="center" vertical="center"/>
    </xf>
    <xf numFmtId="0" fontId="2" fillId="8" borderId="39" xfId="2" applyBorder="1" applyAlignment="1">
      <alignment horizontal="center" vertical="center"/>
    </xf>
    <xf numFmtId="0" fontId="2" fillId="10" borderId="0" xfId="4" applyBorder="1" applyAlignment="1">
      <alignment horizontal="center" vertical="center" wrapText="1"/>
    </xf>
    <xf numFmtId="0" fontId="2" fillId="10" borderId="18" xfId="4" applyBorder="1" applyAlignment="1">
      <alignment horizontal="center" vertical="center" wrapText="1"/>
    </xf>
    <xf numFmtId="0" fontId="2" fillId="5" borderId="10" xfId="2" applyFill="1" applyBorder="1" applyAlignment="1">
      <alignment horizontal="center" vertical="center" wrapText="1"/>
    </xf>
    <xf numFmtId="0" fontId="2" fillId="8" borderId="44" xfId="2" applyBorder="1" applyAlignment="1">
      <alignment horizontal="center" vertical="center" wrapText="1"/>
    </xf>
    <xf numFmtId="0" fontId="2" fillId="8" borderId="45" xfId="2" applyBorder="1" applyAlignment="1">
      <alignment horizontal="center" vertical="center" wrapText="1"/>
    </xf>
    <xf numFmtId="0" fontId="2" fillId="10" borderId="15" xfId="4" applyBorder="1" applyAlignment="1">
      <alignment horizontal="center" vertical="center" wrapText="1"/>
    </xf>
    <xf numFmtId="0" fontId="2" fillId="10" borderId="16" xfId="4" applyBorder="1" applyAlignment="1">
      <alignment horizontal="center" vertical="center" wrapText="1"/>
    </xf>
    <xf numFmtId="0" fontId="2" fillId="10" borderId="17" xfId="4" applyBorder="1" applyAlignment="1">
      <alignment horizontal="center" vertical="center" wrapText="1"/>
    </xf>
    <xf numFmtId="0" fontId="2" fillId="10" borderId="19" xfId="4" applyBorder="1" applyAlignment="1">
      <alignment horizontal="center" vertical="center" wrapText="1"/>
    </xf>
    <xf numFmtId="0" fontId="2" fillId="5" borderId="9" xfId="3" applyFill="1" applyBorder="1" applyAlignment="1">
      <alignment horizontal="center" vertical="center" wrapText="1"/>
    </xf>
    <xf numFmtId="0" fontId="2" fillId="5" borderId="8" xfId="3" applyFill="1" applyBorder="1" applyAlignment="1">
      <alignment horizontal="center" vertical="center" wrapText="1"/>
    </xf>
    <xf numFmtId="0" fontId="2" fillId="5" borderId="10" xfId="3" applyFill="1" applyBorder="1" applyAlignment="1">
      <alignment horizontal="center" vertical="center" wrapText="1"/>
    </xf>
    <xf numFmtId="0" fontId="2" fillId="5" borderId="1" xfId="3" applyFill="1" applyBorder="1" applyAlignment="1">
      <alignment horizontal="center" vertical="center" wrapText="1"/>
    </xf>
    <xf numFmtId="0" fontId="2" fillId="9" borderId="16" xfId="3" applyBorder="1" applyAlignment="1">
      <alignment horizontal="center" vertical="center" wrapText="1"/>
    </xf>
    <xf numFmtId="0" fontId="2" fillId="9" borderId="13" xfId="3" applyBorder="1" applyAlignment="1">
      <alignment horizontal="center" vertical="center" wrapText="1"/>
    </xf>
    <xf numFmtId="0" fontId="27" fillId="11" borderId="1" xfId="5" applyFont="1" applyBorder="1" applyAlignment="1">
      <alignment horizontal="center" vertical="center" wrapText="1"/>
    </xf>
    <xf numFmtId="0" fontId="17" fillId="11" borderId="1" xfId="5" applyFont="1" applyBorder="1" applyAlignment="1">
      <alignment horizontal="center" vertical="center" wrapText="1"/>
    </xf>
    <xf numFmtId="0" fontId="17" fillId="11" borderId="0" xfId="5" applyFont="1" applyBorder="1" applyAlignment="1">
      <alignment horizontal="center" vertical="center" wrapText="1"/>
    </xf>
    <xf numFmtId="0" fontId="21" fillId="11" borderId="1" xfId="5" applyFont="1" applyBorder="1" applyAlignment="1">
      <alignment horizontal="center" vertical="center" wrapText="1"/>
    </xf>
    <xf numFmtId="0" fontId="24" fillId="11" borderId="1" xfId="5" applyFont="1" applyBorder="1" applyAlignment="1">
      <alignment horizontal="center" vertical="center" wrapText="1"/>
    </xf>
    <xf numFmtId="0" fontId="16" fillId="8" borderId="50" xfId="2" applyFont="1" applyBorder="1" applyAlignment="1">
      <alignment horizontal="center" vertical="center" wrapText="1"/>
    </xf>
    <xf numFmtId="164" fontId="16" fillId="8" borderId="50" xfId="1" applyFont="1" applyFill="1" applyBorder="1" applyAlignment="1">
      <alignment horizontal="center" vertical="center" wrapText="1"/>
    </xf>
    <xf numFmtId="0" fontId="2" fillId="5" borderId="43" xfId="2" applyFill="1" applyBorder="1" applyAlignment="1">
      <alignment horizontal="center" vertical="center" wrapText="1"/>
    </xf>
    <xf numFmtId="0" fontId="26" fillId="8" borderId="1" xfId="2" applyFont="1" applyBorder="1" applyAlignment="1">
      <alignment horizontal="center" vertical="center" wrapText="1"/>
    </xf>
    <xf numFmtId="0" fontId="2" fillId="8" borderId="50" xfId="2" applyBorder="1" applyAlignment="1">
      <alignment horizontal="center" vertical="center" wrapText="1"/>
    </xf>
    <xf numFmtId="0" fontId="2" fillId="5" borderId="16" xfId="3" applyFill="1" applyBorder="1" applyAlignment="1">
      <alignment horizontal="center" vertical="center" wrapText="1"/>
    </xf>
    <xf numFmtId="0" fontId="2" fillId="5" borderId="13" xfId="3" applyFill="1" applyBorder="1" applyAlignment="1">
      <alignment horizontal="center" vertical="center" wrapText="1"/>
    </xf>
    <xf numFmtId="0" fontId="2" fillId="5" borderId="54" xfId="2" applyFill="1" applyBorder="1" applyAlignment="1">
      <alignment horizontal="center" vertical="center" wrapText="1"/>
    </xf>
    <xf numFmtId="0" fontId="23" fillId="11" borderId="1" xfId="5" applyFont="1" applyBorder="1" applyAlignment="1">
      <alignment horizontal="center" vertical="center" wrapText="1"/>
    </xf>
    <xf numFmtId="0" fontId="25" fillId="11" borderId="43" xfId="5" applyFont="1" applyBorder="1" applyAlignment="1">
      <alignment horizontal="center" vertical="center" wrapText="1"/>
    </xf>
    <xf numFmtId="0" fontId="25" fillId="11" borderId="3" xfId="5" applyFont="1" applyBorder="1" applyAlignment="1">
      <alignment horizontal="center" vertical="center" wrapText="1"/>
    </xf>
    <xf numFmtId="0" fontId="25" fillId="11" borderId="4" xfId="5" applyFont="1" applyBorder="1" applyAlignment="1">
      <alignment horizontal="center" vertical="center" wrapText="1"/>
    </xf>
    <xf numFmtId="0" fontId="25" fillId="11" borderId="5" xfId="5" applyFont="1" applyBorder="1" applyAlignment="1">
      <alignment horizontal="center" vertical="center" wrapText="1"/>
    </xf>
    <xf numFmtId="0" fontId="25" fillId="11" borderId="7" xfId="5" applyFont="1" applyBorder="1" applyAlignment="1">
      <alignment horizontal="center" vertical="center" wrapText="1"/>
    </xf>
    <xf numFmtId="0" fontId="2" fillId="5" borderId="0" xfId="4" applyFill="1" applyBorder="1" applyAlignment="1">
      <alignment horizontal="center" vertical="center" wrapText="1"/>
    </xf>
    <xf numFmtId="0" fontId="15" fillId="11" borderId="2" xfId="5" applyBorder="1" applyAlignment="1">
      <alignment horizontal="center" vertical="center" wrapText="1"/>
    </xf>
    <xf numFmtId="0" fontId="15" fillId="11" borderId="0" xfId="5" applyBorder="1" applyAlignment="1">
      <alignment horizontal="center" vertical="center" wrapText="1"/>
    </xf>
    <xf numFmtId="0" fontId="15" fillId="11" borderId="6" xfId="5" applyBorder="1" applyAlignment="1">
      <alignment horizontal="center" vertical="center" wrapText="1"/>
    </xf>
    <xf numFmtId="0" fontId="23" fillId="11" borderId="97" xfId="5" applyFont="1" applyBorder="1" applyAlignment="1">
      <alignment horizontal="center" vertical="center" wrapText="1"/>
    </xf>
    <xf numFmtId="0" fontId="15" fillId="11" borderId="97" xfId="5" applyBorder="1" applyAlignment="1">
      <alignment horizontal="center" vertical="center" wrapText="1"/>
    </xf>
    <xf numFmtId="0" fontId="2" fillId="9" borderId="97" xfId="3" applyBorder="1" applyAlignment="1">
      <alignment horizontal="center" vertical="center" wrapText="1"/>
    </xf>
    <xf numFmtId="0" fontId="0" fillId="0" borderId="115" xfId="0" applyBorder="1" applyAlignment="1">
      <alignment horizontal="center" vertical="center"/>
    </xf>
    <xf numFmtId="0" fontId="0" fillId="0" borderId="116" xfId="0" applyBorder="1" applyAlignment="1">
      <alignment horizontal="center" vertical="center" textRotation="255" wrapText="1"/>
    </xf>
    <xf numFmtId="0" fontId="32" fillId="12" borderId="117" xfId="0" applyFont="1" applyFill="1" applyBorder="1" applyAlignment="1">
      <alignment horizontal="center" vertical="center" wrapText="1"/>
    </xf>
    <xf numFmtId="0" fontId="33" fillId="12" borderId="117" xfId="0" applyFont="1" applyFill="1" applyBorder="1" applyAlignment="1">
      <alignment horizontal="center" vertical="center" wrapText="1"/>
    </xf>
    <xf numFmtId="0" fontId="33" fillId="12" borderId="118" xfId="0" applyFont="1" applyFill="1" applyBorder="1" applyAlignment="1">
      <alignment horizontal="center" vertical="center" wrapText="1"/>
    </xf>
    <xf numFmtId="0" fontId="33" fillId="12" borderId="119" xfId="0" applyFont="1" applyFill="1" applyBorder="1" applyAlignment="1">
      <alignment horizontal="center" vertical="center" wrapText="1"/>
    </xf>
    <xf numFmtId="0" fontId="33" fillId="12" borderId="112" xfId="0" applyFont="1" applyFill="1" applyBorder="1" applyAlignment="1">
      <alignment horizontal="center" vertical="center" wrapText="1"/>
    </xf>
    <xf numFmtId="0" fontId="34" fillId="14" borderId="112" xfId="0" applyFont="1" applyFill="1" applyBorder="1" applyAlignment="1">
      <alignment horizontal="center" vertical="center" wrapText="1"/>
    </xf>
    <xf numFmtId="0" fontId="0" fillId="14" borderId="113" xfId="0" applyFill="1" applyBorder="1" applyAlignment="1">
      <alignment horizontal="center" vertical="center" wrapText="1"/>
    </xf>
    <xf numFmtId="0" fontId="0" fillId="14" borderId="114" xfId="0" applyFill="1" applyBorder="1" applyAlignment="1">
      <alignment horizontal="center" vertical="center" wrapText="1"/>
    </xf>
    <xf numFmtId="0" fontId="0" fillId="14" borderId="107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4" borderId="108" xfId="0" applyFill="1" applyBorder="1" applyAlignment="1">
      <alignment horizontal="center" vertical="center" wrapText="1"/>
    </xf>
    <xf numFmtId="0" fontId="0" fillId="14" borderId="109" xfId="0" applyFill="1" applyBorder="1" applyAlignment="1">
      <alignment horizontal="center" vertical="center" wrapText="1"/>
    </xf>
    <xf numFmtId="0" fontId="0" fillId="14" borderId="110" xfId="0" applyFill="1" applyBorder="1" applyAlignment="1">
      <alignment horizontal="center" vertical="center" wrapText="1"/>
    </xf>
    <xf numFmtId="0" fontId="0" fillId="14" borderId="111" xfId="0" applyFill="1" applyBorder="1" applyAlignment="1">
      <alignment horizontal="center" vertical="center" wrapText="1"/>
    </xf>
    <xf numFmtId="0" fontId="32" fillId="15" borderId="117" xfId="0" applyFont="1" applyFill="1" applyBorder="1" applyAlignment="1">
      <alignment horizontal="center" vertical="center" wrapText="1"/>
    </xf>
    <xf numFmtId="0" fontId="33" fillId="15" borderId="117" xfId="0" applyFont="1" applyFill="1" applyBorder="1" applyAlignment="1">
      <alignment horizontal="center" vertical="center" wrapText="1"/>
    </xf>
    <xf numFmtId="0" fontId="33" fillId="15" borderId="118" xfId="0" applyFont="1" applyFill="1" applyBorder="1" applyAlignment="1">
      <alignment horizontal="center" vertical="center" wrapText="1"/>
    </xf>
    <xf numFmtId="0" fontId="33" fillId="15" borderId="119" xfId="0" applyFont="1" applyFill="1" applyBorder="1" applyAlignment="1">
      <alignment horizontal="center" vertical="center" wrapText="1"/>
    </xf>
    <xf numFmtId="0" fontId="33" fillId="15" borderId="112" xfId="0" applyFont="1" applyFill="1" applyBorder="1" applyAlignment="1">
      <alignment horizontal="center" vertical="center" wrapText="1"/>
    </xf>
    <xf numFmtId="0" fontId="32" fillId="13" borderId="117" xfId="0" applyFont="1" applyFill="1" applyBorder="1" applyAlignment="1">
      <alignment horizontal="center" vertical="center" wrapText="1"/>
    </xf>
    <xf numFmtId="0" fontId="33" fillId="13" borderId="117" xfId="0" applyFont="1" applyFill="1" applyBorder="1" applyAlignment="1">
      <alignment horizontal="center" vertical="center" wrapText="1"/>
    </xf>
    <xf numFmtId="0" fontId="33" fillId="13" borderId="118" xfId="0" applyFont="1" applyFill="1" applyBorder="1" applyAlignment="1">
      <alignment horizontal="center" vertical="center" wrapText="1"/>
    </xf>
    <xf numFmtId="0" fontId="33" fillId="13" borderId="119" xfId="0" applyFont="1" applyFill="1" applyBorder="1" applyAlignment="1">
      <alignment horizontal="center" vertical="center" wrapText="1"/>
    </xf>
    <xf numFmtId="0" fontId="33" fillId="13" borderId="112" xfId="0" applyFont="1" applyFill="1" applyBorder="1" applyAlignment="1">
      <alignment horizontal="center" vertical="center" wrapText="1"/>
    </xf>
  </cellXfs>
  <cellStyles count="6">
    <cellStyle name="20% - Accent3" xfId="2" builtinId="38"/>
    <cellStyle name="20% - Accent4" xfId="3" builtinId="42"/>
    <cellStyle name="20% - Accent5" xfId="4" builtinId="46"/>
    <cellStyle name="Currency" xfId="1" builtinId="4"/>
    <cellStyle name="Neutral" xfId="5" builtinId="28"/>
    <cellStyle name="Normal" xfId="0" builtinId="0"/>
  </cellStyles>
  <dxfs count="0"/>
  <tableStyles count="0" defaultTableStyle="TableStyleMedium2" defaultPivotStyle="PivotStyleMedium9"/>
  <colors>
    <mruColors>
      <color rgb="FF009999"/>
      <color rgb="FFE6EB88"/>
      <color rgb="FFEBF29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'Stakeholders Profiles and Score'!$O$20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581-4CB3-855A-BDBEFBD6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638280"/>
        <c:axId val="267640328"/>
      </c:barChart>
      <c:catAx>
        <c:axId val="26763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267640328"/>
        <c:crosses val="autoZero"/>
        <c:auto val="1"/>
        <c:lblAlgn val="ctr"/>
        <c:lblOffset val="100"/>
        <c:noMultiLvlLbl val="0"/>
      </c:catAx>
      <c:valAx>
        <c:axId val="2676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26763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[1]Sheet4!$A$23</c:f>
              <c:strCache>
                <c:ptCount val="1"/>
                <c:pt idx="0">
                  <c:v>Influencers</c:v>
                </c:pt>
              </c:strCache>
            </c:strRef>
          </c:cat>
          <c:val>
            <c:numRef>
              <c:f>[1]Sheet4!$B$23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4-4703-BB3D-638E9419A904}"/>
            </c:ext>
          </c:extLst>
        </c:ser>
        <c:ser>
          <c:idx val="1"/>
          <c:order val="1"/>
          <c:tx>
            <c:v>Interest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[1]Sheet4!$A$23</c:f>
              <c:strCache>
                <c:ptCount val="1"/>
                <c:pt idx="0">
                  <c:v>Influencers</c:v>
                </c:pt>
              </c:strCache>
            </c:strRef>
          </c:cat>
          <c:val>
            <c:numRef>
              <c:f>[1]Sheet4!$C$23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4-4703-BB3D-638E9419A904}"/>
            </c:ext>
          </c:extLst>
        </c:ser>
        <c:ser>
          <c:idx val="2"/>
          <c:order val="2"/>
          <c:tx>
            <c:v>Influence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[1]Sheet4!$A$23</c:f>
              <c:strCache>
                <c:ptCount val="1"/>
                <c:pt idx="0">
                  <c:v>Influencers</c:v>
                </c:pt>
              </c:strCache>
            </c:strRef>
          </c:cat>
          <c:val>
            <c:numRef>
              <c:f>[1]Sheet4!$D$23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4-4703-BB3D-638E9419A904}"/>
            </c:ext>
          </c:extLst>
        </c:ser>
        <c:ser>
          <c:idx val="3"/>
          <c:order val="3"/>
          <c:tx>
            <c:v>Impact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[1]Sheet4!$A$23</c:f>
              <c:strCache>
                <c:ptCount val="1"/>
                <c:pt idx="0">
                  <c:v>Influencers</c:v>
                </c:pt>
              </c:strCache>
            </c:strRef>
          </c:cat>
          <c:val>
            <c:numRef>
              <c:f>[1]Sheet4!$E$23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4-4703-BB3D-638E9419A904}"/>
            </c:ext>
          </c:extLst>
        </c:ser>
        <c:ser>
          <c:idx val="4"/>
          <c:order val="4"/>
          <c:tx>
            <c:v>Expectations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[1]Sheet4!$A$23</c:f>
              <c:strCache>
                <c:ptCount val="1"/>
                <c:pt idx="0">
                  <c:v>Influencers</c:v>
                </c:pt>
              </c:strCache>
            </c:strRef>
          </c:cat>
          <c:val>
            <c:numRef>
              <c:f>[1]Sheet4!$F$23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4-4703-BB3D-638E9419A904}"/>
            </c:ext>
          </c:extLst>
        </c:ser>
        <c:ser>
          <c:idx val="5"/>
          <c:order val="5"/>
          <c:tx>
            <c:v>Proximity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[1]Sheet4!$A$23</c:f>
              <c:strCache>
                <c:ptCount val="1"/>
                <c:pt idx="0">
                  <c:v>Influencers</c:v>
                </c:pt>
              </c:strCache>
            </c:strRef>
          </c:cat>
          <c:val>
            <c:numRef>
              <c:f>[1]Sheet4!$G$23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4-4703-BB3D-638E9419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00904"/>
        <c:axId val="140296"/>
      </c:barChart>
      <c:catAx>
        <c:axId val="2356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140296"/>
        <c:crosses val="autoZero"/>
        <c:auto val="1"/>
        <c:lblAlgn val="ctr"/>
        <c:lblOffset val="100"/>
        <c:noMultiLvlLbl val="0"/>
      </c:catAx>
      <c:valAx>
        <c:axId val="1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2356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'Stakeholders Profiles and Score'!$A$11:$A$18</c:f>
              <c:strCache>
                <c:ptCount val="8"/>
                <c:pt idx="0">
                  <c:v>Investors</c:v>
                </c:pt>
                <c:pt idx="1">
                  <c:v>Women Users</c:v>
                </c:pt>
                <c:pt idx="2">
                  <c:v>Employees</c:v>
                </c:pt>
                <c:pt idx="3">
                  <c:v>NGOs &amp; Social Organizations</c:v>
                </c:pt>
                <c:pt idx="4">
                  <c:v>Competitors</c:v>
                </c:pt>
                <c:pt idx="5">
                  <c:v>Local Law Enforcement</c:v>
                </c:pt>
                <c:pt idx="6">
                  <c:v>Influencers</c:v>
                </c:pt>
                <c:pt idx="7">
                  <c:v>Technology Partners</c:v>
                </c:pt>
              </c:strCache>
            </c:strRef>
          </c:cat>
          <c:val>
            <c:numRef>
              <c:f>'Stakeholders Profiles and Score'!$B$11:$B$18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9E-49C4-B8CF-F9CBC5FC0D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'Stakeholders Profiles and Score'!$A$11:$A$18</c:f>
              <c:strCache>
                <c:ptCount val="8"/>
                <c:pt idx="0">
                  <c:v>Investors</c:v>
                </c:pt>
                <c:pt idx="1">
                  <c:v>Women Users</c:v>
                </c:pt>
                <c:pt idx="2">
                  <c:v>Employees</c:v>
                </c:pt>
                <c:pt idx="3">
                  <c:v>NGOs &amp; Social Organizations</c:v>
                </c:pt>
                <c:pt idx="4">
                  <c:v>Competitors</c:v>
                </c:pt>
                <c:pt idx="5">
                  <c:v>Local Law Enforcement</c:v>
                </c:pt>
                <c:pt idx="6">
                  <c:v>Influencers</c:v>
                </c:pt>
                <c:pt idx="7">
                  <c:v>Technology Partners</c:v>
                </c:pt>
              </c:strCache>
            </c:strRef>
          </c:cat>
          <c:val>
            <c:numRef>
              <c:f>'Stakeholders Profiles and Score'!$C$11:$C$18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9E-49C4-B8CF-F9CBC5FC0D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'Stakeholders Profiles and Score'!$A$11:$A$18</c:f>
              <c:strCache>
                <c:ptCount val="8"/>
                <c:pt idx="0">
                  <c:v>Investors</c:v>
                </c:pt>
                <c:pt idx="1">
                  <c:v>Women Users</c:v>
                </c:pt>
                <c:pt idx="2">
                  <c:v>Employees</c:v>
                </c:pt>
                <c:pt idx="3">
                  <c:v>NGOs &amp; Social Organizations</c:v>
                </c:pt>
                <c:pt idx="4">
                  <c:v>Competitors</c:v>
                </c:pt>
                <c:pt idx="5">
                  <c:v>Local Law Enforcement</c:v>
                </c:pt>
                <c:pt idx="6">
                  <c:v>Influencers</c:v>
                </c:pt>
                <c:pt idx="7">
                  <c:v>Technology Partners</c:v>
                </c:pt>
              </c:strCache>
            </c:strRef>
          </c:cat>
          <c:val>
            <c:numRef>
              <c:f>'Stakeholders Profiles and Score'!$D$11:$D$18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9E-49C4-B8CF-F9CBC5FC0DC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'Stakeholders Profiles and Score'!$A$11:$A$18</c:f>
              <c:strCache>
                <c:ptCount val="8"/>
                <c:pt idx="0">
                  <c:v>Investors</c:v>
                </c:pt>
                <c:pt idx="1">
                  <c:v>Women Users</c:v>
                </c:pt>
                <c:pt idx="2">
                  <c:v>Employees</c:v>
                </c:pt>
                <c:pt idx="3">
                  <c:v>NGOs &amp; Social Organizations</c:v>
                </c:pt>
                <c:pt idx="4">
                  <c:v>Competitors</c:v>
                </c:pt>
                <c:pt idx="5">
                  <c:v>Local Law Enforcement</c:v>
                </c:pt>
                <c:pt idx="6">
                  <c:v>Influencers</c:v>
                </c:pt>
                <c:pt idx="7">
                  <c:v>Technology Partners</c:v>
                </c:pt>
              </c:strCache>
            </c:strRef>
          </c:cat>
          <c:val>
            <c:numRef>
              <c:f>'Stakeholders Profiles and Score'!$E$11:$E$18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E-49C4-B8CF-F9CBC5FC0DC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'Stakeholders Profiles and Score'!$A$11:$A$18</c:f>
              <c:strCache>
                <c:ptCount val="8"/>
                <c:pt idx="0">
                  <c:v>Investors</c:v>
                </c:pt>
                <c:pt idx="1">
                  <c:v>Women Users</c:v>
                </c:pt>
                <c:pt idx="2">
                  <c:v>Employees</c:v>
                </c:pt>
                <c:pt idx="3">
                  <c:v>NGOs &amp; Social Organizations</c:v>
                </c:pt>
                <c:pt idx="4">
                  <c:v>Competitors</c:v>
                </c:pt>
                <c:pt idx="5">
                  <c:v>Local Law Enforcement</c:v>
                </c:pt>
                <c:pt idx="6">
                  <c:v>Influencers</c:v>
                </c:pt>
                <c:pt idx="7">
                  <c:v>Technology Partners</c:v>
                </c:pt>
              </c:strCache>
            </c:strRef>
          </c:cat>
          <c:val>
            <c:numRef>
              <c:f>'Stakeholders Profiles and Score'!$F$11:$F$18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9E-49C4-B8CF-F9CBC5FC0DC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'Stakeholders Profiles and Score'!$A$11:$A$18</c:f>
              <c:strCache>
                <c:ptCount val="8"/>
                <c:pt idx="0">
                  <c:v>Investors</c:v>
                </c:pt>
                <c:pt idx="1">
                  <c:v>Women Users</c:v>
                </c:pt>
                <c:pt idx="2">
                  <c:v>Employees</c:v>
                </c:pt>
                <c:pt idx="3">
                  <c:v>NGOs &amp; Social Organizations</c:v>
                </c:pt>
                <c:pt idx="4">
                  <c:v>Competitors</c:v>
                </c:pt>
                <c:pt idx="5">
                  <c:v>Local Law Enforcement</c:v>
                </c:pt>
                <c:pt idx="6">
                  <c:v>Influencers</c:v>
                </c:pt>
                <c:pt idx="7">
                  <c:v>Technology Partners</c:v>
                </c:pt>
              </c:strCache>
            </c:strRef>
          </c:cat>
          <c:val>
            <c:numRef>
              <c:f>'Stakeholders Profiles and Score'!$G$11:$G$18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9E-49C4-B8CF-F9CBC5FC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5032"/>
        <c:axId val="6467080"/>
      </c:barChart>
      <c:catAx>
        <c:axId val="646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6467080"/>
        <c:crosses val="autoZero"/>
        <c:auto val="1"/>
        <c:lblAlgn val="ctr"/>
        <c:lblOffset val="100"/>
        <c:noMultiLvlLbl val="0"/>
      </c:catAx>
      <c:valAx>
        <c:axId val="64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646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[1]Sheet4!$A$17</c:f>
              <c:strCache>
                <c:ptCount val="1"/>
                <c:pt idx="0">
                  <c:v>Investors</c:v>
                </c:pt>
              </c:strCache>
            </c:strRef>
          </c:cat>
          <c:val>
            <c:numRef>
              <c:f>[1]Sheet4!$B$17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4-4C2B-9C88-2B612133ADEF}"/>
            </c:ext>
          </c:extLst>
        </c:ser>
        <c:ser>
          <c:idx val="1"/>
          <c:order val="1"/>
          <c:tx>
            <c:v>Interest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[1]Sheet4!$A$17</c:f>
              <c:strCache>
                <c:ptCount val="1"/>
                <c:pt idx="0">
                  <c:v>Investors</c:v>
                </c:pt>
              </c:strCache>
            </c:strRef>
          </c:cat>
          <c:val>
            <c:numRef>
              <c:f>[1]Sheet4!$C$17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4-4C2B-9C88-2B612133ADEF}"/>
            </c:ext>
          </c:extLst>
        </c:ser>
        <c:ser>
          <c:idx val="2"/>
          <c:order val="2"/>
          <c:tx>
            <c:v>Influence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[1]Sheet4!$A$17</c:f>
              <c:strCache>
                <c:ptCount val="1"/>
                <c:pt idx="0">
                  <c:v>Investors</c:v>
                </c:pt>
              </c:strCache>
            </c:strRef>
          </c:cat>
          <c:val>
            <c:numRef>
              <c:f>[1]Sheet4!$D$17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4-4C2B-9C88-2B612133ADEF}"/>
            </c:ext>
          </c:extLst>
        </c:ser>
        <c:ser>
          <c:idx val="3"/>
          <c:order val="3"/>
          <c:tx>
            <c:v>Impact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[1]Sheet4!$A$17</c:f>
              <c:strCache>
                <c:ptCount val="1"/>
                <c:pt idx="0">
                  <c:v>Investors</c:v>
                </c:pt>
              </c:strCache>
            </c:strRef>
          </c:cat>
          <c:val>
            <c:numRef>
              <c:f>[1]Sheet4!$E$17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4-4C2B-9C88-2B612133ADEF}"/>
            </c:ext>
          </c:extLst>
        </c:ser>
        <c:ser>
          <c:idx val="4"/>
          <c:order val="4"/>
          <c:tx>
            <c:v>Expectations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[1]Sheet4!$A$17</c:f>
              <c:strCache>
                <c:ptCount val="1"/>
                <c:pt idx="0">
                  <c:v>Investors</c:v>
                </c:pt>
              </c:strCache>
            </c:strRef>
          </c:cat>
          <c:val>
            <c:numRef>
              <c:f>[1]Sheet4!$F$17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4-4C2B-9C88-2B612133ADEF}"/>
            </c:ext>
          </c:extLst>
        </c:ser>
        <c:ser>
          <c:idx val="5"/>
          <c:order val="5"/>
          <c:tx>
            <c:v>Proximity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[1]Sheet4!$A$17</c:f>
              <c:strCache>
                <c:ptCount val="1"/>
                <c:pt idx="0">
                  <c:v>Investors</c:v>
                </c:pt>
              </c:strCache>
            </c:strRef>
          </c:cat>
          <c:val>
            <c:numRef>
              <c:f>[1]Sheet4!$G$17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4-4C2B-9C88-2B612133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00904"/>
        <c:axId val="140296"/>
      </c:barChart>
      <c:catAx>
        <c:axId val="2356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140296"/>
        <c:crosses val="autoZero"/>
        <c:auto val="1"/>
        <c:lblAlgn val="ctr"/>
        <c:lblOffset val="100"/>
        <c:noMultiLvlLbl val="0"/>
      </c:catAx>
      <c:valAx>
        <c:axId val="1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2356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[1]Sheet4!$A$19</c:f>
              <c:strCache>
                <c:ptCount val="1"/>
                <c:pt idx="0">
                  <c:v>Employees</c:v>
                </c:pt>
              </c:strCache>
            </c:strRef>
          </c:cat>
          <c:val>
            <c:numRef>
              <c:f>[1]Sheet4!$B$19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2-4A49-9234-C863AAB8D55C}"/>
            </c:ext>
          </c:extLst>
        </c:ser>
        <c:ser>
          <c:idx val="2"/>
          <c:order val="1"/>
          <c:tx>
            <c:v>Influence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[1]Sheet4!$A$19</c:f>
              <c:strCache>
                <c:ptCount val="1"/>
                <c:pt idx="0">
                  <c:v>Employees</c:v>
                </c:pt>
              </c:strCache>
            </c:strRef>
          </c:cat>
          <c:val>
            <c:numRef>
              <c:f>[1]Sheet4!$D$19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2-4A49-9234-C863AAB8D55C}"/>
            </c:ext>
          </c:extLst>
        </c:ser>
        <c:ser>
          <c:idx val="3"/>
          <c:order val="2"/>
          <c:tx>
            <c:v>Impact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[1]Sheet4!$A$19</c:f>
              <c:strCache>
                <c:ptCount val="1"/>
                <c:pt idx="0">
                  <c:v>Employees</c:v>
                </c:pt>
              </c:strCache>
            </c:strRef>
          </c:cat>
          <c:val>
            <c:numRef>
              <c:f>[1]Sheet4!$E$19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2-4A49-9234-C863AAB8D55C}"/>
            </c:ext>
          </c:extLst>
        </c:ser>
        <c:ser>
          <c:idx val="4"/>
          <c:order val="3"/>
          <c:tx>
            <c:v>Expectations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[1]Sheet4!$A$19</c:f>
              <c:strCache>
                <c:ptCount val="1"/>
                <c:pt idx="0">
                  <c:v>Employees</c:v>
                </c:pt>
              </c:strCache>
            </c:strRef>
          </c:cat>
          <c:val>
            <c:numRef>
              <c:f>[1]Sheet4!$F$19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2-4A49-9234-C863AAB8D55C}"/>
            </c:ext>
          </c:extLst>
        </c:ser>
        <c:ser>
          <c:idx val="5"/>
          <c:order val="4"/>
          <c:tx>
            <c:v>Proximity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[1]Sheet4!$A$19</c:f>
              <c:strCache>
                <c:ptCount val="1"/>
                <c:pt idx="0">
                  <c:v>Employees</c:v>
                </c:pt>
              </c:strCache>
            </c:strRef>
          </c:cat>
          <c:val>
            <c:numRef>
              <c:f>[1]Sheet4!$G$19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52-4A49-9234-C863AAB8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00904"/>
        <c:axId val="140296"/>
      </c:barChart>
      <c:catAx>
        <c:axId val="2356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140296"/>
        <c:crosses val="autoZero"/>
        <c:auto val="1"/>
        <c:lblAlgn val="ctr"/>
        <c:lblOffset val="100"/>
        <c:noMultiLvlLbl val="0"/>
      </c:catAx>
      <c:valAx>
        <c:axId val="1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2356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[1]Sheet4!$A$18</c:f>
              <c:strCache>
                <c:ptCount val="1"/>
                <c:pt idx="0">
                  <c:v>Women Users</c:v>
                </c:pt>
              </c:strCache>
            </c:strRef>
          </c:cat>
          <c:val>
            <c:numRef>
              <c:f>[1]Sheet4!$B$18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4-425E-A4D2-6DCCDDB21B61}"/>
            </c:ext>
          </c:extLst>
        </c:ser>
        <c:ser>
          <c:idx val="1"/>
          <c:order val="1"/>
          <c:tx>
            <c:v>Interest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[1]Sheet4!$A$18</c:f>
              <c:strCache>
                <c:ptCount val="1"/>
                <c:pt idx="0">
                  <c:v>Women Users</c:v>
                </c:pt>
              </c:strCache>
            </c:strRef>
          </c:cat>
          <c:val>
            <c:numRef>
              <c:f>[1]Sheet4!$C$18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4-425E-A4D2-6DCCDDB21B61}"/>
            </c:ext>
          </c:extLst>
        </c:ser>
        <c:ser>
          <c:idx val="2"/>
          <c:order val="2"/>
          <c:tx>
            <c:v>Influence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[1]Sheet4!$A$18</c:f>
              <c:strCache>
                <c:ptCount val="1"/>
                <c:pt idx="0">
                  <c:v>Women Users</c:v>
                </c:pt>
              </c:strCache>
            </c:strRef>
          </c:cat>
          <c:val>
            <c:numRef>
              <c:f>[1]Sheet4!$D$18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4-425E-A4D2-6DCCDDB21B61}"/>
            </c:ext>
          </c:extLst>
        </c:ser>
        <c:ser>
          <c:idx val="3"/>
          <c:order val="3"/>
          <c:tx>
            <c:v>Impact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[1]Sheet4!$A$18</c:f>
              <c:strCache>
                <c:ptCount val="1"/>
                <c:pt idx="0">
                  <c:v>Women Users</c:v>
                </c:pt>
              </c:strCache>
            </c:strRef>
          </c:cat>
          <c:val>
            <c:numRef>
              <c:f>[1]Sheet4!$E$18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64-425E-A4D2-6DCCDDB21B61}"/>
            </c:ext>
          </c:extLst>
        </c:ser>
        <c:ser>
          <c:idx val="4"/>
          <c:order val="4"/>
          <c:tx>
            <c:v>Expectations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[1]Sheet4!$A$18</c:f>
              <c:strCache>
                <c:ptCount val="1"/>
                <c:pt idx="0">
                  <c:v>Women Users</c:v>
                </c:pt>
              </c:strCache>
            </c:strRef>
          </c:cat>
          <c:val>
            <c:numRef>
              <c:f>[1]Sheet4!$F$18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4-425E-A4D2-6DCCDDB21B61}"/>
            </c:ext>
          </c:extLst>
        </c:ser>
        <c:ser>
          <c:idx val="5"/>
          <c:order val="5"/>
          <c:tx>
            <c:v>Proximity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[1]Sheet4!$A$18</c:f>
              <c:strCache>
                <c:ptCount val="1"/>
                <c:pt idx="0">
                  <c:v>Women Users</c:v>
                </c:pt>
              </c:strCache>
            </c:strRef>
          </c:cat>
          <c:val>
            <c:numRef>
              <c:f>[1]Sheet4!$G$18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64-425E-A4D2-6DCCDDB2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00904"/>
        <c:axId val="140296"/>
      </c:barChart>
      <c:catAx>
        <c:axId val="2356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140296"/>
        <c:crosses val="autoZero"/>
        <c:auto val="1"/>
        <c:lblAlgn val="ctr"/>
        <c:lblOffset val="100"/>
        <c:noMultiLvlLbl val="0"/>
      </c:catAx>
      <c:valAx>
        <c:axId val="1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2356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[1]Sheet4!$A$20</c:f>
              <c:strCache>
                <c:ptCount val="1"/>
                <c:pt idx="0">
                  <c:v>NGOs and Social Organizations</c:v>
                </c:pt>
              </c:strCache>
            </c:strRef>
          </c:cat>
          <c:val>
            <c:numRef>
              <c:f>[1]Sheet4!$B$20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F-4111-B3D6-31B16C9EE4BA}"/>
            </c:ext>
          </c:extLst>
        </c:ser>
        <c:ser>
          <c:idx val="1"/>
          <c:order val="1"/>
          <c:tx>
            <c:v>Interest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[1]Sheet4!$A$20</c:f>
              <c:strCache>
                <c:ptCount val="1"/>
                <c:pt idx="0">
                  <c:v>NGOs and Social Organizations</c:v>
                </c:pt>
              </c:strCache>
            </c:strRef>
          </c:cat>
          <c:val>
            <c:numRef>
              <c:f>[1]Sheet4!$C$20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F-4111-B3D6-31B16C9EE4BA}"/>
            </c:ext>
          </c:extLst>
        </c:ser>
        <c:ser>
          <c:idx val="2"/>
          <c:order val="2"/>
          <c:tx>
            <c:v>Influence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[1]Sheet4!$A$20</c:f>
              <c:strCache>
                <c:ptCount val="1"/>
                <c:pt idx="0">
                  <c:v>NGOs and Social Organizations</c:v>
                </c:pt>
              </c:strCache>
            </c:strRef>
          </c:cat>
          <c:val>
            <c:numRef>
              <c:f>[1]Sheet4!$D$20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F-4111-B3D6-31B16C9EE4BA}"/>
            </c:ext>
          </c:extLst>
        </c:ser>
        <c:ser>
          <c:idx val="3"/>
          <c:order val="3"/>
          <c:tx>
            <c:v>Impact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[1]Sheet4!$A$20</c:f>
              <c:strCache>
                <c:ptCount val="1"/>
                <c:pt idx="0">
                  <c:v>NGOs and Social Organizations</c:v>
                </c:pt>
              </c:strCache>
            </c:strRef>
          </c:cat>
          <c:val>
            <c:numRef>
              <c:f>[1]Sheet4!$E$20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F-4111-B3D6-31B16C9EE4BA}"/>
            </c:ext>
          </c:extLst>
        </c:ser>
        <c:ser>
          <c:idx val="4"/>
          <c:order val="4"/>
          <c:tx>
            <c:v>Expectations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[1]Sheet4!$A$20</c:f>
              <c:strCache>
                <c:ptCount val="1"/>
                <c:pt idx="0">
                  <c:v>NGOs and Social Organizations</c:v>
                </c:pt>
              </c:strCache>
            </c:strRef>
          </c:cat>
          <c:val>
            <c:numRef>
              <c:f>[1]Sheet4!$F$20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CF-4111-B3D6-31B16C9EE4BA}"/>
            </c:ext>
          </c:extLst>
        </c:ser>
        <c:ser>
          <c:idx val="5"/>
          <c:order val="5"/>
          <c:tx>
            <c:v>Proximity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[1]Sheet4!$A$20</c:f>
              <c:strCache>
                <c:ptCount val="1"/>
                <c:pt idx="0">
                  <c:v>NGOs and Social Organizations</c:v>
                </c:pt>
              </c:strCache>
            </c:strRef>
          </c:cat>
          <c:val>
            <c:numRef>
              <c:f>[1]Sheet4!$G$20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CF-4111-B3D6-31B16C9EE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00904"/>
        <c:axId val="140296"/>
      </c:barChart>
      <c:catAx>
        <c:axId val="2356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140296"/>
        <c:crosses val="autoZero"/>
        <c:auto val="1"/>
        <c:lblAlgn val="ctr"/>
        <c:lblOffset val="100"/>
        <c:noMultiLvlLbl val="0"/>
      </c:catAx>
      <c:valAx>
        <c:axId val="1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2356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[1]Sheet4!$A$22</c:f>
              <c:strCache>
                <c:ptCount val="1"/>
                <c:pt idx="0">
                  <c:v>Local Law Enforcement</c:v>
                </c:pt>
              </c:strCache>
            </c:strRef>
          </c:cat>
          <c:val>
            <c:numRef>
              <c:f>[1]Sheet4!$B$22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6-4224-828C-6CE8B1483EE7}"/>
            </c:ext>
          </c:extLst>
        </c:ser>
        <c:ser>
          <c:idx val="1"/>
          <c:order val="1"/>
          <c:tx>
            <c:v>Interest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[1]Sheet4!$A$22</c:f>
              <c:strCache>
                <c:ptCount val="1"/>
                <c:pt idx="0">
                  <c:v>Local Law Enforcement</c:v>
                </c:pt>
              </c:strCache>
            </c:strRef>
          </c:cat>
          <c:val>
            <c:numRef>
              <c:f>[1]Sheet4!$C$22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6-4224-828C-6CE8B1483EE7}"/>
            </c:ext>
          </c:extLst>
        </c:ser>
        <c:ser>
          <c:idx val="2"/>
          <c:order val="2"/>
          <c:tx>
            <c:v>Influence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[1]Sheet4!$A$22</c:f>
              <c:strCache>
                <c:ptCount val="1"/>
                <c:pt idx="0">
                  <c:v>Local Law Enforcement</c:v>
                </c:pt>
              </c:strCache>
            </c:strRef>
          </c:cat>
          <c:val>
            <c:numRef>
              <c:f>[1]Sheet4!$D$22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6-4224-828C-6CE8B1483EE7}"/>
            </c:ext>
          </c:extLst>
        </c:ser>
        <c:ser>
          <c:idx val="3"/>
          <c:order val="3"/>
          <c:tx>
            <c:v>Impact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[1]Sheet4!$A$22</c:f>
              <c:strCache>
                <c:ptCount val="1"/>
                <c:pt idx="0">
                  <c:v>Local Law Enforcement</c:v>
                </c:pt>
              </c:strCache>
            </c:strRef>
          </c:cat>
          <c:val>
            <c:numRef>
              <c:f>[1]Sheet4!$E$22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6-4224-828C-6CE8B1483EE7}"/>
            </c:ext>
          </c:extLst>
        </c:ser>
        <c:ser>
          <c:idx val="4"/>
          <c:order val="4"/>
          <c:tx>
            <c:v>Expectations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[1]Sheet4!$A$22</c:f>
              <c:strCache>
                <c:ptCount val="1"/>
                <c:pt idx="0">
                  <c:v>Local Law Enforcement</c:v>
                </c:pt>
              </c:strCache>
            </c:strRef>
          </c:cat>
          <c:val>
            <c:numRef>
              <c:f>[1]Sheet4!$F$22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6-4224-828C-6CE8B1483EE7}"/>
            </c:ext>
          </c:extLst>
        </c:ser>
        <c:ser>
          <c:idx val="5"/>
          <c:order val="5"/>
          <c:tx>
            <c:v>Proximity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[1]Sheet4!$A$22</c:f>
              <c:strCache>
                <c:ptCount val="1"/>
                <c:pt idx="0">
                  <c:v>Local Law Enforcement</c:v>
                </c:pt>
              </c:strCache>
            </c:strRef>
          </c:cat>
          <c:val>
            <c:numRef>
              <c:f>[1]Sheet4!$G$22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6-4224-828C-6CE8B1483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00904"/>
        <c:axId val="140296"/>
      </c:barChart>
      <c:catAx>
        <c:axId val="2356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140296"/>
        <c:crosses val="autoZero"/>
        <c:auto val="1"/>
        <c:lblAlgn val="ctr"/>
        <c:lblOffset val="100"/>
        <c:noMultiLvlLbl val="0"/>
      </c:catAx>
      <c:valAx>
        <c:axId val="1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2356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[1]Sheet4!$A$21</c:f>
              <c:strCache>
                <c:ptCount val="1"/>
                <c:pt idx="0">
                  <c:v>Competitors</c:v>
                </c:pt>
              </c:strCache>
            </c:strRef>
          </c:cat>
          <c:val>
            <c:numRef>
              <c:f>[1]Sheet4!$B$21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B-4B17-B1A8-BC7207C55E8D}"/>
            </c:ext>
          </c:extLst>
        </c:ser>
        <c:ser>
          <c:idx val="1"/>
          <c:order val="1"/>
          <c:tx>
            <c:v>Interest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[1]Sheet4!$A$21</c:f>
              <c:strCache>
                <c:ptCount val="1"/>
                <c:pt idx="0">
                  <c:v>Competitors</c:v>
                </c:pt>
              </c:strCache>
            </c:strRef>
          </c:cat>
          <c:val>
            <c:numRef>
              <c:f>[1]Sheet4!$C$21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B-4B17-B1A8-BC7207C55E8D}"/>
            </c:ext>
          </c:extLst>
        </c:ser>
        <c:ser>
          <c:idx val="2"/>
          <c:order val="2"/>
          <c:tx>
            <c:v>Influence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[1]Sheet4!$A$21</c:f>
              <c:strCache>
                <c:ptCount val="1"/>
                <c:pt idx="0">
                  <c:v>Competitors</c:v>
                </c:pt>
              </c:strCache>
            </c:strRef>
          </c:cat>
          <c:val>
            <c:numRef>
              <c:f>[1]Sheet4!$D$21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B-4B17-B1A8-BC7207C55E8D}"/>
            </c:ext>
          </c:extLst>
        </c:ser>
        <c:ser>
          <c:idx val="3"/>
          <c:order val="3"/>
          <c:tx>
            <c:v>Impact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[1]Sheet4!$A$21</c:f>
              <c:strCache>
                <c:ptCount val="1"/>
                <c:pt idx="0">
                  <c:v>Competitors</c:v>
                </c:pt>
              </c:strCache>
            </c:strRef>
          </c:cat>
          <c:val>
            <c:numRef>
              <c:f>[1]Sheet4!$E$21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B-4B17-B1A8-BC7207C55E8D}"/>
            </c:ext>
          </c:extLst>
        </c:ser>
        <c:ser>
          <c:idx val="4"/>
          <c:order val="4"/>
          <c:tx>
            <c:v>Expectations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[1]Sheet4!$A$21</c:f>
              <c:strCache>
                <c:ptCount val="1"/>
                <c:pt idx="0">
                  <c:v>Competitors</c:v>
                </c:pt>
              </c:strCache>
            </c:strRef>
          </c:cat>
          <c:val>
            <c:numRef>
              <c:f>[1]Sheet4!$F$21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8B-4B17-B1A8-BC7207C55E8D}"/>
            </c:ext>
          </c:extLst>
        </c:ser>
        <c:ser>
          <c:idx val="5"/>
          <c:order val="5"/>
          <c:tx>
            <c:v>Proximity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[1]Sheet4!$A$21</c:f>
              <c:strCache>
                <c:ptCount val="1"/>
                <c:pt idx="0">
                  <c:v>Competitors</c:v>
                </c:pt>
              </c:strCache>
            </c:strRef>
          </c:cat>
          <c:val>
            <c:numRef>
              <c:f>[1]Sheet4!$G$21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8B-4B17-B1A8-BC7207C5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00904"/>
        <c:axId val="140296"/>
      </c:barChart>
      <c:catAx>
        <c:axId val="2356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140296"/>
        <c:crosses val="autoZero"/>
        <c:auto val="1"/>
        <c:lblAlgn val="ctr"/>
        <c:lblOffset val="100"/>
        <c:noMultiLvlLbl val="0"/>
      </c:catAx>
      <c:valAx>
        <c:axId val="1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2356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[1]Sheet4!$A$24</c:f>
              <c:strCache>
                <c:ptCount val="1"/>
                <c:pt idx="0">
                  <c:v>Technology Partners</c:v>
                </c:pt>
              </c:strCache>
            </c:strRef>
          </c:cat>
          <c:val>
            <c:numRef>
              <c:f>[1]Sheet4!$B$24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1-403A-8DA8-08ADFAE98F5F}"/>
            </c:ext>
          </c:extLst>
        </c:ser>
        <c:ser>
          <c:idx val="1"/>
          <c:order val="1"/>
          <c:tx>
            <c:v>Interest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[1]Sheet4!$A$24</c:f>
              <c:strCache>
                <c:ptCount val="1"/>
                <c:pt idx="0">
                  <c:v>Technology Partners</c:v>
                </c:pt>
              </c:strCache>
            </c:strRef>
          </c:cat>
          <c:val>
            <c:numRef>
              <c:f>[1]Sheet4!$C$24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1-403A-8DA8-08ADFAE98F5F}"/>
            </c:ext>
          </c:extLst>
        </c:ser>
        <c:ser>
          <c:idx val="2"/>
          <c:order val="2"/>
          <c:tx>
            <c:v>Influence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[1]Sheet4!$A$24</c:f>
              <c:strCache>
                <c:ptCount val="1"/>
                <c:pt idx="0">
                  <c:v>Technology Partners</c:v>
                </c:pt>
              </c:strCache>
            </c:strRef>
          </c:cat>
          <c:val>
            <c:numRef>
              <c:f>[1]Sheet4!$D$24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1-403A-8DA8-08ADFAE98F5F}"/>
            </c:ext>
          </c:extLst>
        </c:ser>
        <c:ser>
          <c:idx val="3"/>
          <c:order val="3"/>
          <c:tx>
            <c:v>Impact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[1]Sheet4!$A$24</c:f>
              <c:strCache>
                <c:ptCount val="1"/>
                <c:pt idx="0">
                  <c:v>Technology Partners</c:v>
                </c:pt>
              </c:strCache>
            </c:strRef>
          </c:cat>
          <c:val>
            <c:numRef>
              <c:f>[1]Sheet4!$E$24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1-403A-8DA8-08ADFAE98F5F}"/>
            </c:ext>
          </c:extLst>
        </c:ser>
        <c:ser>
          <c:idx val="4"/>
          <c:order val="4"/>
          <c:tx>
            <c:v>Expectations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[1]Sheet4!$A$24</c:f>
              <c:strCache>
                <c:ptCount val="1"/>
                <c:pt idx="0">
                  <c:v>Technology Partners</c:v>
                </c:pt>
              </c:strCache>
            </c:strRef>
          </c:cat>
          <c:val>
            <c:numRef>
              <c:f>[1]Sheet4!$F$24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1-403A-8DA8-08ADFAE98F5F}"/>
            </c:ext>
          </c:extLst>
        </c:ser>
        <c:ser>
          <c:idx val="5"/>
          <c:order val="5"/>
          <c:tx>
            <c:v>Proximity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[1]Sheet4!$A$24</c:f>
              <c:strCache>
                <c:ptCount val="1"/>
                <c:pt idx="0">
                  <c:v>Technology Partners</c:v>
                </c:pt>
              </c:strCache>
            </c:strRef>
          </c:cat>
          <c:val>
            <c:numRef>
              <c:f>[1]Sheet4!$G$24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61-403A-8DA8-08ADFAE9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00904"/>
        <c:axId val="140296"/>
      </c:barChart>
      <c:catAx>
        <c:axId val="2356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140296"/>
        <c:crosses val="autoZero"/>
        <c:auto val="1"/>
        <c:lblAlgn val="ctr"/>
        <c:lblOffset val="100"/>
        <c:noMultiLvlLbl val="0"/>
      </c:catAx>
      <c:valAx>
        <c:axId val="1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2356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E32ACB4-C08C-4613-9CD2-493520D3936A}" type="doc">
      <dgm:prSet loTypeId="urn:microsoft.com/office/officeart/2005/8/layout/hierarchy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te-IN"/>
        </a:p>
      </dgm:t>
    </dgm:pt>
    <dgm:pt modelId="{FF5CF26D-1B5E-45D1-8A5A-1A5F99515B40}">
      <dgm:prSet phldrT="[Text]"/>
      <dgm:spPr/>
      <dgm:t>
        <a:bodyPr/>
        <a:lstStyle/>
        <a:p>
          <a:r>
            <a:rPr lang="en-IN"/>
            <a:t>CEO</a:t>
          </a:r>
          <a:endParaRPr lang="te-IN"/>
        </a:p>
      </dgm:t>
    </dgm:pt>
    <dgm:pt modelId="{5A813F35-660E-401B-8F3B-189ED6358C1E}" type="parTrans" cxnId="{AD42E599-AC91-4615-BADE-DCCBBCBDCC1E}">
      <dgm:prSet/>
      <dgm:spPr/>
      <dgm:t>
        <a:bodyPr/>
        <a:lstStyle/>
        <a:p>
          <a:endParaRPr lang="te-IN"/>
        </a:p>
      </dgm:t>
    </dgm:pt>
    <dgm:pt modelId="{34A53B23-9445-4A74-8789-670264B2F4FB}" type="sibTrans" cxnId="{AD42E599-AC91-4615-BADE-DCCBBCBDCC1E}">
      <dgm:prSet/>
      <dgm:spPr/>
      <dgm:t>
        <a:bodyPr/>
        <a:lstStyle/>
        <a:p>
          <a:endParaRPr lang="te-IN"/>
        </a:p>
      </dgm:t>
    </dgm:pt>
    <dgm:pt modelId="{D775D25B-FD77-421A-BA3B-A5914CFA107F}">
      <dgm:prSet phldrT="[Text]"/>
      <dgm:spPr/>
      <dgm:t>
        <a:bodyPr/>
        <a:lstStyle/>
        <a:p>
          <a:r>
            <a:rPr lang="en-IN"/>
            <a:t>Web Developers(2)</a:t>
          </a:r>
          <a:endParaRPr lang="te-IN"/>
        </a:p>
      </dgm:t>
    </dgm:pt>
    <dgm:pt modelId="{69B90D56-72A6-4797-8D99-6A847F703236}" type="parTrans" cxnId="{F62060EB-3F90-4CBC-AA5A-6CB5B10B6681}">
      <dgm:prSet/>
      <dgm:spPr/>
      <dgm:t>
        <a:bodyPr/>
        <a:lstStyle/>
        <a:p>
          <a:endParaRPr lang="te-IN"/>
        </a:p>
      </dgm:t>
    </dgm:pt>
    <dgm:pt modelId="{E58782B3-15A9-4430-841F-E08ABE9FED6E}" type="sibTrans" cxnId="{F62060EB-3F90-4CBC-AA5A-6CB5B10B6681}">
      <dgm:prSet/>
      <dgm:spPr/>
      <dgm:t>
        <a:bodyPr/>
        <a:lstStyle/>
        <a:p>
          <a:endParaRPr lang="te-IN"/>
        </a:p>
      </dgm:t>
    </dgm:pt>
    <dgm:pt modelId="{975040B0-2A99-4704-BD4E-383913A0107A}">
      <dgm:prSet phldrT="[Text]"/>
      <dgm:spPr/>
      <dgm:t>
        <a:bodyPr/>
        <a:lstStyle/>
        <a:p>
          <a:r>
            <a:rPr lang="en-IN"/>
            <a:t>Data Analyst</a:t>
          </a:r>
          <a:endParaRPr lang="te-IN"/>
        </a:p>
      </dgm:t>
    </dgm:pt>
    <dgm:pt modelId="{B2918E40-0DD5-425A-A7B6-9FEE8FDFC441}" type="parTrans" cxnId="{A3364B05-CCAF-47E5-AD6D-D2B393260269}">
      <dgm:prSet/>
      <dgm:spPr/>
      <dgm:t>
        <a:bodyPr/>
        <a:lstStyle/>
        <a:p>
          <a:endParaRPr lang="te-IN"/>
        </a:p>
      </dgm:t>
    </dgm:pt>
    <dgm:pt modelId="{82BECAA5-F687-4D3A-A741-FE17859298D0}" type="sibTrans" cxnId="{A3364B05-CCAF-47E5-AD6D-D2B393260269}">
      <dgm:prSet/>
      <dgm:spPr/>
      <dgm:t>
        <a:bodyPr/>
        <a:lstStyle/>
        <a:p>
          <a:endParaRPr lang="te-IN"/>
        </a:p>
      </dgm:t>
    </dgm:pt>
    <dgm:pt modelId="{DCE7D012-B601-4CA7-AEDA-5A30EB00EC2F}">
      <dgm:prSet/>
      <dgm:spPr/>
      <dgm:t>
        <a:bodyPr/>
        <a:lstStyle/>
        <a:p>
          <a:r>
            <a:rPr lang="en-IN"/>
            <a:t>UI/UX Designer</a:t>
          </a:r>
          <a:endParaRPr lang="te-IN"/>
        </a:p>
      </dgm:t>
    </dgm:pt>
    <dgm:pt modelId="{06EE7117-76F1-41F1-9DA6-3AC8FF9D45C0}" type="parTrans" cxnId="{E68F176D-0132-45B7-9381-E97228D485EC}">
      <dgm:prSet/>
      <dgm:spPr/>
      <dgm:t>
        <a:bodyPr/>
        <a:lstStyle/>
        <a:p>
          <a:endParaRPr lang="te-IN"/>
        </a:p>
      </dgm:t>
    </dgm:pt>
    <dgm:pt modelId="{D9F92052-FBDA-420C-8F50-E07C4A151897}" type="sibTrans" cxnId="{E68F176D-0132-45B7-9381-E97228D485EC}">
      <dgm:prSet/>
      <dgm:spPr/>
      <dgm:t>
        <a:bodyPr/>
        <a:lstStyle/>
        <a:p>
          <a:endParaRPr lang="te-IN"/>
        </a:p>
      </dgm:t>
    </dgm:pt>
    <dgm:pt modelId="{6D838B02-E96B-4588-9075-D227A375F643}">
      <dgm:prSet phldrT="[Text]"/>
      <dgm:spPr/>
      <dgm:t>
        <a:bodyPr/>
        <a:lstStyle/>
        <a:p>
          <a:r>
            <a:rPr lang="en-IN"/>
            <a:t>Product manager</a:t>
          </a:r>
          <a:endParaRPr lang="te-IN"/>
        </a:p>
      </dgm:t>
    </dgm:pt>
    <dgm:pt modelId="{84AD9F76-9AF3-4F3C-8F6E-0A34F5CEAF6D}" type="sibTrans" cxnId="{B919F70A-E9DD-416F-BE70-8B89D4C7A87D}">
      <dgm:prSet/>
      <dgm:spPr/>
      <dgm:t>
        <a:bodyPr/>
        <a:lstStyle/>
        <a:p>
          <a:endParaRPr lang="te-IN"/>
        </a:p>
      </dgm:t>
    </dgm:pt>
    <dgm:pt modelId="{FF2F9F3D-E353-4BA9-BDEE-EB974BC72F5B}" type="parTrans" cxnId="{B919F70A-E9DD-416F-BE70-8B89D4C7A87D}">
      <dgm:prSet/>
      <dgm:spPr/>
      <dgm:t>
        <a:bodyPr/>
        <a:lstStyle/>
        <a:p>
          <a:endParaRPr lang="te-IN"/>
        </a:p>
      </dgm:t>
    </dgm:pt>
    <dgm:pt modelId="{4CB3FCD6-7301-41FB-BEEA-ACEF531F163F}">
      <dgm:prSet/>
      <dgm:spPr/>
      <dgm:t>
        <a:bodyPr/>
        <a:lstStyle/>
        <a:p>
          <a:r>
            <a:rPr lang="en-IN"/>
            <a:t>Marketing Specialist</a:t>
          </a:r>
          <a:endParaRPr lang="te-IN"/>
        </a:p>
      </dgm:t>
    </dgm:pt>
    <dgm:pt modelId="{0571FC53-EFE0-4C87-9905-2C056B886E8B}" type="parTrans" cxnId="{7F3C34FA-C542-4BD0-AF3A-F4F936483A09}">
      <dgm:prSet/>
      <dgm:spPr/>
      <dgm:t>
        <a:bodyPr/>
        <a:lstStyle/>
        <a:p>
          <a:endParaRPr lang="te-IN"/>
        </a:p>
      </dgm:t>
    </dgm:pt>
    <dgm:pt modelId="{A8AF4DB1-1138-4697-B89D-B33E1DC50C33}" type="sibTrans" cxnId="{7F3C34FA-C542-4BD0-AF3A-F4F936483A09}">
      <dgm:prSet/>
      <dgm:spPr/>
      <dgm:t>
        <a:bodyPr/>
        <a:lstStyle/>
        <a:p>
          <a:endParaRPr lang="te-IN"/>
        </a:p>
      </dgm:t>
    </dgm:pt>
    <dgm:pt modelId="{17D26C93-0FD6-487E-A8DA-D1AE054A48B7}">
      <dgm:prSet/>
      <dgm:spPr/>
      <dgm:t>
        <a:bodyPr/>
        <a:lstStyle/>
        <a:p>
          <a:r>
            <a:rPr lang="en-IN"/>
            <a:t>Finance/Administrative manager</a:t>
          </a:r>
          <a:endParaRPr lang="te-IN"/>
        </a:p>
      </dgm:t>
    </dgm:pt>
    <dgm:pt modelId="{61DE8C13-80A6-4A6A-885B-E891AFF94994}" type="parTrans" cxnId="{47B62D2A-B4EB-4E50-84D8-4BF3AA4D7BA2}">
      <dgm:prSet/>
      <dgm:spPr/>
      <dgm:t>
        <a:bodyPr/>
        <a:lstStyle/>
        <a:p>
          <a:endParaRPr lang="te-IN"/>
        </a:p>
      </dgm:t>
    </dgm:pt>
    <dgm:pt modelId="{6B8D2CA1-EAEF-447E-8E62-B72F75ECFADA}" type="sibTrans" cxnId="{47B62D2A-B4EB-4E50-84D8-4BF3AA4D7BA2}">
      <dgm:prSet/>
      <dgm:spPr/>
      <dgm:t>
        <a:bodyPr/>
        <a:lstStyle/>
        <a:p>
          <a:endParaRPr lang="te-IN"/>
        </a:p>
      </dgm:t>
    </dgm:pt>
    <dgm:pt modelId="{FABA9FD9-534D-4FC6-8DD3-90F2ADE80501}">
      <dgm:prSet/>
      <dgm:spPr/>
      <dgm:t>
        <a:bodyPr/>
        <a:lstStyle/>
        <a:p>
          <a:r>
            <a:rPr lang="en-IN"/>
            <a:t>Cybersecurity Specialists(2)</a:t>
          </a:r>
          <a:endParaRPr lang="te-IN"/>
        </a:p>
      </dgm:t>
    </dgm:pt>
    <dgm:pt modelId="{DBE1EB91-2D5C-47CD-BBE1-DB3052EF407E}" type="parTrans" cxnId="{1FF2401C-49BD-4B7A-97A7-64A4D0DD8A88}">
      <dgm:prSet/>
      <dgm:spPr/>
      <dgm:t>
        <a:bodyPr/>
        <a:lstStyle/>
        <a:p>
          <a:endParaRPr lang="te-IN"/>
        </a:p>
      </dgm:t>
    </dgm:pt>
    <dgm:pt modelId="{B12CCCBA-0129-4465-880C-793D541CFD72}" type="sibTrans" cxnId="{1FF2401C-49BD-4B7A-97A7-64A4D0DD8A88}">
      <dgm:prSet/>
      <dgm:spPr/>
      <dgm:t>
        <a:bodyPr/>
        <a:lstStyle/>
        <a:p>
          <a:endParaRPr lang="te-IN"/>
        </a:p>
      </dgm:t>
    </dgm:pt>
    <dgm:pt modelId="{C58AF20F-B4EA-4DF7-8590-56AA7FB915F2}">
      <dgm:prSet/>
      <dgm:spPr/>
      <dgm:t>
        <a:bodyPr/>
        <a:lstStyle/>
        <a:p>
          <a:r>
            <a:rPr lang="en-IN"/>
            <a:t>Legal and Compliance Expert</a:t>
          </a:r>
          <a:endParaRPr lang="te-IN"/>
        </a:p>
      </dgm:t>
    </dgm:pt>
    <dgm:pt modelId="{6970AE57-B9E9-4395-91C5-1E532E752F43}" type="parTrans" cxnId="{10DB4B8A-73C2-4B91-BE6F-EFEE94EFA2AB}">
      <dgm:prSet/>
      <dgm:spPr/>
      <dgm:t>
        <a:bodyPr/>
        <a:lstStyle/>
        <a:p>
          <a:endParaRPr lang="te-IN"/>
        </a:p>
      </dgm:t>
    </dgm:pt>
    <dgm:pt modelId="{E577DDBC-50AC-4976-A6B7-749D533BD3C9}" type="sibTrans" cxnId="{10DB4B8A-73C2-4B91-BE6F-EFEE94EFA2AB}">
      <dgm:prSet/>
      <dgm:spPr/>
      <dgm:t>
        <a:bodyPr/>
        <a:lstStyle/>
        <a:p>
          <a:endParaRPr lang="te-IN"/>
        </a:p>
      </dgm:t>
    </dgm:pt>
    <dgm:pt modelId="{0A3366F7-FDFA-4977-9D32-FECF839298BF}">
      <dgm:prSet/>
      <dgm:spPr/>
      <dgm:t>
        <a:bodyPr/>
        <a:lstStyle/>
        <a:p>
          <a:r>
            <a:rPr lang="en-IN"/>
            <a:t>Customer Support/ Community Manager</a:t>
          </a:r>
          <a:endParaRPr lang="te-IN"/>
        </a:p>
      </dgm:t>
    </dgm:pt>
    <dgm:pt modelId="{10E63F19-ADD5-440C-95D4-102327010AD9}" type="parTrans" cxnId="{0E601991-DBE5-4B24-8C4D-04C6230C7401}">
      <dgm:prSet/>
      <dgm:spPr/>
      <dgm:t>
        <a:bodyPr/>
        <a:lstStyle/>
        <a:p>
          <a:endParaRPr lang="te-IN"/>
        </a:p>
      </dgm:t>
    </dgm:pt>
    <dgm:pt modelId="{C0F4DD3B-757D-4E38-8FFA-AE2E133C48A5}" type="sibTrans" cxnId="{0E601991-DBE5-4B24-8C4D-04C6230C7401}">
      <dgm:prSet/>
      <dgm:spPr/>
      <dgm:t>
        <a:bodyPr/>
        <a:lstStyle/>
        <a:p>
          <a:endParaRPr lang="te-IN"/>
        </a:p>
      </dgm:t>
    </dgm:pt>
    <dgm:pt modelId="{AD5A78CE-6AB0-493E-999D-20E789441BC9}" type="pres">
      <dgm:prSet presAssocID="{1E32ACB4-C08C-4613-9CD2-493520D3936A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9CC17CE-A41B-42E0-85EA-EA7AE264C732}" type="pres">
      <dgm:prSet presAssocID="{FF5CF26D-1B5E-45D1-8A5A-1A5F99515B40}" presName="hierRoot1" presStyleCnt="0"/>
      <dgm:spPr/>
    </dgm:pt>
    <dgm:pt modelId="{9C2746D4-CA3F-48B9-9692-7373104A3B9F}" type="pres">
      <dgm:prSet presAssocID="{FF5CF26D-1B5E-45D1-8A5A-1A5F99515B40}" presName="composite" presStyleCnt="0"/>
      <dgm:spPr/>
    </dgm:pt>
    <dgm:pt modelId="{C9CE29AA-A082-4290-A821-52CC4138F849}" type="pres">
      <dgm:prSet presAssocID="{FF5CF26D-1B5E-45D1-8A5A-1A5F99515B40}" presName="background" presStyleLbl="node0" presStyleIdx="0" presStyleCnt="1"/>
      <dgm:spPr/>
    </dgm:pt>
    <dgm:pt modelId="{C3843851-33E1-4435-9EC6-83E48E61163E}" type="pres">
      <dgm:prSet presAssocID="{FF5CF26D-1B5E-45D1-8A5A-1A5F99515B40}" presName="text" presStyleLbl="fgAcc0" presStyleIdx="0" presStyleCnt="1">
        <dgm:presLayoutVars>
          <dgm:chPref val="3"/>
        </dgm:presLayoutVars>
      </dgm:prSet>
      <dgm:spPr/>
    </dgm:pt>
    <dgm:pt modelId="{DFA59778-C80B-4A1C-8103-324DDA334E4B}" type="pres">
      <dgm:prSet presAssocID="{FF5CF26D-1B5E-45D1-8A5A-1A5F99515B40}" presName="hierChild2" presStyleCnt="0"/>
      <dgm:spPr/>
    </dgm:pt>
    <dgm:pt modelId="{6923E791-E042-40D1-B542-FD43B8B05D69}" type="pres">
      <dgm:prSet presAssocID="{69B90D56-72A6-4797-8D99-6A847F703236}" presName="Name10" presStyleLbl="parChTrans1D2" presStyleIdx="0" presStyleCnt="9"/>
      <dgm:spPr/>
    </dgm:pt>
    <dgm:pt modelId="{ED4D330E-7D12-405C-91AE-2AB2886A8985}" type="pres">
      <dgm:prSet presAssocID="{D775D25B-FD77-421A-BA3B-A5914CFA107F}" presName="hierRoot2" presStyleCnt="0"/>
      <dgm:spPr/>
    </dgm:pt>
    <dgm:pt modelId="{D1F2FFF8-25A8-417D-B1C1-F4548FAB795D}" type="pres">
      <dgm:prSet presAssocID="{D775D25B-FD77-421A-BA3B-A5914CFA107F}" presName="composite2" presStyleCnt="0"/>
      <dgm:spPr/>
    </dgm:pt>
    <dgm:pt modelId="{2145A673-1C82-4824-8DF6-7449870B5304}" type="pres">
      <dgm:prSet presAssocID="{D775D25B-FD77-421A-BA3B-A5914CFA107F}" presName="background2" presStyleLbl="node2" presStyleIdx="0" presStyleCnt="9"/>
      <dgm:spPr/>
    </dgm:pt>
    <dgm:pt modelId="{3D9E2FDE-6CF6-4CD3-829E-6449ACCCFC6E}" type="pres">
      <dgm:prSet presAssocID="{D775D25B-FD77-421A-BA3B-A5914CFA107F}" presName="text2" presStyleLbl="fgAcc2" presStyleIdx="0" presStyleCnt="9">
        <dgm:presLayoutVars>
          <dgm:chPref val="3"/>
        </dgm:presLayoutVars>
      </dgm:prSet>
      <dgm:spPr/>
    </dgm:pt>
    <dgm:pt modelId="{480F3C75-F0B9-4070-A092-684147F5C0E0}" type="pres">
      <dgm:prSet presAssocID="{D775D25B-FD77-421A-BA3B-A5914CFA107F}" presName="hierChild3" presStyleCnt="0"/>
      <dgm:spPr/>
    </dgm:pt>
    <dgm:pt modelId="{326522ED-FC6F-4519-B882-82C88F3CE97D}" type="pres">
      <dgm:prSet presAssocID="{B2918E40-0DD5-425A-A7B6-9FEE8FDFC441}" presName="Name10" presStyleLbl="parChTrans1D2" presStyleIdx="1" presStyleCnt="9"/>
      <dgm:spPr/>
    </dgm:pt>
    <dgm:pt modelId="{1BD1DC7C-95AD-4EB5-81AF-CC51A2D3E24A}" type="pres">
      <dgm:prSet presAssocID="{975040B0-2A99-4704-BD4E-383913A0107A}" presName="hierRoot2" presStyleCnt="0"/>
      <dgm:spPr/>
    </dgm:pt>
    <dgm:pt modelId="{10D1BA1C-C98F-4981-8BD7-74509896B911}" type="pres">
      <dgm:prSet presAssocID="{975040B0-2A99-4704-BD4E-383913A0107A}" presName="composite2" presStyleCnt="0"/>
      <dgm:spPr/>
    </dgm:pt>
    <dgm:pt modelId="{0F74CC6E-4C90-4059-A893-2E02A59DFEEB}" type="pres">
      <dgm:prSet presAssocID="{975040B0-2A99-4704-BD4E-383913A0107A}" presName="background2" presStyleLbl="node2" presStyleIdx="1" presStyleCnt="9"/>
      <dgm:spPr/>
    </dgm:pt>
    <dgm:pt modelId="{5CF8B8EB-3FA0-44FF-A052-2912ADF98C2F}" type="pres">
      <dgm:prSet presAssocID="{975040B0-2A99-4704-BD4E-383913A0107A}" presName="text2" presStyleLbl="fgAcc2" presStyleIdx="1" presStyleCnt="9">
        <dgm:presLayoutVars>
          <dgm:chPref val="3"/>
        </dgm:presLayoutVars>
      </dgm:prSet>
      <dgm:spPr/>
    </dgm:pt>
    <dgm:pt modelId="{930C67B3-14F2-48F5-9B40-D372679754C5}" type="pres">
      <dgm:prSet presAssocID="{975040B0-2A99-4704-BD4E-383913A0107A}" presName="hierChild3" presStyleCnt="0"/>
      <dgm:spPr/>
    </dgm:pt>
    <dgm:pt modelId="{4D03F4F7-88A3-4F27-8010-7D266210899D}" type="pres">
      <dgm:prSet presAssocID="{06EE7117-76F1-41F1-9DA6-3AC8FF9D45C0}" presName="Name10" presStyleLbl="parChTrans1D2" presStyleIdx="2" presStyleCnt="9"/>
      <dgm:spPr/>
    </dgm:pt>
    <dgm:pt modelId="{B2ADD1CE-A2BE-457E-8A89-6875BEAC2576}" type="pres">
      <dgm:prSet presAssocID="{DCE7D012-B601-4CA7-AEDA-5A30EB00EC2F}" presName="hierRoot2" presStyleCnt="0"/>
      <dgm:spPr/>
    </dgm:pt>
    <dgm:pt modelId="{3E3F37D5-478E-4F12-AF61-ED5C391B849A}" type="pres">
      <dgm:prSet presAssocID="{DCE7D012-B601-4CA7-AEDA-5A30EB00EC2F}" presName="composite2" presStyleCnt="0"/>
      <dgm:spPr/>
    </dgm:pt>
    <dgm:pt modelId="{AB775B59-9E48-4D87-B6DB-29E3189EEB25}" type="pres">
      <dgm:prSet presAssocID="{DCE7D012-B601-4CA7-AEDA-5A30EB00EC2F}" presName="background2" presStyleLbl="node2" presStyleIdx="2" presStyleCnt="9"/>
      <dgm:spPr/>
    </dgm:pt>
    <dgm:pt modelId="{365CE71D-1917-4BFB-8215-96E50268186D}" type="pres">
      <dgm:prSet presAssocID="{DCE7D012-B601-4CA7-AEDA-5A30EB00EC2F}" presName="text2" presStyleLbl="fgAcc2" presStyleIdx="2" presStyleCnt="9">
        <dgm:presLayoutVars>
          <dgm:chPref val="3"/>
        </dgm:presLayoutVars>
      </dgm:prSet>
      <dgm:spPr/>
    </dgm:pt>
    <dgm:pt modelId="{5F92C383-AAEE-4970-AFAF-32D827AEDCEA}" type="pres">
      <dgm:prSet presAssocID="{DCE7D012-B601-4CA7-AEDA-5A30EB00EC2F}" presName="hierChild3" presStyleCnt="0"/>
      <dgm:spPr/>
    </dgm:pt>
    <dgm:pt modelId="{A129AFFC-978D-440C-ABE9-BE731B87F854}" type="pres">
      <dgm:prSet presAssocID="{FF2F9F3D-E353-4BA9-BDEE-EB974BC72F5B}" presName="Name10" presStyleLbl="parChTrans1D2" presStyleIdx="3" presStyleCnt="9"/>
      <dgm:spPr/>
    </dgm:pt>
    <dgm:pt modelId="{895E282F-1FB4-4E38-ADF6-C6959DF6EA3F}" type="pres">
      <dgm:prSet presAssocID="{6D838B02-E96B-4588-9075-D227A375F643}" presName="hierRoot2" presStyleCnt="0"/>
      <dgm:spPr/>
    </dgm:pt>
    <dgm:pt modelId="{D8634A5C-3CFE-4F85-83A6-48879B79F408}" type="pres">
      <dgm:prSet presAssocID="{6D838B02-E96B-4588-9075-D227A375F643}" presName="composite2" presStyleCnt="0"/>
      <dgm:spPr/>
    </dgm:pt>
    <dgm:pt modelId="{BEFDCF1F-F185-4F50-9042-DB5623419640}" type="pres">
      <dgm:prSet presAssocID="{6D838B02-E96B-4588-9075-D227A375F643}" presName="background2" presStyleLbl="node2" presStyleIdx="3" presStyleCnt="9"/>
      <dgm:spPr/>
    </dgm:pt>
    <dgm:pt modelId="{569F1E51-A1EE-422F-96BD-2472E758DF46}" type="pres">
      <dgm:prSet presAssocID="{6D838B02-E96B-4588-9075-D227A375F643}" presName="text2" presStyleLbl="fgAcc2" presStyleIdx="3" presStyleCnt="9">
        <dgm:presLayoutVars>
          <dgm:chPref val="3"/>
        </dgm:presLayoutVars>
      </dgm:prSet>
      <dgm:spPr/>
    </dgm:pt>
    <dgm:pt modelId="{F7A964C9-410C-4CF8-983F-9C20FAF08429}" type="pres">
      <dgm:prSet presAssocID="{6D838B02-E96B-4588-9075-D227A375F643}" presName="hierChild3" presStyleCnt="0"/>
      <dgm:spPr/>
    </dgm:pt>
    <dgm:pt modelId="{7385FF29-5372-4E11-B62F-0A1F9B5D658A}" type="pres">
      <dgm:prSet presAssocID="{0571FC53-EFE0-4C87-9905-2C056B886E8B}" presName="Name10" presStyleLbl="parChTrans1D2" presStyleIdx="4" presStyleCnt="9"/>
      <dgm:spPr/>
    </dgm:pt>
    <dgm:pt modelId="{1A13171C-17B4-402D-9DEF-9A015C18CF26}" type="pres">
      <dgm:prSet presAssocID="{4CB3FCD6-7301-41FB-BEEA-ACEF531F163F}" presName="hierRoot2" presStyleCnt="0"/>
      <dgm:spPr/>
    </dgm:pt>
    <dgm:pt modelId="{5804EC1A-4732-4E4A-AE73-FF20628FB138}" type="pres">
      <dgm:prSet presAssocID="{4CB3FCD6-7301-41FB-BEEA-ACEF531F163F}" presName="composite2" presStyleCnt="0"/>
      <dgm:spPr/>
    </dgm:pt>
    <dgm:pt modelId="{068B9BCF-12B0-47B9-ABAC-2A899B6BCB39}" type="pres">
      <dgm:prSet presAssocID="{4CB3FCD6-7301-41FB-BEEA-ACEF531F163F}" presName="background2" presStyleLbl="node2" presStyleIdx="4" presStyleCnt="9"/>
      <dgm:spPr/>
    </dgm:pt>
    <dgm:pt modelId="{2B811AEC-8F2E-47C1-9973-22D3C54F0478}" type="pres">
      <dgm:prSet presAssocID="{4CB3FCD6-7301-41FB-BEEA-ACEF531F163F}" presName="text2" presStyleLbl="fgAcc2" presStyleIdx="4" presStyleCnt="9">
        <dgm:presLayoutVars>
          <dgm:chPref val="3"/>
        </dgm:presLayoutVars>
      </dgm:prSet>
      <dgm:spPr/>
    </dgm:pt>
    <dgm:pt modelId="{0C1F300E-684C-4C01-AE4F-24C62F97D336}" type="pres">
      <dgm:prSet presAssocID="{4CB3FCD6-7301-41FB-BEEA-ACEF531F163F}" presName="hierChild3" presStyleCnt="0"/>
      <dgm:spPr/>
    </dgm:pt>
    <dgm:pt modelId="{5A9FECA5-BF47-4A3D-BD38-B6C2AA27520E}" type="pres">
      <dgm:prSet presAssocID="{61DE8C13-80A6-4A6A-885B-E891AFF94994}" presName="Name10" presStyleLbl="parChTrans1D2" presStyleIdx="5" presStyleCnt="9"/>
      <dgm:spPr/>
    </dgm:pt>
    <dgm:pt modelId="{DA22806E-6D4E-4F3D-9004-81837D8E897F}" type="pres">
      <dgm:prSet presAssocID="{17D26C93-0FD6-487E-A8DA-D1AE054A48B7}" presName="hierRoot2" presStyleCnt="0"/>
      <dgm:spPr/>
    </dgm:pt>
    <dgm:pt modelId="{E8AD4A92-EB3E-42ED-9612-E828A2EE2C64}" type="pres">
      <dgm:prSet presAssocID="{17D26C93-0FD6-487E-A8DA-D1AE054A48B7}" presName="composite2" presStyleCnt="0"/>
      <dgm:spPr/>
    </dgm:pt>
    <dgm:pt modelId="{8D24F05D-07D7-4C5B-8ACA-5195A12BAA25}" type="pres">
      <dgm:prSet presAssocID="{17D26C93-0FD6-487E-A8DA-D1AE054A48B7}" presName="background2" presStyleLbl="node2" presStyleIdx="5" presStyleCnt="9"/>
      <dgm:spPr/>
    </dgm:pt>
    <dgm:pt modelId="{D9868C4D-4D05-4AFC-B801-49A12773C0BC}" type="pres">
      <dgm:prSet presAssocID="{17D26C93-0FD6-487E-A8DA-D1AE054A48B7}" presName="text2" presStyleLbl="fgAcc2" presStyleIdx="5" presStyleCnt="9">
        <dgm:presLayoutVars>
          <dgm:chPref val="3"/>
        </dgm:presLayoutVars>
      </dgm:prSet>
      <dgm:spPr/>
    </dgm:pt>
    <dgm:pt modelId="{E382ACD3-85EB-4BE5-8FC5-56DC05AA4951}" type="pres">
      <dgm:prSet presAssocID="{17D26C93-0FD6-487E-A8DA-D1AE054A48B7}" presName="hierChild3" presStyleCnt="0"/>
      <dgm:spPr/>
    </dgm:pt>
    <dgm:pt modelId="{C28A3A1F-14A5-4AE9-8002-1EE728F22FDD}" type="pres">
      <dgm:prSet presAssocID="{DBE1EB91-2D5C-47CD-BBE1-DB3052EF407E}" presName="Name10" presStyleLbl="parChTrans1D2" presStyleIdx="6" presStyleCnt="9"/>
      <dgm:spPr/>
    </dgm:pt>
    <dgm:pt modelId="{DAD49C5A-B18E-4E13-A7F5-9499E138DCED}" type="pres">
      <dgm:prSet presAssocID="{FABA9FD9-534D-4FC6-8DD3-90F2ADE80501}" presName="hierRoot2" presStyleCnt="0"/>
      <dgm:spPr/>
    </dgm:pt>
    <dgm:pt modelId="{CEF96419-2678-4687-8734-09BBA4285E48}" type="pres">
      <dgm:prSet presAssocID="{FABA9FD9-534D-4FC6-8DD3-90F2ADE80501}" presName="composite2" presStyleCnt="0"/>
      <dgm:spPr/>
    </dgm:pt>
    <dgm:pt modelId="{E1F1A95A-15FB-4733-828F-95B94DA16AE2}" type="pres">
      <dgm:prSet presAssocID="{FABA9FD9-534D-4FC6-8DD3-90F2ADE80501}" presName="background2" presStyleLbl="node2" presStyleIdx="6" presStyleCnt="9"/>
      <dgm:spPr/>
    </dgm:pt>
    <dgm:pt modelId="{BEBC7001-8ED3-48F4-A43D-E6DAECCF7171}" type="pres">
      <dgm:prSet presAssocID="{FABA9FD9-534D-4FC6-8DD3-90F2ADE80501}" presName="text2" presStyleLbl="fgAcc2" presStyleIdx="6" presStyleCnt="9">
        <dgm:presLayoutVars>
          <dgm:chPref val="3"/>
        </dgm:presLayoutVars>
      </dgm:prSet>
      <dgm:spPr/>
    </dgm:pt>
    <dgm:pt modelId="{00250090-0E4D-447C-8E21-593FBC35CE45}" type="pres">
      <dgm:prSet presAssocID="{FABA9FD9-534D-4FC6-8DD3-90F2ADE80501}" presName="hierChild3" presStyleCnt="0"/>
      <dgm:spPr/>
    </dgm:pt>
    <dgm:pt modelId="{C152FCD2-0137-4F6B-B32E-D8862FC3D375}" type="pres">
      <dgm:prSet presAssocID="{6970AE57-B9E9-4395-91C5-1E532E752F43}" presName="Name10" presStyleLbl="parChTrans1D2" presStyleIdx="7" presStyleCnt="9"/>
      <dgm:spPr/>
    </dgm:pt>
    <dgm:pt modelId="{1C3C0BB8-EDB2-4F33-B256-756B9E262F1F}" type="pres">
      <dgm:prSet presAssocID="{C58AF20F-B4EA-4DF7-8590-56AA7FB915F2}" presName="hierRoot2" presStyleCnt="0"/>
      <dgm:spPr/>
    </dgm:pt>
    <dgm:pt modelId="{EEF9F56E-9EED-4E4A-AFB9-A1A4EBAD5806}" type="pres">
      <dgm:prSet presAssocID="{C58AF20F-B4EA-4DF7-8590-56AA7FB915F2}" presName="composite2" presStyleCnt="0"/>
      <dgm:spPr/>
    </dgm:pt>
    <dgm:pt modelId="{9BAF4B37-8B2B-4085-873F-AD3C2C051DF1}" type="pres">
      <dgm:prSet presAssocID="{C58AF20F-B4EA-4DF7-8590-56AA7FB915F2}" presName="background2" presStyleLbl="node2" presStyleIdx="7" presStyleCnt="9"/>
      <dgm:spPr/>
    </dgm:pt>
    <dgm:pt modelId="{E85626CB-5F83-4864-B00B-A76D5A2890F2}" type="pres">
      <dgm:prSet presAssocID="{C58AF20F-B4EA-4DF7-8590-56AA7FB915F2}" presName="text2" presStyleLbl="fgAcc2" presStyleIdx="7" presStyleCnt="9">
        <dgm:presLayoutVars>
          <dgm:chPref val="3"/>
        </dgm:presLayoutVars>
      </dgm:prSet>
      <dgm:spPr/>
    </dgm:pt>
    <dgm:pt modelId="{25AA6F47-2BC3-4F86-B33D-D918FF327EA8}" type="pres">
      <dgm:prSet presAssocID="{C58AF20F-B4EA-4DF7-8590-56AA7FB915F2}" presName="hierChild3" presStyleCnt="0"/>
      <dgm:spPr/>
    </dgm:pt>
    <dgm:pt modelId="{B6FF8347-45A7-4C01-B390-E196EE37F305}" type="pres">
      <dgm:prSet presAssocID="{10E63F19-ADD5-440C-95D4-102327010AD9}" presName="Name10" presStyleLbl="parChTrans1D2" presStyleIdx="8" presStyleCnt="9"/>
      <dgm:spPr/>
    </dgm:pt>
    <dgm:pt modelId="{21F31C36-B360-49EE-B836-C0A91B04CD3B}" type="pres">
      <dgm:prSet presAssocID="{0A3366F7-FDFA-4977-9D32-FECF839298BF}" presName="hierRoot2" presStyleCnt="0"/>
      <dgm:spPr/>
    </dgm:pt>
    <dgm:pt modelId="{20D32863-5C7D-4FBD-9A9B-97EEDECD75F9}" type="pres">
      <dgm:prSet presAssocID="{0A3366F7-FDFA-4977-9D32-FECF839298BF}" presName="composite2" presStyleCnt="0"/>
      <dgm:spPr/>
    </dgm:pt>
    <dgm:pt modelId="{E541605D-CD31-4F8E-AE76-025B5A5C70FD}" type="pres">
      <dgm:prSet presAssocID="{0A3366F7-FDFA-4977-9D32-FECF839298BF}" presName="background2" presStyleLbl="node2" presStyleIdx="8" presStyleCnt="9"/>
      <dgm:spPr/>
    </dgm:pt>
    <dgm:pt modelId="{9F191257-22FB-45F2-B0BA-3A8E41CEA840}" type="pres">
      <dgm:prSet presAssocID="{0A3366F7-FDFA-4977-9D32-FECF839298BF}" presName="text2" presStyleLbl="fgAcc2" presStyleIdx="8" presStyleCnt="9">
        <dgm:presLayoutVars>
          <dgm:chPref val="3"/>
        </dgm:presLayoutVars>
      </dgm:prSet>
      <dgm:spPr/>
    </dgm:pt>
    <dgm:pt modelId="{D0F4F3BA-F4C7-4F8F-AD8B-A79FAAC9CD48}" type="pres">
      <dgm:prSet presAssocID="{0A3366F7-FDFA-4977-9D32-FECF839298BF}" presName="hierChild3" presStyleCnt="0"/>
      <dgm:spPr/>
    </dgm:pt>
  </dgm:ptLst>
  <dgm:cxnLst>
    <dgm:cxn modelId="{A3364B05-CCAF-47E5-AD6D-D2B393260269}" srcId="{FF5CF26D-1B5E-45D1-8A5A-1A5F99515B40}" destId="{975040B0-2A99-4704-BD4E-383913A0107A}" srcOrd="1" destOrd="0" parTransId="{B2918E40-0DD5-425A-A7B6-9FEE8FDFC441}" sibTransId="{82BECAA5-F687-4D3A-A741-FE17859298D0}"/>
    <dgm:cxn modelId="{B919F70A-E9DD-416F-BE70-8B89D4C7A87D}" srcId="{FF5CF26D-1B5E-45D1-8A5A-1A5F99515B40}" destId="{6D838B02-E96B-4588-9075-D227A375F643}" srcOrd="3" destOrd="0" parTransId="{FF2F9F3D-E353-4BA9-BDEE-EB974BC72F5B}" sibTransId="{84AD9F76-9AF3-4F3C-8F6E-0A34F5CEAF6D}"/>
    <dgm:cxn modelId="{0742C714-95A8-4BB1-BDEC-326CC21923BD}" type="presOf" srcId="{0571FC53-EFE0-4C87-9905-2C056B886E8B}" destId="{7385FF29-5372-4E11-B62F-0A1F9B5D658A}" srcOrd="0" destOrd="0" presId="urn:microsoft.com/office/officeart/2005/8/layout/hierarchy1"/>
    <dgm:cxn modelId="{B2311118-C528-436B-B1F3-B3B31E7E4BB9}" type="presOf" srcId="{FABA9FD9-534D-4FC6-8DD3-90F2ADE80501}" destId="{BEBC7001-8ED3-48F4-A43D-E6DAECCF7171}" srcOrd="0" destOrd="0" presId="urn:microsoft.com/office/officeart/2005/8/layout/hierarchy1"/>
    <dgm:cxn modelId="{1FF2401C-49BD-4B7A-97A7-64A4D0DD8A88}" srcId="{FF5CF26D-1B5E-45D1-8A5A-1A5F99515B40}" destId="{FABA9FD9-534D-4FC6-8DD3-90F2ADE80501}" srcOrd="6" destOrd="0" parTransId="{DBE1EB91-2D5C-47CD-BBE1-DB3052EF407E}" sibTransId="{B12CCCBA-0129-4465-880C-793D541CFD72}"/>
    <dgm:cxn modelId="{CF724120-8542-43D4-85AA-22C608AB5DFD}" type="presOf" srcId="{10E63F19-ADD5-440C-95D4-102327010AD9}" destId="{B6FF8347-45A7-4C01-B390-E196EE37F305}" srcOrd="0" destOrd="0" presId="urn:microsoft.com/office/officeart/2005/8/layout/hierarchy1"/>
    <dgm:cxn modelId="{BE854D20-0389-40FE-A255-2FFA011FB4E6}" type="presOf" srcId="{61DE8C13-80A6-4A6A-885B-E891AFF94994}" destId="{5A9FECA5-BF47-4A3D-BD38-B6C2AA27520E}" srcOrd="0" destOrd="0" presId="urn:microsoft.com/office/officeart/2005/8/layout/hierarchy1"/>
    <dgm:cxn modelId="{2019D529-D372-4100-B746-A91D11D5339E}" type="presOf" srcId="{4CB3FCD6-7301-41FB-BEEA-ACEF531F163F}" destId="{2B811AEC-8F2E-47C1-9973-22D3C54F0478}" srcOrd="0" destOrd="0" presId="urn:microsoft.com/office/officeart/2005/8/layout/hierarchy1"/>
    <dgm:cxn modelId="{47B62D2A-B4EB-4E50-84D8-4BF3AA4D7BA2}" srcId="{FF5CF26D-1B5E-45D1-8A5A-1A5F99515B40}" destId="{17D26C93-0FD6-487E-A8DA-D1AE054A48B7}" srcOrd="5" destOrd="0" parTransId="{61DE8C13-80A6-4A6A-885B-E891AFF94994}" sibTransId="{6B8D2CA1-EAEF-447E-8E62-B72F75ECFADA}"/>
    <dgm:cxn modelId="{5DEAB52E-A40E-42E8-95BE-9A592087824F}" type="presOf" srcId="{975040B0-2A99-4704-BD4E-383913A0107A}" destId="{5CF8B8EB-3FA0-44FF-A052-2912ADF98C2F}" srcOrd="0" destOrd="0" presId="urn:microsoft.com/office/officeart/2005/8/layout/hierarchy1"/>
    <dgm:cxn modelId="{6BDE9D39-7503-413D-910B-982774F84BAD}" type="presOf" srcId="{6970AE57-B9E9-4395-91C5-1E532E752F43}" destId="{C152FCD2-0137-4F6B-B32E-D8862FC3D375}" srcOrd="0" destOrd="0" presId="urn:microsoft.com/office/officeart/2005/8/layout/hierarchy1"/>
    <dgm:cxn modelId="{D126E13E-C842-4DB8-839E-265DE9BEE8F9}" type="presOf" srcId="{C58AF20F-B4EA-4DF7-8590-56AA7FB915F2}" destId="{E85626CB-5F83-4864-B00B-A76D5A2890F2}" srcOrd="0" destOrd="0" presId="urn:microsoft.com/office/officeart/2005/8/layout/hierarchy1"/>
    <dgm:cxn modelId="{297A465D-FDD4-47CD-8861-BF2793120761}" type="presOf" srcId="{06EE7117-76F1-41F1-9DA6-3AC8FF9D45C0}" destId="{4D03F4F7-88A3-4F27-8010-7D266210899D}" srcOrd="0" destOrd="0" presId="urn:microsoft.com/office/officeart/2005/8/layout/hierarchy1"/>
    <dgm:cxn modelId="{DC82BF5D-F8B1-4C6D-B976-F7E85B159915}" type="presOf" srcId="{FF5CF26D-1B5E-45D1-8A5A-1A5F99515B40}" destId="{C3843851-33E1-4435-9EC6-83E48E61163E}" srcOrd="0" destOrd="0" presId="urn:microsoft.com/office/officeart/2005/8/layout/hierarchy1"/>
    <dgm:cxn modelId="{F2D68760-680A-45F5-98AE-1A31E92B7E8E}" type="presOf" srcId="{DBE1EB91-2D5C-47CD-BBE1-DB3052EF407E}" destId="{C28A3A1F-14A5-4AE9-8002-1EE728F22FDD}" srcOrd="0" destOrd="0" presId="urn:microsoft.com/office/officeart/2005/8/layout/hierarchy1"/>
    <dgm:cxn modelId="{409AD448-1059-42D9-BBDF-340D18906FA7}" type="presOf" srcId="{D775D25B-FD77-421A-BA3B-A5914CFA107F}" destId="{3D9E2FDE-6CF6-4CD3-829E-6449ACCCFC6E}" srcOrd="0" destOrd="0" presId="urn:microsoft.com/office/officeart/2005/8/layout/hierarchy1"/>
    <dgm:cxn modelId="{E68F176D-0132-45B7-9381-E97228D485EC}" srcId="{FF5CF26D-1B5E-45D1-8A5A-1A5F99515B40}" destId="{DCE7D012-B601-4CA7-AEDA-5A30EB00EC2F}" srcOrd="2" destOrd="0" parTransId="{06EE7117-76F1-41F1-9DA6-3AC8FF9D45C0}" sibTransId="{D9F92052-FBDA-420C-8F50-E07C4A151897}"/>
    <dgm:cxn modelId="{1903BD4D-8512-4ADD-8C16-907AFA6DB3D9}" type="presOf" srcId="{69B90D56-72A6-4797-8D99-6A847F703236}" destId="{6923E791-E042-40D1-B542-FD43B8B05D69}" srcOrd="0" destOrd="0" presId="urn:microsoft.com/office/officeart/2005/8/layout/hierarchy1"/>
    <dgm:cxn modelId="{04D7D06F-B177-49D6-95F9-D1DDFC85F559}" type="presOf" srcId="{B2918E40-0DD5-425A-A7B6-9FEE8FDFC441}" destId="{326522ED-FC6F-4519-B882-82C88F3CE97D}" srcOrd="0" destOrd="0" presId="urn:microsoft.com/office/officeart/2005/8/layout/hierarchy1"/>
    <dgm:cxn modelId="{5E5A0B83-8067-4F70-A58D-64D1680DE64F}" type="presOf" srcId="{DCE7D012-B601-4CA7-AEDA-5A30EB00EC2F}" destId="{365CE71D-1917-4BFB-8215-96E50268186D}" srcOrd="0" destOrd="0" presId="urn:microsoft.com/office/officeart/2005/8/layout/hierarchy1"/>
    <dgm:cxn modelId="{4B39CF87-EF3C-43A1-BBC7-358834503F9E}" type="presOf" srcId="{1E32ACB4-C08C-4613-9CD2-493520D3936A}" destId="{AD5A78CE-6AB0-493E-999D-20E789441BC9}" srcOrd="0" destOrd="0" presId="urn:microsoft.com/office/officeart/2005/8/layout/hierarchy1"/>
    <dgm:cxn modelId="{2549328A-151E-4403-BCA1-A5D62A378ADF}" type="presOf" srcId="{17D26C93-0FD6-487E-A8DA-D1AE054A48B7}" destId="{D9868C4D-4D05-4AFC-B801-49A12773C0BC}" srcOrd="0" destOrd="0" presId="urn:microsoft.com/office/officeart/2005/8/layout/hierarchy1"/>
    <dgm:cxn modelId="{10DB4B8A-73C2-4B91-BE6F-EFEE94EFA2AB}" srcId="{FF5CF26D-1B5E-45D1-8A5A-1A5F99515B40}" destId="{C58AF20F-B4EA-4DF7-8590-56AA7FB915F2}" srcOrd="7" destOrd="0" parTransId="{6970AE57-B9E9-4395-91C5-1E532E752F43}" sibTransId="{E577DDBC-50AC-4976-A6B7-749D533BD3C9}"/>
    <dgm:cxn modelId="{0E601991-DBE5-4B24-8C4D-04C6230C7401}" srcId="{FF5CF26D-1B5E-45D1-8A5A-1A5F99515B40}" destId="{0A3366F7-FDFA-4977-9D32-FECF839298BF}" srcOrd="8" destOrd="0" parTransId="{10E63F19-ADD5-440C-95D4-102327010AD9}" sibTransId="{C0F4DD3B-757D-4E38-8FFA-AE2E133C48A5}"/>
    <dgm:cxn modelId="{AD42E599-AC91-4615-BADE-DCCBBCBDCC1E}" srcId="{1E32ACB4-C08C-4613-9CD2-493520D3936A}" destId="{FF5CF26D-1B5E-45D1-8A5A-1A5F99515B40}" srcOrd="0" destOrd="0" parTransId="{5A813F35-660E-401B-8F3B-189ED6358C1E}" sibTransId="{34A53B23-9445-4A74-8789-670264B2F4FB}"/>
    <dgm:cxn modelId="{82998EA2-54B8-46EA-AD27-57CACD37F17A}" type="presOf" srcId="{0A3366F7-FDFA-4977-9D32-FECF839298BF}" destId="{9F191257-22FB-45F2-B0BA-3A8E41CEA840}" srcOrd="0" destOrd="0" presId="urn:microsoft.com/office/officeart/2005/8/layout/hierarchy1"/>
    <dgm:cxn modelId="{6B2BBDC6-4CEA-448B-8B84-4F91382F23A0}" type="presOf" srcId="{FF2F9F3D-E353-4BA9-BDEE-EB974BC72F5B}" destId="{A129AFFC-978D-440C-ABE9-BE731B87F854}" srcOrd="0" destOrd="0" presId="urn:microsoft.com/office/officeart/2005/8/layout/hierarchy1"/>
    <dgm:cxn modelId="{2DFF07E5-EEA2-493A-B737-65448BBFF574}" type="presOf" srcId="{6D838B02-E96B-4588-9075-D227A375F643}" destId="{569F1E51-A1EE-422F-96BD-2472E758DF46}" srcOrd="0" destOrd="0" presId="urn:microsoft.com/office/officeart/2005/8/layout/hierarchy1"/>
    <dgm:cxn modelId="{F62060EB-3F90-4CBC-AA5A-6CB5B10B6681}" srcId="{FF5CF26D-1B5E-45D1-8A5A-1A5F99515B40}" destId="{D775D25B-FD77-421A-BA3B-A5914CFA107F}" srcOrd="0" destOrd="0" parTransId="{69B90D56-72A6-4797-8D99-6A847F703236}" sibTransId="{E58782B3-15A9-4430-841F-E08ABE9FED6E}"/>
    <dgm:cxn modelId="{7F3C34FA-C542-4BD0-AF3A-F4F936483A09}" srcId="{FF5CF26D-1B5E-45D1-8A5A-1A5F99515B40}" destId="{4CB3FCD6-7301-41FB-BEEA-ACEF531F163F}" srcOrd="4" destOrd="0" parTransId="{0571FC53-EFE0-4C87-9905-2C056B886E8B}" sibTransId="{A8AF4DB1-1138-4697-B89D-B33E1DC50C33}"/>
    <dgm:cxn modelId="{B2CD80F7-9F20-47E4-B772-BC33A1FE8F9A}" type="presParOf" srcId="{AD5A78CE-6AB0-493E-999D-20E789441BC9}" destId="{69CC17CE-A41B-42E0-85EA-EA7AE264C732}" srcOrd="0" destOrd="0" presId="urn:microsoft.com/office/officeart/2005/8/layout/hierarchy1"/>
    <dgm:cxn modelId="{186E179F-8DDF-458A-87AF-230A90A689A9}" type="presParOf" srcId="{69CC17CE-A41B-42E0-85EA-EA7AE264C732}" destId="{9C2746D4-CA3F-48B9-9692-7373104A3B9F}" srcOrd="0" destOrd="0" presId="urn:microsoft.com/office/officeart/2005/8/layout/hierarchy1"/>
    <dgm:cxn modelId="{ECF6A3A0-2F26-4F4F-97DD-CB1D0FAF5369}" type="presParOf" srcId="{9C2746D4-CA3F-48B9-9692-7373104A3B9F}" destId="{C9CE29AA-A082-4290-A821-52CC4138F849}" srcOrd="0" destOrd="0" presId="urn:microsoft.com/office/officeart/2005/8/layout/hierarchy1"/>
    <dgm:cxn modelId="{DA99761F-E70C-4DED-BF02-CC345EE489E0}" type="presParOf" srcId="{9C2746D4-CA3F-48B9-9692-7373104A3B9F}" destId="{C3843851-33E1-4435-9EC6-83E48E61163E}" srcOrd="1" destOrd="0" presId="urn:microsoft.com/office/officeart/2005/8/layout/hierarchy1"/>
    <dgm:cxn modelId="{872AFBD7-0267-40DB-9902-AACC0AD50ADC}" type="presParOf" srcId="{69CC17CE-A41B-42E0-85EA-EA7AE264C732}" destId="{DFA59778-C80B-4A1C-8103-324DDA334E4B}" srcOrd="1" destOrd="0" presId="urn:microsoft.com/office/officeart/2005/8/layout/hierarchy1"/>
    <dgm:cxn modelId="{CEBC3CED-F4A7-43AF-BCD7-3536476D47E4}" type="presParOf" srcId="{DFA59778-C80B-4A1C-8103-324DDA334E4B}" destId="{6923E791-E042-40D1-B542-FD43B8B05D69}" srcOrd="0" destOrd="0" presId="urn:microsoft.com/office/officeart/2005/8/layout/hierarchy1"/>
    <dgm:cxn modelId="{98B01BCE-A3E9-4A11-B54D-4933377BE599}" type="presParOf" srcId="{DFA59778-C80B-4A1C-8103-324DDA334E4B}" destId="{ED4D330E-7D12-405C-91AE-2AB2886A8985}" srcOrd="1" destOrd="0" presId="urn:microsoft.com/office/officeart/2005/8/layout/hierarchy1"/>
    <dgm:cxn modelId="{A0FE6D17-9215-4362-9D81-39E2EBBE1894}" type="presParOf" srcId="{ED4D330E-7D12-405C-91AE-2AB2886A8985}" destId="{D1F2FFF8-25A8-417D-B1C1-F4548FAB795D}" srcOrd="0" destOrd="0" presId="urn:microsoft.com/office/officeart/2005/8/layout/hierarchy1"/>
    <dgm:cxn modelId="{954508D4-C89B-4125-80B7-184FC0307F38}" type="presParOf" srcId="{D1F2FFF8-25A8-417D-B1C1-F4548FAB795D}" destId="{2145A673-1C82-4824-8DF6-7449870B5304}" srcOrd="0" destOrd="0" presId="urn:microsoft.com/office/officeart/2005/8/layout/hierarchy1"/>
    <dgm:cxn modelId="{FB48ADD3-EDFC-4229-B7A7-94C17B04CE77}" type="presParOf" srcId="{D1F2FFF8-25A8-417D-B1C1-F4548FAB795D}" destId="{3D9E2FDE-6CF6-4CD3-829E-6449ACCCFC6E}" srcOrd="1" destOrd="0" presId="urn:microsoft.com/office/officeart/2005/8/layout/hierarchy1"/>
    <dgm:cxn modelId="{5F137E4D-17BD-4450-A698-A523CE5A3E57}" type="presParOf" srcId="{ED4D330E-7D12-405C-91AE-2AB2886A8985}" destId="{480F3C75-F0B9-4070-A092-684147F5C0E0}" srcOrd="1" destOrd="0" presId="urn:microsoft.com/office/officeart/2005/8/layout/hierarchy1"/>
    <dgm:cxn modelId="{9E331D4F-3B4F-4139-83EA-BC42A40AD9E6}" type="presParOf" srcId="{DFA59778-C80B-4A1C-8103-324DDA334E4B}" destId="{326522ED-FC6F-4519-B882-82C88F3CE97D}" srcOrd="2" destOrd="0" presId="urn:microsoft.com/office/officeart/2005/8/layout/hierarchy1"/>
    <dgm:cxn modelId="{34E44975-9541-4B30-B6F8-E20C9A5C606D}" type="presParOf" srcId="{DFA59778-C80B-4A1C-8103-324DDA334E4B}" destId="{1BD1DC7C-95AD-4EB5-81AF-CC51A2D3E24A}" srcOrd="3" destOrd="0" presId="urn:microsoft.com/office/officeart/2005/8/layout/hierarchy1"/>
    <dgm:cxn modelId="{2692DD4A-2108-4A90-A462-90B264ABCC94}" type="presParOf" srcId="{1BD1DC7C-95AD-4EB5-81AF-CC51A2D3E24A}" destId="{10D1BA1C-C98F-4981-8BD7-74509896B911}" srcOrd="0" destOrd="0" presId="urn:microsoft.com/office/officeart/2005/8/layout/hierarchy1"/>
    <dgm:cxn modelId="{9EB6A929-09E9-4F99-B7B4-C3554C3147AC}" type="presParOf" srcId="{10D1BA1C-C98F-4981-8BD7-74509896B911}" destId="{0F74CC6E-4C90-4059-A893-2E02A59DFEEB}" srcOrd="0" destOrd="0" presId="urn:microsoft.com/office/officeart/2005/8/layout/hierarchy1"/>
    <dgm:cxn modelId="{F1B2736F-52B6-46CE-A7DD-1E8F4F8AA456}" type="presParOf" srcId="{10D1BA1C-C98F-4981-8BD7-74509896B911}" destId="{5CF8B8EB-3FA0-44FF-A052-2912ADF98C2F}" srcOrd="1" destOrd="0" presId="urn:microsoft.com/office/officeart/2005/8/layout/hierarchy1"/>
    <dgm:cxn modelId="{2A660C96-9434-441B-B457-D8E8AEE2FC1A}" type="presParOf" srcId="{1BD1DC7C-95AD-4EB5-81AF-CC51A2D3E24A}" destId="{930C67B3-14F2-48F5-9B40-D372679754C5}" srcOrd="1" destOrd="0" presId="urn:microsoft.com/office/officeart/2005/8/layout/hierarchy1"/>
    <dgm:cxn modelId="{A808D211-351E-48F5-8498-B2CCFDE1CCE9}" type="presParOf" srcId="{DFA59778-C80B-4A1C-8103-324DDA334E4B}" destId="{4D03F4F7-88A3-4F27-8010-7D266210899D}" srcOrd="4" destOrd="0" presId="urn:microsoft.com/office/officeart/2005/8/layout/hierarchy1"/>
    <dgm:cxn modelId="{9BC0F12C-E97A-42DB-B238-C770059E64E5}" type="presParOf" srcId="{DFA59778-C80B-4A1C-8103-324DDA334E4B}" destId="{B2ADD1CE-A2BE-457E-8A89-6875BEAC2576}" srcOrd="5" destOrd="0" presId="urn:microsoft.com/office/officeart/2005/8/layout/hierarchy1"/>
    <dgm:cxn modelId="{F4BC3FDC-9114-4E83-83E6-4708E332A983}" type="presParOf" srcId="{B2ADD1CE-A2BE-457E-8A89-6875BEAC2576}" destId="{3E3F37D5-478E-4F12-AF61-ED5C391B849A}" srcOrd="0" destOrd="0" presId="urn:microsoft.com/office/officeart/2005/8/layout/hierarchy1"/>
    <dgm:cxn modelId="{8B5F06B8-49A6-44C4-98CD-7B5C6C736D73}" type="presParOf" srcId="{3E3F37D5-478E-4F12-AF61-ED5C391B849A}" destId="{AB775B59-9E48-4D87-B6DB-29E3189EEB25}" srcOrd="0" destOrd="0" presId="urn:microsoft.com/office/officeart/2005/8/layout/hierarchy1"/>
    <dgm:cxn modelId="{FE7C5523-FFCF-48E4-93FA-543BABDDB083}" type="presParOf" srcId="{3E3F37D5-478E-4F12-AF61-ED5C391B849A}" destId="{365CE71D-1917-4BFB-8215-96E50268186D}" srcOrd="1" destOrd="0" presId="urn:microsoft.com/office/officeart/2005/8/layout/hierarchy1"/>
    <dgm:cxn modelId="{EEC32F3B-96CD-46E7-BB08-57AF62F24838}" type="presParOf" srcId="{B2ADD1CE-A2BE-457E-8A89-6875BEAC2576}" destId="{5F92C383-AAEE-4970-AFAF-32D827AEDCEA}" srcOrd="1" destOrd="0" presId="urn:microsoft.com/office/officeart/2005/8/layout/hierarchy1"/>
    <dgm:cxn modelId="{2E615155-5BBC-4ECD-9F0D-3791A847D949}" type="presParOf" srcId="{DFA59778-C80B-4A1C-8103-324DDA334E4B}" destId="{A129AFFC-978D-440C-ABE9-BE731B87F854}" srcOrd="6" destOrd="0" presId="urn:microsoft.com/office/officeart/2005/8/layout/hierarchy1"/>
    <dgm:cxn modelId="{87A11170-42A3-4273-B89C-7EA49DB78564}" type="presParOf" srcId="{DFA59778-C80B-4A1C-8103-324DDA334E4B}" destId="{895E282F-1FB4-4E38-ADF6-C6959DF6EA3F}" srcOrd="7" destOrd="0" presId="urn:microsoft.com/office/officeart/2005/8/layout/hierarchy1"/>
    <dgm:cxn modelId="{4F5737D8-8B71-4088-938C-BB569373B842}" type="presParOf" srcId="{895E282F-1FB4-4E38-ADF6-C6959DF6EA3F}" destId="{D8634A5C-3CFE-4F85-83A6-48879B79F408}" srcOrd="0" destOrd="0" presId="urn:microsoft.com/office/officeart/2005/8/layout/hierarchy1"/>
    <dgm:cxn modelId="{2D99AA00-1019-4C0C-B8F8-D33C68C90DFF}" type="presParOf" srcId="{D8634A5C-3CFE-4F85-83A6-48879B79F408}" destId="{BEFDCF1F-F185-4F50-9042-DB5623419640}" srcOrd="0" destOrd="0" presId="urn:microsoft.com/office/officeart/2005/8/layout/hierarchy1"/>
    <dgm:cxn modelId="{608A6D3F-6A2E-4468-AC02-CECCED9D4D90}" type="presParOf" srcId="{D8634A5C-3CFE-4F85-83A6-48879B79F408}" destId="{569F1E51-A1EE-422F-96BD-2472E758DF46}" srcOrd="1" destOrd="0" presId="urn:microsoft.com/office/officeart/2005/8/layout/hierarchy1"/>
    <dgm:cxn modelId="{882116D7-5F62-4152-B802-4607BAF66D4F}" type="presParOf" srcId="{895E282F-1FB4-4E38-ADF6-C6959DF6EA3F}" destId="{F7A964C9-410C-4CF8-983F-9C20FAF08429}" srcOrd="1" destOrd="0" presId="urn:microsoft.com/office/officeart/2005/8/layout/hierarchy1"/>
    <dgm:cxn modelId="{DDDA59B6-22A4-4D83-BBD3-E16E57532B81}" type="presParOf" srcId="{DFA59778-C80B-4A1C-8103-324DDA334E4B}" destId="{7385FF29-5372-4E11-B62F-0A1F9B5D658A}" srcOrd="8" destOrd="0" presId="urn:microsoft.com/office/officeart/2005/8/layout/hierarchy1"/>
    <dgm:cxn modelId="{9935B88A-B1CB-4403-8DD3-08E7DE410456}" type="presParOf" srcId="{DFA59778-C80B-4A1C-8103-324DDA334E4B}" destId="{1A13171C-17B4-402D-9DEF-9A015C18CF26}" srcOrd="9" destOrd="0" presId="urn:microsoft.com/office/officeart/2005/8/layout/hierarchy1"/>
    <dgm:cxn modelId="{521B1120-098E-4AF2-AB51-38C28EA3D3DC}" type="presParOf" srcId="{1A13171C-17B4-402D-9DEF-9A015C18CF26}" destId="{5804EC1A-4732-4E4A-AE73-FF20628FB138}" srcOrd="0" destOrd="0" presId="urn:microsoft.com/office/officeart/2005/8/layout/hierarchy1"/>
    <dgm:cxn modelId="{49270FF2-6D33-45D0-B027-CF4292514A91}" type="presParOf" srcId="{5804EC1A-4732-4E4A-AE73-FF20628FB138}" destId="{068B9BCF-12B0-47B9-ABAC-2A899B6BCB39}" srcOrd="0" destOrd="0" presId="urn:microsoft.com/office/officeart/2005/8/layout/hierarchy1"/>
    <dgm:cxn modelId="{BE2E789C-9208-4E64-AF31-E5D17EFF5DA5}" type="presParOf" srcId="{5804EC1A-4732-4E4A-AE73-FF20628FB138}" destId="{2B811AEC-8F2E-47C1-9973-22D3C54F0478}" srcOrd="1" destOrd="0" presId="urn:microsoft.com/office/officeart/2005/8/layout/hierarchy1"/>
    <dgm:cxn modelId="{0AA77F7D-6115-4601-8A39-0C381547BFA2}" type="presParOf" srcId="{1A13171C-17B4-402D-9DEF-9A015C18CF26}" destId="{0C1F300E-684C-4C01-AE4F-24C62F97D336}" srcOrd="1" destOrd="0" presId="urn:microsoft.com/office/officeart/2005/8/layout/hierarchy1"/>
    <dgm:cxn modelId="{725788C4-5BCE-4127-8D33-863788B9CC2F}" type="presParOf" srcId="{DFA59778-C80B-4A1C-8103-324DDA334E4B}" destId="{5A9FECA5-BF47-4A3D-BD38-B6C2AA27520E}" srcOrd="10" destOrd="0" presId="urn:microsoft.com/office/officeart/2005/8/layout/hierarchy1"/>
    <dgm:cxn modelId="{5E69BC5F-D807-424B-A54D-0629D59D8954}" type="presParOf" srcId="{DFA59778-C80B-4A1C-8103-324DDA334E4B}" destId="{DA22806E-6D4E-4F3D-9004-81837D8E897F}" srcOrd="11" destOrd="0" presId="urn:microsoft.com/office/officeart/2005/8/layout/hierarchy1"/>
    <dgm:cxn modelId="{9F9E3B15-4BE7-4C1B-9745-52BF3FA64006}" type="presParOf" srcId="{DA22806E-6D4E-4F3D-9004-81837D8E897F}" destId="{E8AD4A92-EB3E-42ED-9612-E828A2EE2C64}" srcOrd="0" destOrd="0" presId="urn:microsoft.com/office/officeart/2005/8/layout/hierarchy1"/>
    <dgm:cxn modelId="{C0D8A215-D827-42B8-A68A-E704E267223F}" type="presParOf" srcId="{E8AD4A92-EB3E-42ED-9612-E828A2EE2C64}" destId="{8D24F05D-07D7-4C5B-8ACA-5195A12BAA25}" srcOrd="0" destOrd="0" presId="urn:microsoft.com/office/officeart/2005/8/layout/hierarchy1"/>
    <dgm:cxn modelId="{0C745C5F-6E80-48DB-9598-093D149DE738}" type="presParOf" srcId="{E8AD4A92-EB3E-42ED-9612-E828A2EE2C64}" destId="{D9868C4D-4D05-4AFC-B801-49A12773C0BC}" srcOrd="1" destOrd="0" presId="urn:microsoft.com/office/officeart/2005/8/layout/hierarchy1"/>
    <dgm:cxn modelId="{37FBC0BF-0F53-45EE-895D-3C2FCD566B92}" type="presParOf" srcId="{DA22806E-6D4E-4F3D-9004-81837D8E897F}" destId="{E382ACD3-85EB-4BE5-8FC5-56DC05AA4951}" srcOrd="1" destOrd="0" presId="urn:microsoft.com/office/officeart/2005/8/layout/hierarchy1"/>
    <dgm:cxn modelId="{DA222F17-701A-4E13-8CE4-CD2500044077}" type="presParOf" srcId="{DFA59778-C80B-4A1C-8103-324DDA334E4B}" destId="{C28A3A1F-14A5-4AE9-8002-1EE728F22FDD}" srcOrd="12" destOrd="0" presId="urn:microsoft.com/office/officeart/2005/8/layout/hierarchy1"/>
    <dgm:cxn modelId="{47244F55-5F73-4842-9B5E-182E10E73CE7}" type="presParOf" srcId="{DFA59778-C80B-4A1C-8103-324DDA334E4B}" destId="{DAD49C5A-B18E-4E13-A7F5-9499E138DCED}" srcOrd="13" destOrd="0" presId="urn:microsoft.com/office/officeart/2005/8/layout/hierarchy1"/>
    <dgm:cxn modelId="{C460249C-0A60-45C5-870F-AC372907D66C}" type="presParOf" srcId="{DAD49C5A-B18E-4E13-A7F5-9499E138DCED}" destId="{CEF96419-2678-4687-8734-09BBA4285E48}" srcOrd="0" destOrd="0" presId="urn:microsoft.com/office/officeart/2005/8/layout/hierarchy1"/>
    <dgm:cxn modelId="{4CA7E03B-C4E9-43E8-BB7B-77086CFBBFEE}" type="presParOf" srcId="{CEF96419-2678-4687-8734-09BBA4285E48}" destId="{E1F1A95A-15FB-4733-828F-95B94DA16AE2}" srcOrd="0" destOrd="0" presId="urn:microsoft.com/office/officeart/2005/8/layout/hierarchy1"/>
    <dgm:cxn modelId="{357888DA-ABD4-48FE-B9FC-B2E20F489A43}" type="presParOf" srcId="{CEF96419-2678-4687-8734-09BBA4285E48}" destId="{BEBC7001-8ED3-48F4-A43D-E6DAECCF7171}" srcOrd="1" destOrd="0" presId="urn:microsoft.com/office/officeart/2005/8/layout/hierarchy1"/>
    <dgm:cxn modelId="{7EC559A6-296C-4DE5-8EAA-A468A3631DA6}" type="presParOf" srcId="{DAD49C5A-B18E-4E13-A7F5-9499E138DCED}" destId="{00250090-0E4D-447C-8E21-593FBC35CE45}" srcOrd="1" destOrd="0" presId="urn:microsoft.com/office/officeart/2005/8/layout/hierarchy1"/>
    <dgm:cxn modelId="{3BF9CC8A-3A7C-4E24-AD03-6392176B6ED7}" type="presParOf" srcId="{DFA59778-C80B-4A1C-8103-324DDA334E4B}" destId="{C152FCD2-0137-4F6B-B32E-D8862FC3D375}" srcOrd="14" destOrd="0" presId="urn:microsoft.com/office/officeart/2005/8/layout/hierarchy1"/>
    <dgm:cxn modelId="{DAD22634-ED29-48F1-A2EB-FA6A6511D802}" type="presParOf" srcId="{DFA59778-C80B-4A1C-8103-324DDA334E4B}" destId="{1C3C0BB8-EDB2-4F33-B256-756B9E262F1F}" srcOrd="15" destOrd="0" presId="urn:microsoft.com/office/officeart/2005/8/layout/hierarchy1"/>
    <dgm:cxn modelId="{A61F48CA-0930-4491-B949-112944B07AF3}" type="presParOf" srcId="{1C3C0BB8-EDB2-4F33-B256-756B9E262F1F}" destId="{EEF9F56E-9EED-4E4A-AFB9-A1A4EBAD5806}" srcOrd="0" destOrd="0" presId="urn:microsoft.com/office/officeart/2005/8/layout/hierarchy1"/>
    <dgm:cxn modelId="{B2E36BBC-954E-4968-B510-0ADC1D0583DF}" type="presParOf" srcId="{EEF9F56E-9EED-4E4A-AFB9-A1A4EBAD5806}" destId="{9BAF4B37-8B2B-4085-873F-AD3C2C051DF1}" srcOrd="0" destOrd="0" presId="urn:microsoft.com/office/officeart/2005/8/layout/hierarchy1"/>
    <dgm:cxn modelId="{3CA33FDF-5A9D-4DF0-AE12-3205BB6682B5}" type="presParOf" srcId="{EEF9F56E-9EED-4E4A-AFB9-A1A4EBAD5806}" destId="{E85626CB-5F83-4864-B00B-A76D5A2890F2}" srcOrd="1" destOrd="0" presId="urn:microsoft.com/office/officeart/2005/8/layout/hierarchy1"/>
    <dgm:cxn modelId="{9FEF42B3-275E-4C33-BBB7-83CAC869BEF7}" type="presParOf" srcId="{1C3C0BB8-EDB2-4F33-B256-756B9E262F1F}" destId="{25AA6F47-2BC3-4F86-B33D-D918FF327EA8}" srcOrd="1" destOrd="0" presId="urn:microsoft.com/office/officeart/2005/8/layout/hierarchy1"/>
    <dgm:cxn modelId="{896C3F47-4482-4132-BE82-818A0CC7360E}" type="presParOf" srcId="{DFA59778-C80B-4A1C-8103-324DDA334E4B}" destId="{B6FF8347-45A7-4C01-B390-E196EE37F305}" srcOrd="16" destOrd="0" presId="urn:microsoft.com/office/officeart/2005/8/layout/hierarchy1"/>
    <dgm:cxn modelId="{FA900CEC-9D62-4D3F-9E80-C43885A2B9E5}" type="presParOf" srcId="{DFA59778-C80B-4A1C-8103-324DDA334E4B}" destId="{21F31C36-B360-49EE-B836-C0A91B04CD3B}" srcOrd="17" destOrd="0" presId="urn:microsoft.com/office/officeart/2005/8/layout/hierarchy1"/>
    <dgm:cxn modelId="{9AE4C225-0B0C-42D2-9200-39C2A27003EF}" type="presParOf" srcId="{21F31C36-B360-49EE-B836-C0A91B04CD3B}" destId="{20D32863-5C7D-4FBD-9A9B-97EEDECD75F9}" srcOrd="0" destOrd="0" presId="urn:microsoft.com/office/officeart/2005/8/layout/hierarchy1"/>
    <dgm:cxn modelId="{3081BDDF-E3D1-4AB5-884C-EF868EB7C58D}" type="presParOf" srcId="{20D32863-5C7D-4FBD-9A9B-97EEDECD75F9}" destId="{E541605D-CD31-4F8E-AE76-025B5A5C70FD}" srcOrd="0" destOrd="0" presId="urn:microsoft.com/office/officeart/2005/8/layout/hierarchy1"/>
    <dgm:cxn modelId="{21BA84C2-4B9B-4BBF-BD8A-16DDA17AE1D3}" type="presParOf" srcId="{20D32863-5C7D-4FBD-9A9B-97EEDECD75F9}" destId="{9F191257-22FB-45F2-B0BA-3A8E41CEA840}" srcOrd="1" destOrd="0" presId="urn:microsoft.com/office/officeart/2005/8/layout/hierarchy1"/>
    <dgm:cxn modelId="{328BDF36-E8C8-4A22-B4A6-610D498F7A39}" type="presParOf" srcId="{21F31C36-B360-49EE-B836-C0A91B04CD3B}" destId="{D0F4F3BA-F4C7-4F8F-AD8B-A79FAAC9CD48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FAAC053-6379-44B7-A270-E51074DF9C23}" type="doc">
      <dgm:prSet loTypeId="urn:microsoft.com/office/officeart/2005/8/layout/process4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te-IN"/>
        </a:p>
      </dgm:t>
    </dgm:pt>
    <dgm:pt modelId="{2ADF757E-4D89-438D-8C5B-205216267C7C}">
      <dgm:prSet phldrT="[Text]" custT="1">
        <dgm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dgm:style>
      </dgm:prSet>
      <dgm:spPr>
        <a:solidFill>
          <a:srgbClr val="FF0000">
            <a:alpha val="50000"/>
          </a:srgbClr>
        </a:solidFill>
        <a:ln>
          <a:noFill/>
        </a:ln>
      </dgm:spPr>
      <dgm:t>
        <a:bodyPr/>
        <a:lstStyle/>
        <a:p>
          <a:r>
            <a:rPr lang="en-IN" sz="1200" b="1"/>
            <a:t>Market Research &amp; Feasibility study</a:t>
          </a:r>
          <a:endParaRPr lang="te-IN" sz="1200"/>
        </a:p>
      </dgm:t>
    </dgm:pt>
    <dgm:pt modelId="{BE879FF0-9924-4511-A0ED-B574BAE6E3CD}" type="parTrans" cxnId="{D68DC1DE-28CC-4748-9349-C71F53CCAFBF}">
      <dgm:prSet/>
      <dgm:spPr/>
      <dgm:t>
        <a:bodyPr/>
        <a:lstStyle/>
        <a:p>
          <a:endParaRPr lang="te-IN"/>
        </a:p>
      </dgm:t>
    </dgm:pt>
    <dgm:pt modelId="{82474098-A758-4616-BA07-62E436C1387E}" type="sibTrans" cxnId="{D68DC1DE-28CC-4748-9349-C71F53CCAFBF}">
      <dgm:prSet/>
      <dgm:spPr/>
      <dgm:t>
        <a:bodyPr/>
        <a:lstStyle/>
        <a:p>
          <a:endParaRPr lang="te-IN"/>
        </a:p>
      </dgm:t>
    </dgm:pt>
    <dgm:pt modelId="{4BCDCDC9-25D6-4BF1-9F99-DAAB77986BC6}">
      <dgm:prSet phldrT="[Text]" custT="1">
        <dgm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dgm:style>
      </dgm:prSet>
      <dgm:spPr>
        <a:solidFill>
          <a:srgbClr val="009999">
            <a:alpha val="50000"/>
          </a:srgbClr>
        </a:solidFill>
        <a:ln>
          <a:noFill/>
        </a:ln>
      </dgm:spPr>
      <dgm:t>
        <a:bodyPr/>
        <a:lstStyle/>
        <a:p>
          <a:r>
            <a:rPr lang="en-IN" sz="1200"/>
            <a:t>Development &amp; Compliance</a:t>
          </a:r>
          <a:endParaRPr lang="te-IN" sz="1200"/>
        </a:p>
      </dgm:t>
    </dgm:pt>
    <dgm:pt modelId="{D1DCFBE9-25CF-4223-A1E4-561BF6094104}" type="parTrans" cxnId="{AA477912-C54F-460F-9C07-C3AB166D8AEB}">
      <dgm:prSet/>
      <dgm:spPr/>
      <dgm:t>
        <a:bodyPr/>
        <a:lstStyle/>
        <a:p>
          <a:endParaRPr lang="te-IN"/>
        </a:p>
      </dgm:t>
    </dgm:pt>
    <dgm:pt modelId="{A8A93E31-CE17-4209-A335-ACD3AB7F3A6D}" type="sibTrans" cxnId="{AA477912-C54F-460F-9C07-C3AB166D8AEB}">
      <dgm:prSet/>
      <dgm:spPr/>
      <dgm:t>
        <a:bodyPr/>
        <a:lstStyle/>
        <a:p>
          <a:endParaRPr lang="te-IN"/>
        </a:p>
      </dgm:t>
    </dgm:pt>
    <dgm:pt modelId="{0E2BBE40-E862-4083-9780-ABFFAD91F356}">
      <dgm:prSet phldrT="[Text]" custT="1">
        <dgm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dgm:style>
      </dgm:prSet>
      <dgm:spPr>
        <a:solidFill>
          <a:schemeClr val="accent1">
            <a:alpha val="50000"/>
          </a:schemeClr>
        </a:solidFill>
        <a:ln>
          <a:noFill/>
        </a:ln>
      </dgm:spPr>
      <dgm:t>
        <a:bodyPr/>
        <a:lstStyle/>
        <a:p>
          <a:r>
            <a:rPr lang="en-IN" sz="1200"/>
            <a:t>Monitoring &amp; Evaluation</a:t>
          </a:r>
          <a:endParaRPr lang="te-IN" sz="1200"/>
        </a:p>
      </dgm:t>
    </dgm:pt>
    <dgm:pt modelId="{D59C1EDD-C893-4975-AB4A-46A30FA38BCB}" type="parTrans" cxnId="{53F89F7E-3CDA-413B-B130-2EF5E75CA284}">
      <dgm:prSet/>
      <dgm:spPr/>
      <dgm:t>
        <a:bodyPr/>
        <a:lstStyle/>
        <a:p>
          <a:endParaRPr lang="te-IN"/>
        </a:p>
      </dgm:t>
    </dgm:pt>
    <dgm:pt modelId="{9438BB71-8862-4F86-81AD-75DA208BA0FA}" type="sibTrans" cxnId="{53F89F7E-3CDA-413B-B130-2EF5E75CA284}">
      <dgm:prSet/>
      <dgm:spPr/>
      <dgm:t>
        <a:bodyPr/>
        <a:lstStyle/>
        <a:p>
          <a:endParaRPr lang="te-IN"/>
        </a:p>
      </dgm:t>
    </dgm:pt>
    <dgm:pt modelId="{0DA16545-8782-47A5-971D-8744D9EAC485}">
      <dgm:prSet phldrT="[Text]" custT="1">
        <dgm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dgm:style>
      </dgm:prSet>
      <dgm:spPr>
        <a:solidFill>
          <a:schemeClr val="accent5">
            <a:alpha val="50000"/>
          </a:schemeClr>
        </a:solidFill>
        <a:ln>
          <a:noFill/>
        </a:ln>
      </dgm:spPr>
      <dgm:t>
        <a:bodyPr/>
        <a:lstStyle/>
        <a:p>
          <a:r>
            <a:rPr lang="en-IN" sz="1200"/>
            <a:t>Promotion, Collaborations &amp; Engagement</a:t>
          </a:r>
        </a:p>
      </dgm:t>
    </dgm:pt>
    <dgm:pt modelId="{A5CBE027-509C-4729-A384-48BB044052F8}" type="parTrans" cxnId="{C6A2CADA-1207-406A-A193-455BC31D0005}">
      <dgm:prSet/>
      <dgm:spPr/>
      <dgm:t>
        <a:bodyPr/>
        <a:lstStyle/>
        <a:p>
          <a:endParaRPr lang="te-IN"/>
        </a:p>
      </dgm:t>
    </dgm:pt>
    <dgm:pt modelId="{29F34CE6-CF3E-49FE-A898-CC9032FDD615}" type="sibTrans" cxnId="{C6A2CADA-1207-406A-A193-455BC31D0005}">
      <dgm:prSet/>
      <dgm:spPr/>
      <dgm:t>
        <a:bodyPr/>
        <a:lstStyle/>
        <a:p>
          <a:endParaRPr lang="te-IN"/>
        </a:p>
      </dgm:t>
    </dgm:pt>
    <dgm:pt modelId="{5135E638-45EE-40D5-AAD6-34A49EFD1038}">
      <dgm:prSet phldrT="[Text]" custT="1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lang="en-IN" sz="1200"/>
            <a:t>Operational Details</a:t>
          </a:r>
          <a:endParaRPr lang="te-IN" sz="1200"/>
        </a:p>
      </dgm:t>
    </dgm:pt>
    <dgm:pt modelId="{812ED03D-0802-4045-9F9C-6D65212AFFF5}" type="parTrans" cxnId="{00BDFD24-B637-4FDF-8A6C-7E309EF0DF53}">
      <dgm:prSet/>
      <dgm:spPr/>
      <dgm:t>
        <a:bodyPr/>
        <a:lstStyle/>
        <a:p>
          <a:endParaRPr lang="te-IN"/>
        </a:p>
      </dgm:t>
    </dgm:pt>
    <dgm:pt modelId="{FA64DA92-78A8-450B-9E37-00D84A8996D3}" type="sibTrans" cxnId="{00BDFD24-B637-4FDF-8A6C-7E309EF0DF53}">
      <dgm:prSet/>
      <dgm:spPr/>
      <dgm:t>
        <a:bodyPr/>
        <a:lstStyle/>
        <a:p>
          <a:endParaRPr lang="te-IN"/>
        </a:p>
      </dgm:t>
    </dgm:pt>
    <dgm:pt modelId="{C98E489A-DA63-472C-82C9-5790C94DA369}">
      <dgm:prSet phldrT="[Text]" custT="1"/>
      <dgm:spPr/>
      <dgm:t>
        <a:bodyPr/>
        <a:lstStyle/>
        <a:p>
          <a:r>
            <a:rPr lang="en-IN" sz="1100"/>
            <a:t>Safety Assurance</a:t>
          </a:r>
          <a:endParaRPr lang="te-IN" sz="1100"/>
        </a:p>
      </dgm:t>
    </dgm:pt>
    <dgm:pt modelId="{28B39E9A-0119-4982-BE00-F31DFAB2F1D5}" type="parTrans" cxnId="{A4BFCFF4-C2B8-4FF0-894E-7ADE9A3E0D77}">
      <dgm:prSet/>
      <dgm:spPr/>
      <dgm:t>
        <a:bodyPr/>
        <a:lstStyle/>
        <a:p>
          <a:endParaRPr lang="te-IN"/>
        </a:p>
      </dgm:t>
    </dgm:pt>
    <dgm:pt modelId="{346390D9-73C8-4B10-82BD-A7B403DB4CEE}" type="sibTrans" cxnId="{A4BFCFF4-C2B8-4FF0-894E-7ADE9A3E0D77}">
      <dgm:prSet/>
      <dgm:spPr/>
      <dgm:t>
        <a:bodyPr/>
        <a:lstStyle/>
        <a:p>
          <a:endParaRPr lang="te-IN"/>
        </a:p>
      </dgm:t>
    </dgm:pt>
    <dgm:pt modelId="{F02FCCBE-DB00-4296-8E2E-3A26A47ADF87}">
      <dgm:prSet phldrT="[Text]" custT="1"/>
      <dgm:spPr/>
      <dgm:t>
        <a:bodyPr/>
        <a:lstStyle/>
        <a:p>
          <a:r>
            <a:rPr lang="en-IN" sz="1100"/>
            <a:t>User support &amp; Empowerment</a:t>
          </a:r>
          <a:endParaRPr lang="te-IN" sz="1100"/>
        </a:p>
      </dgm:t>
    </dgm:pt>
    <dgm:pt modelId="{94B9430F-A491-4A65-B0A7-AD7ED718BF43}" type="parTrans" cxnId="{9BF7057B-99FF-4BB9-A289-600D34B9009F}">
      <dgm:prSet/>
      <dgm:spPr/>
      <dgm:t>
        <a:bodyPr/>
        <a:lstStyle/>
        <a:p>
          <a:endParaRPr lang="te-IN"/>
        </a:p>
      </dgm:t>
    </dgm:pt>
    <dgm:pt modelId="{F8451A21-12A6-40C6-9E25-438BC5C5047C}" type="sibTrans" cxnId="{9BF7057B-99FF-4BB9-A289-600D34B9009F}">
      <dgm:prSet/>
      <dgm:spPr/>
      <dgm:t>
        <a:bodyPr/>
        <a:lstStyle/>
        <a:p>
          <a:endParaRPr lang="te-IN"/>
        </a:p>
      </dgm:t>
    </dgm:pt>
    <dgm:pt modelId="{E1F74CAD-216F-4969-A50B-55BA4D498869}">
      <dgm:prSet phldrT="[Text]" custT="1"/>
      <dgm:spPr/>
      <dgm:t>
        <a:bodyPr/>
        <a:lstStyle/>
        <a:p>
          <a:r>
            <a:rPr lang="en-IN" sz="1100"/>
            <a:t>Digital Campaigns</a:t>
          </a:r>
          <a:endParaRPr lang="te-IN" sz="1100"/>
        </a:p>
      </dgm:t>
    </dgm:pt>
    <dgm:pt modelId="{804F8AE0-3C66-44C6-BF00-0AE6EA71E485}" type="parTrans" cxnId="{2641EDEB-78AF-4EB7-B763-F4388CAFCAC6}">
      <dgm:prSet/>
      <dgm:spPr/>
      <dgm:t>
        <a:bodyPr/>
        <a:lstStyle/>
        <a:p>
          <a:endParaRPr lang="te-IN"/>
        </a:p>
      </dgm:t>
    </dgm:pt>
    <dgm:pt modelId="{2A27890F-CE33-4503-B67C-68526E74CC40}" type="sibTrans" cxnId="{2641EDEB-78AF-4EB7-B763-F4388CAFCAC6}">
      <dgm:prSet/>
      <dgm:spPr/>
      <dgm:t>
        <a:bodyPr/>
        <a:lstStyle/>
        <a:p>
          <a:endParaRPr lang="te-IN"/>
        </a:p>
      </dgm:t>
    </dgm:pt>
    <dgm:pt modelId="{CD61E023-65A1-4DD1-807C-FB0BB91BC452}">
      <dgm:prSet phldrT="[Text]" custT="1"/>
      <dgm:spPr>
        <a:solidFill>
          <a:srgbClr val="009999"/>
        </a:solidFill>
      </dgm:spPr>
      <dgm:t>
        <a:bodyPr/>
        <a:lstStyle/>
        <a:p>
          <a:r>
            <a:rPr lang="en-IN" sz="1200"/>
            <a:t>Methodology</a:t>
          </a:r>
          <a:endParaRPr lang="te-IN" sz="1200"/>
        </a:p>
      </dgm:t>
    </dgm:pt>
    <dgm:pt modelId="{194C524F-EA4E-4C44-8449-9D05D9381BA6}" type="parTrans" cxnId="{7E3CE110-0658-4B8B-9D3A-93F60BBCB056}">
      <dgm:prSet/>
      <dgm:spPr/>
      <dgm:t>
        <a:bodyPr/>
        <a:lstStyle/>
        <a:p>
          <a:endParaRPr lang="te-IN"/>
        </a:p>
      </dgm:t>
    </dgm:pt>
    <dgm:pt modelId="{72AC8897-152C-4850-B7A3-144836CE3C23}" type="sibTrans" cxnId="{7E3CE110-0658-4B8B-9D3A-93F60BBCB056}">
      <dgm:prSet/>
      <dgm:spPr/>
      <dgm:t>
        <a:bodyPr/>
        <a:lstStyle/>
        <a:p>
          <a:endParaRPr lang="te-IN"/>
        </a:p>
      </dgm:t>
    </dgm:pt>
    <dgm:pt modelId="{8D11419A-358F-404A-A029-FCC56519C673}">
      <dgm:prSet phldrT="[Text]" custT="1"/>
      <dgm:spPr/>
      <dgm:t>
        <a:bodyPr/>
        <a:lstStyle/>
        <a:p>
          <a:r>
            <a:rPr lang="en-IN" sz="1100"/>
            <a:t>Data-Driven Decision making</a:t>
          </a:r>
          <a:endParaRPr lang="te-IN" sz="1100"/>
        </a:p>
      </dgm:t>
    </dgm:pt>
    <dgm:pt modelId="{A3D11914-39D8-41D3-8542-096615FBD1A7}" type="parTrans" cxnId="{A2C444E9-B6BB-4F0C-B1FA-7A8DFB8759B0}">
      <dgm:prSet/>
      <dgm:spPr/>
      <dgm:t>
        <a:bodyPr/>
        <a:lstStyle/>
        <a:p>
          <a:endParaRPr lang="te-IN"/>
        </a:p>
      </dgm:t>
    </dgm:pt>
    <dgm:pt modelId="{112F6DAB-788C-4F86-A9AC-DEA5C5974F3A}" type="sibTrans" cxnId="{A2C444E9-B6BB-4F0C-B1FA-7A8DFB8759B0}">
      <dgm:prSet/>
      <dgm:spPr/>
      <dgm:t>
        <a:bodyPr/>
        <a:lstStyle/>
        <a:p>
          <a:endParaRPr lang="te-IN"/>
        </a:p>
      </dgm:t>
    </dgm:pt>
    <dgm:pt modelId="{8C299CCD-0C22-404F-818B-46F57565845C}">
      <dgm:prSet phldrT="[Text]" custT="1"/>
      <dgm:spPr/>
      <dgm:t>
        <a:bodyPr/>
        <a:lstStyle/>
        <a:p>
          <a:r>
            <a:rPr lang="en-IN" sz="1100"/>
            <a:t>Safety Protocols &amp; Standards</a:t>
          </a:r>
          <a:endParaRPr lang="te-IN" sz="1100"/>
        </a:p>
      </dgm:t>
    </dgm:pt>
    <dgm:pt modelId="{F39099D9-CB36-4EBC-A382-3764CDDA914F}" type="parTrans" cxnId="{C011D21F-D08E-4C3E-A8B9-92FB692A057D}">
      <dgm:prSet/>
      <dgm:spPr/>
      <dgm:t>
        <a:bodyPr/>
        <a:lstStyle/>
        <a:p>
          <a:endParaRPr lang="te-IN"/>
        </a:p>
      </dgm:t>
    </dgm:pt>
    <dgm:pt modelId="{864597EE-1D2E-45C0-9658-7AA0700C3451}" type="sibTrans" cxnId="{C011D21F-D08E-4C3E-A8B9-92FB692A057D}">
      <dgm:prSet/>
      <dgm:spPr/>
      <dgm:t>
        <a:bodyPr/>
        <a:lstStyle/>
        <a:p>
          <a:endParaRPr lang="te-IN"/>
        </a:p>
      </dgm:t>
    </dgm:pt>
    <dgm:pt modelId="{D147828F-7F4B-4CD6-B100-5FFC68FE8BB2}">
      <dgm:prSet phldrT="[Text]" custT="1"/>
      <dgm:spPr/>
      <dgm:t>
        <a:bodyPr/>
        <a:lstStyle/>
        <a:p>
          <a:r>
            <a:rPr lang="en-IN" sz="1100"/>
            <a:t>Building a supportive safety Network</a:t>
          </a:r>
          <a:endParaRPr lang="te-IN" sz="1100"/>
        </a:p>
      </dgm:t>
    </dgm:pt>
    <dgm:pt modelId="{D27C85BD-4235-4C00-A5BA-A871AF3DB197}" type="parTrans" cxnId="{FEC6AC0B-594B-485E-94BA-8F197CCB5CD7}">
      <dgm:prSet/>
      <dgm:spPr/>
      <dgm:t>
        <a:bodyPr/>
        <a:lstStyle/>
        <a:p>
          <a:endParaRPr lang="te-IN"/>
        </a:p>
      </dgm:t>
    </dgm:pt>
    <dgm:pt modelId="{D444E2BF-A3F3-44D0-AE54-E3C242B0C319}" type="sibTrans" cxnId="{FEC6AC0B-594B-485E-94BA-8F197CCB5CD7}">
      <dgm:prSet/>
      <dgm:spPr/>
      <dgm:t>
        <a:bodyPr/>
        <a:lstStyle/>
        <a:p>
          <a:endParaRPr lang="te-IN"/>
        </a:p>
      </dgm:t>
    </dgm:pt>
    <dgm:pt modelId="{FEC7B086-9B2E-45AB-A65E-394F41361822}" type="pres">
      <dgm:prSet presAssocID="{3FAAC053-6379-44B7-A270-E51074DF9C23}" presName="Name0" presStyleCnt="0">
        <dgm:presLayoutVars>
          <dgm:dir/>
          <dgm:animLvl val="lvl"/>
          <dgm:resizeHandles val="exact"/>
        </dgm:presLayoutVars>
      </dgm:prSet>
      <dgm:spPr/>
    </dgm:pt>
    <dgm:pt modelId="{9539A739-A4D6-41F4-95F9-5CCADB89FB5D}" type="pres">
      <dgm:prSet presAssocID="{CD61E023-65A1-4DD1-807C-FB0BB91BC452}" presName="boxAndChildren" presStyleCnt="0"/>
      <dgm:spPr/>
    </dgm:pt>
    <dgm:pt modelId="{FF7B0D9E-69C3-4772-A43B-7AF5C646CC72}" type="pres">
      <dgm:prSet presAssocID="{CD61E023-65A1-4DD1-807C-FB0BB91BC452}" presName="parentTextBox" presStyleLbl="node1" presStyleIdx="0" presStyleCnt="6"/>
      <dgm:spPr/>
    </dgm:pt>
    <dgm:pt modelId="{922EBF2A-8F66-40AB-9106-B8696296C3F3}" type="pres">
      <dgm:prSet presAssocID="{CD61E023-65A1-4DD1-807C-FB0BB91BC452}" presName="entireBox" presStyleLbl="node1" presStyleIdx="0" presStyleCnt="6"/>
      <dgm:spPr/>
    </dgm:pt>
    <dgm:pt modelId="{645403A4-A3AC-482A-AFE8-F7D071B21E68}" type="pres">
      <dgm:prSet presAssocID="{CD61E023-65A1-4DD1-807C-FB0BB91BC452}" presName="descendantBox" presStyleCnt="0"/>
      <dgm:spPr/>
    </dgm:pt>
    <dgm:pt modelId="{09093445-7D09-41A3-A3B2-92BD8DEDB602}" type="pres">
      <dgm:prSet presAssocID="{8D11419A-358F-404A-A029-FCC56519C673}" presName="childTextBox" presStyleLbl="fgAccFollowNode1" presStyleIdx="0" presStyleCnt="6">
        <dgm:presLayoutVars>
          <dgm:bulletEnabled val="1"/>
        </dgm:presLayoutVars>
      </dgm:prSet>
      <dgm:spPr/>
    </dgm:pt>
    <dgm:pt modelId="{B2FF787E-27F3-40C6-BF14-F51BD0D15464}" type="pres">
      <dgm:prSet presAssocID="{8C299CCD-0C22-404F-818B-46F57565845C}" presName="childTextBox" presStyleLbl="fgAccFollowNode1" presStyleIdx="1" presStyleCnt="6">
        <dgm:presLayoutVars>
          <dgm:bulletEnabled val="1"/>
        </dgm:presLayoutVars>
      </dgm:prSet>
      <dgm:spPr/>
    </dgm:pt>
    <dgm:pt modelId="{76382035-45C5-4B97-B208-05AF4D4E2A9B}" type="pres">
      <dgm:prSet presAssocID="{D147828F-7F4B-4CD6-B100-5FFC68FE8BB2}" presName="childTextBox" presStyleLbl="fgAccFollowNode1" presStyleIdx="2" presStyleCnt="6">
        <dgm:presLayoutVars>
          <dgm:bulletEnabled val="1"/>
        </dgm:presLayoutVars>
      </dgm:prSet>
      <dgm:spPr/>
    </dgm:pt>
    <dgm:pt modelId="{3E9780DF-2B92-4980-99AC-CCE9B20458E1}" type="pres">
      <dgm:prSet presAssocID="{FA64DA92-78A8-450B-9E37-00D84A8996D3}" presName="sp" presStyleCnt="0"/>
      <dgm:spPr/>
    </dgm:pt>
    <dgm:pt modelId="{292DB17C-FADA-452B-8B38-AC46876852E9}" type="pres">
      <dgm:prSet presAssocID="{5135E638-45EE-40D5-AAD6-34A49EFD1038}" presName="arrowAndChildren" presStyleCnt="0"/>
      <dgm:spPr/>
    </dgm:pt>
    <dgm:pt modelId="{74C301F3-8099-4D43-92C3-2D976770EE89}" type="pres">
      <dgm:prSet presAssocID="{5135E638-45EE-40D5-AAD6-34A49EFD1038}" presName="parentTextArrow" presStyleLbl="node1" presStyleIdx="0" presStyleCnt="6"/>
      <dgm:spPr/>
    </dgm:pt>
    <dgm:pt modelId="{B993F9DE-C404-4219-9E56-65C429D3A7B3}" type="pres">
      <dgm:prSet presAssocID="{5135E638-45EE-40D5-AAD6-34A49EFD1038}" presName="arrow" presStyleLbl="node1" presStyleIdx="1" presStyleCnt="6"/>
      <dgm:spPr/>
    </dgm:pt>
    <dgm:pt modelId="{1E8742C9-D210-4F78-A4D1-E3D5903E2CB2}" type="pres">
      <dgm:prSet presAssocID="{5135E638-45EE-40D5-AAD6-34A49EFD1038}" presName="descendantArrow" presStyleCnt="0"/>
      <dgm:spPr/>
    </dgm:pt>
    <dgm:pt modelId="{8A7B5A51-D2B9-48B4-8635-FDD600C5BE97}" type="pres">
      <dgm:prSet presAssocID="{C98E489A-DA63-472C-82C9-5790C94DA369}" presName="childTextArrow" presStyleLbl="fgAccFollowNode1" presStyleIdx="3" presStyleCnt="6">
        <dgm:presLayoutVars>
          <dgm:bulletEnabled val="1"/>
        </dgm:presLayoutVars>
      </dgm:prSet>
      <dgm:spPr/>
    </dgm:pt>
    <dgm:pt modelId="{8A5733F3-D5F6-45E1-9740-FF9D100713AB}" type="pres">
      <dgm:prSet presAssocID="{F02FCCBE-DB00-4296-8E2E-3A26A47ADF87}" presName="childTextArrow" presStyleLbl="fgAccFollowNode1" presStyleIdx="4" presStyleCnt="6">
        <dgm:presLayoutVars>
          <dgm:bulletEnabled val="1"/>
        </dgm:presLayoutVars>
      </dgm:prSet>
      <dgm:spPr/>
    </dgm:pt>
    <dgm:pt modelId="{246F704D-A6C2-41A1-B31D-1F27EC2D46FB}" type="pres">
      <dgm:prSet presAssocID="{E1F74CAD-216F-4969-A50B-55BA4D498869}" presName="childTextArrow" presStyleLbl="fgAccFollowNode1" presStyleIdx="5" presStyleCnt="6">
        <dgm:presLayoutVars>
          <dgm:bulletEnabled val="1"/>
        </dgm:presLayoutVars>
      </dgm:prSet>
      <dgm:spPr/>
    </dgm:pt>
    <dgm:pt modelId="{BCD7F9FB-E6BF-4C10-967F-81B26B851A6C}" type="pres">
      <dgm:prSet presAssocID="{9438BB71-8862-4F86-81AD-75DA208BA0FA}" presName="sp" presStyleCnt="0"/>
      <dgm:spPr/>
    </dgm:pt>
    <dgm:pt modelId="{DA088730-385B-4ED9-8656-D9674BE066B7}" type="pres">
      <dgm:prSet presAssocID="{0E2BBE40-E862-4083-9780-ABFFAD91F356}" presName="arrowAndChildren" presStyleCnt="0"/>
      <dgm:spPr/>
    </dgm:pt>
    <dgm:pt modelId="{06952ACB-BE92-44AD-81D4-10403576E5E1}" type="pres">
      <dgm:prSet presAssocID="{0E2BBE40-E862-4083-9780-ABFFAD91F356}" presName="parentTextArrow" presStyleLbl="node1" presStyleIdx="2" presStyleCnt="6"/>
      <dgm:spPr/>
    </dgm:pt>
    <dgm:pt modelId="{C5A6C114-0AE0-4406-9649-F7C40A494AED}" type="pres">
      <dgm:prSet presAssocID="{29F34CE6-CF3E-49FE-A898-CC9032FDD615}" presName="sp" presStyleCnt="0"/>
      <dgm:spPr/>
    </dgm:pt>
    <dgm:pt modelId="{D7ADBD40-CEF9-4ED6-BD48-E62C279B157F}" type="pres">
      <dgm:prSet presAssocID="{0DA16545-8782-47A5-971D-8744D9EAC485}" presName="arrowAndChildren" presStyleCnt="0"/>
      <dgm:spPr/>
    </dgm:pt>
    <dgm:pt modelId="{239A81DF-B1F5-4FDD-A730-9D8C0980821A}" type="pres">
      <dgm:prSet presAssocID="{0DA16545-8782-47A5-971D-8744D9EAC485}" presName="parentTextArrow" presStyleLbl="node1" presStyleIdx="3" presStyleCnt="6"/>
      <dgm:spPr/>
    </dgm:pt>
    <dgm:pt modelId="{B79BCBAF-5DB5-4334-A598-5721D2A46F40}" type="pres">
      <dgm:prSet presAssocID="{A8A93E31-CE17-4209-A335-ACD3AB7F3A6D}" presName="sp" presStyleCnt="0"/>
      <dgm:spPr/>
    </dgm:pt>
    <dgm:pt modelId="{27DF74B9-4E6B-4F80-9B4B-0A0170B54F06}" type="pres">
      <dgm:prSet presAssocID="{4BCDCDC9-25D6-4BF1-9F99-DAAB77986BC6}" presName="arrowAndChildren" presStyleCnt="0"/>
      <dgm:spPr/>
    </dgm:pt>
    <dgm:pt modelId="{DAA2EC5B-F769-47A6-A069-942AD50E7608}" type="pres">
      <dgm:prSet presAssocID="{4BCDCDC9-25D6-4BF1-9F99-DAAB77986BC6}" presName="parentTextArrow" presStyleLbl="node1" presStyleIdx="4" presStyleCnt="6"/>
      <dgm:spPr/>
    </dgm:pt>
    <dgm:pt modelId="{4378CC27-823A-45D7-BEB5-63DF08FCCA89}" type="pres">
      <dgm:prSet presAssocID="{82474098-A758-4616-BA07-62E436C1387E}" presName="sp" presStyleCnt="0"/>
      <dgm:spPr/>
    </dgm:pt>
    <dgm:pt modelId="{25399D2A-0601-47DB-A81A-63D8D1009178}" type="pres">
      <dgm:prSet presAssocID="{2ADF757E-4D89-438D-8C5B-205216267C7C}" presName="arrowAndChildren" presStyleCnt="0"/>
      <dgm:spPr/>
    </dgm:pt>
    <dgm:pt modelId="{A23B62A6-007B-452D-B3E2-3310EE7B3A8D}" type="pres">
      <dgm:prSet presAssocID="{2ADF757E-4D89-438D-8C5B-205216267C7C}" presName="parentTextArrow" presStyleLbl="node1" presStyleIdx="5" presStyleCnt="6"/>
      <dgm:spPr/>
    </dgm:pt>
  </dgm:ptLst>
  <dgm:cxnLst>
    <dgm:cxn modelId="{A770E802-C886-4FB0-9896-FA94DA801DDD}" type="presOf" srcId="{2ADF757E-4D89-438D-8C5B-205216267C7C}" destId="{A23B62A6-007B-452D-B3E2-3310EE7B3A8D}" srcOrd="0" destOrd="0" presId="urn:microsoft.com/office/officeart/2005/8/layout/process4"/>
    <dgm:cxn modelId="{FEC6AC0B-594B-485E-94BA-8F197CCB5CD7}" srcId="{CD61E023-65A1-4DD1-807C-FB0BB91BC452}" destId="{D147828F-7F4B-4CD6-B100-5FFC68FE8BB2}" srcOrd="2" destOrd="0" parTransId="{D27C85BD-4235-4C00-A5BA-A871AF3DB197}" sibTransId="{D444E2BF-A3F3-44D0-AE54-E3C242B0C319}"/>
    <dgm:cxn modelId="{7E3CE110-0658-4B8B-9D3A-93F60BBCB056}" srcId="{3FAAC053-6379-44B7-A270-E51074DF9C23}" destId="{CD61E023-65A1-4DD1-807C-FB0BB91BC452}" srcOrd="5" destOrd="0" parTransId="{194C524F-EA4E-4C44-8449-9D05D9381BA6}" sibTransId="{72AC8897-152C-4850-B7A3-144836CE3C23}"/>
    <dgm:cxn modelId="{AA477912-C54F-460F-9C07-C3AB166D8AEB}" srcId="{3FAAC053-6379-44B7-A270-E51074DF9C23}" destId="{4BCDCDC9-25D6-4BF1-9F99-DAAB77986BC6}" srcOrd="1" destOrd="0" parTransId="{D1DCFBE9-25CF-4223-A1E4-561BF6094104}" sibTransId="{A8A93E31-CE17-4209-A335-ACD3AB7F3A6D}"/>
    <dgm:cxn modelId="{730E141E-5F05-4311-95BC-B04396F1A78F}" type="presOf" srcId="{8C299CCD-0C22-404F-818B-46F57565845C}" destId="{B2FF787E-27F3-40C6-BF14-F51BD0D15464}" srcOrd="0" destOrd="0" presId="urn:microsoft.com/office/officeart/2005/8/layout/process4"/>
    <dgm:cxn modelId="{C011D21F-D08E-4C3E-A8B9-92FB692A057D}" srcId="{CD61E023-65A1-4DD1-807C-FB0BB91BC452}" destId="{8C299CCD-0C22-404F-818B-46F57565845C}" srcOrd="1" destOrd="0" parTransId="{F39099D9-CB36-4EBC-A382-3764CDDA914F}" sibTransId="{864597EE-1D2E-45C0-9658-7AA0700C3451}"/>
    <dgm:cxn modelId="{00BDFD24-B637-4FDF-8A6C-7E309EF0DF53}" srcId="{3FAAC053-6379-44B7-A270-E51074DF9C23}" destId="{5135E638-45EE-40D5-AAD6-34A49EFD1038}" srcOrd="4" destOrd="0" parTransId="{812ED03D-0802-4045-9F9C-6D65212AFFF5}" sibTransId="{FA64DA92-78A8-450B-9E37-00D84A8996D3}"/>
    <dgm:cxn modelId="{9CE78226-71D2-4523-897F-71C3543F6504}" type="presOf" srcId="{CD61E023-65A1-4DD1-807C-FB0BB91BC452}" destId="{922EBF2A-8F66-40AB-9106-B8696296C3F3}" srcOrd="1" destOrd="0" presId="urn:microsoft.com/office/officeart/2005/8/layout/process4"/>
    <dgm:cxn modelId="{D9B0DA29-D414-4A3C-AD69-D9DFCFD44760}" type="presOf" srcId="{5135E638-45EE-40D5-AAD6-34A49EFD1038}" destId="{B993F9DE-C404-4219-9E56-65C429D3A7B3}" srcOrd="1" destOrd="0" presId="urn:microsoft.com/office/officeart/2005/8/layout/process4"/>
    <dgm:cxn modelId="{9BBA1E2E-230E-465D-B627-A3370CFDD800}" type="presOf" srcId="{CD61E023-65A1-4DD1-807C-FB0BB91BC452}" destId="{FF7B0D9E-69C3-4772-A43B-7AF5C646CC72}" srcOrd="0" destOrd="0" presId="urn:microsoft.com/office/officeart/2005/8/layout/process4"/>
    <dgm:cxn modelId="{4B74CA3C-4C18-435F-BF6C-402415DD6D98}" type="presOf" srcId="{C98E489A-DA63-472C-82C9-5790C94DA369}" destId="{8A7B5A51-D2B9-48B4-8635-FDD600C5BE97}" srcOrd="0" destOrd="0" presId="urn:microsoft.com/office/officeart/2005/8/layout/process4"/>
    <dgm:cxn modelId="{3B9FAA5E-C827-4E7F-9471-09B4937695D4}" type="presOf" srcId="{F02FCCBE-DB00-4296-8E2E-3A26A47ADF87}" destId="{8A5733F3-D5F6-45E1-9740-FF9D100713AB}" srcOrd="0" destOrd="0" presId="urn:microsoft.com/office/officeart/2005/8/layout/process4"/>
    <dgm:cxn modelId="{E0C42769-79E8-496A-BD8E-B8013412C96D}" type="presOf" srcId="{0DA16545-8782-47A5-971D-8744D9EAC485}" destId="{239A81DF-B1F5-4FDD-A730-9D8C0980821A}" srcOrd="0" destOrd="0" presId="urn:microsoft.com/office/officeart/2005/8/layout/process4"/>
    <dgm:cxn modelId="{B910CD6A-D71D-4853-83F8-F25EF74067A8}" type="presOf" srcId="{3FAAC053-6379-44B7-A270-E51074DF9C23}" destId="{FEC7B086-9B2E-45AB-A65E-394F41361822}" srcOrd="0" destOrd="0" presId="urn:microsoft.com/office/officeart/2005/8/layout/process4"/>
    <dgm:cxn modelId="{C981AD4F-C954-4654-B734-0CA89BBFD18D}" type="presOf" srcId="{4BCDCDC9-25D6-4BF1-9F99-DAAB77986BC6}" destId="{DAA2EC5B-F769-47A6-A069-942AD50E7608}" srcOrd="0" destOrd="0" presId="urn:microsoft.com/office/officeart/2005/8/layout/process4"/>
    <dgm:cxn modelId="{9BF7057B-99FF-4BB9-A289-600D34B9009F}" srcId="{5135E638-45EE-40D5-AAD6-34A49EFD1038}" destId="{F02FCCBE-DB00-4296-8E2E-3A26A47ADF87}" srcOrd="1" destOrd="0" parTransId="{94B9430F-A491-4A65-B0A7-AD7ED718BF43}" sibTransId="{F8451A21-12A6-40C6-9E25-438BC5C5047C}"/>
    <dgm:cxn modelId="{231F9F7D-2679-4848-93AF-7EEE21195713}" type="presOf" srcId="{0E2BBE40-E862-4083-9780-ABFFAD91F356}" destId="{06952ACB-BE92-44AD-81D4-10403576E5E1}" srcOrd="0" destOrd="0" presId="urn:microsoft.com/office/officeart/2005/8/layout/process4"/>
    <dgm:cxn modelId="{53F89F7E-3CDA-413B-B130-2EF5E75CA284}" srcId="{3FAAC053-6379-44B7-A270-E51074DF9C23}" destId="{0E2BBE40-E862-4083-9780-ABFFAD91F356}" srcOrd="3" destOrd="0" parTransId="{D59C1EDD-C893-4975-AB4A-46A30FA38BCB}" sibTransId="{9438BB71-8862-4F86-81AD-75DA208BA0FA}"/>
    <dgm:cxn modelId="{E032A7AD-EFEF-4550-A970-0E05ED58AB7A}" type="presOf" srcId="{E1F74CAD-216F-4969-A50B-55BA4D498869}" destId="{246F704D-A6C2-41A1-B31D-1F27EC2D46FB}" srcOrd="0" destOrd="0" presId="urn:microsoft.com/office/officeart/2005/8/layout/process4"/>
    <dgm:cxn modelId="{1BAC50BD-6E18-498B-9CAA-2B5E16F51B68}" type="presOf" srcId="{8D11419A-358F-404A-A029-FCC56519C673}" destId="{09093445-7D09-41A3-A3B2-92BD8DEDB602}" srcOrd="0" destOrd="0" presId="urn:microsoft.com/office/officeart/2005/8/layout/process4"/>
    <dgm:cxn modelId="{7B4C3BCA-588B-4815-820E-77C439DBAB64}" type="presOf" srcId="{D147828F-7F4B-4CD6-B100-5FFC68FE8BB2}" destId="{76382035-45C5-4B97-B208-05AF4D4E2A9B}" srcOrd="0" destOrd="0" presId="urn:microsoft.com/office/officeart/2005/8/layout/process4"/>
    <dgm:cxn modelId="{E1145FD0-E561-485A-9DF5-51B9394D9F13}" type="presOf" srcId="{5135E638-45EE-40D5-AAD6-34A49EFD1038}" destId="{74C301F3-8099-4D43-92C3-2D976770EE89}" srcOrd="0" destOrd="0" presId="urn:microsoft.com/office/officeart/2005/8/layout/process4"/>
    <dgm:cxn modelId="{C6A2CADA-1207-406A-A193-455BC31D0005}" srcId="{3FAAC053-6379-44B7-A270-E51074DF9C23}" destId="{0DA16545-8782-47A5-971D-8744D9EAC485}" srcOrd="2" destOrd="0" parTransId="{A5CBE027-509C-4729-A384-48BB044052F8}" sibTransId="{29F34CE6-CF3E-49FE-A898-CC9032FDD615}"/>
    <dgm:cxn modelId="{D68DC1DE-28CC-4748-9349-C71F53CCAFBF}" srcId="{3FAAC053-6379-44B7-A270-E51074DF9C23}" destId="{2ADF757E-4D89-438D-8C5B-205216267C7C}" srcOrd="0" destOrd="0" parTransId="{BE879FF0-9924-4511-A0ED-B574BAE6E3CD}" sibTransId="{82474098-A758-4616-BA07-62E436C1387E}"/>
    <dgm:cxn modelId="{A2C444E9-B6BB-4F0C-B1FA-7A8DFB8759B0}" srcId="{CD61E023-65A1-4DD1-807C-FB0BB91BC452}" destId="{8D11419A-358F-404A-A029-FCC56519C673}" srcOrd="0" destOrd="0" parTransId="{A3D11914-39D8-41D3-8542-096615FBD1A7}" sibTransId="{112F6DAB-788C-4F86-A9AC-DEA5C5974F3A}"/>
    <dgm:cxn modelId="{2641EDEB-78AF-4EB7-B763-F4388CAFCAC6}" srcId="{5135E638-45EE-40D5-AAD6-34A49EFD1038}" destId="{E1F74CAD-216F-4969-A50B-55BA4D498869}" srcOrd="2" destOrd="0" parTransId="{804F8AE0-3C66-44C6-BF00-0AE6EA71E485}" sibTransId="{2A27890F-CE33-4503-B67C-68526E74CC40}"/>
    <dgm:cxn modelId="{A4BFCFF4-C2B8-4FF0-894E-7ADE9A3E0D77}" srcId="{5135E638-45EE-40D5-AAD6-34A49EFD1038}" destId="{C98E489A-DA63-472C-82C9-5790C94DA369}" srcOrd="0" destOrd="0" parTransId="{28B39E9A-0119-4982-BE00-F31DFAB2F1D5}" sibTransId="{346390D9-73C8-4B10-82BD-A7B403DB4CEE}"/>
    <dgm:cxn modelId="{B56153A5-A6E2-460E-ABF3-622873186E3A}" type="presParOf" srcId="{FEC7B086-9B2E-45AB-A65E-394F41361822}" destId="{9539A739-A4D6-41F4-95F9-5CCADB89FB5D}" srcOrd="0" destOrd="0" presId="urn:microsoft.com/office/officeart/2005/8/layout/process4"/>
    <dgm:cxn modelId="{14F7BDCC-D32D-4341-8B8E-500EE6AD2015}" type="presParOf" srcId="{9539A739-A4D6-41F4-95F9-5CCADB89FB5D}" destId="{FF7B0D9E-69C3-4772-A43B-7AF5C646CC72}" srcOrd="0" destOrd="0" presId="urn:microsoft.com/office/officeart/2005/8/layout/process4"/>
    <dgm:cxn modelId="{490E510D-193C-4451-8873-118ABC9E8B58}" type="presParOf" srcId="{9539A739-A4D6-41F4-95F9-5CCADB89FB5D}" destId="{922EBF2A-8F66-40AB-9106-B8696296C3F3}" srcOrd="1" destOrd="0" presId="urn:microsoft.com/office/officeart/2005/8/layout/process4"/>
    <dgm:cxn modelId="{F3A3146B-A804-42A9-9BD4-1C973BF4C355}" type="presParOf" srcId="{9539A739-A4D6-41F4-95F9-5CCADB89FB5D}" destId="{645403A4-A3AC-482A-AFE8-F7D071B21E68}" srcOrd="2" destOrd="0" presId="urn:microsoft.com/office/officeart/2005/8/layout/process4"/>
    <dgm:cxn modelId="{4D6983E5-118D-4A89-8739-D7F35D36BCF8}" type="presParOf" srcId="{645403A4-A3AC-482A-AFE8-F7D071B21E68}" destId="{09093445-7D09-41A3-A3B2-92BD8DEDB602}" srcOrd="0" destOrd="0" presId="urn:microsoft.com/office/officeart/2005/8/layout/process4"/>
    <dgm:cxn modelId="{BE321180-9497-46E0-940A-DA13E51BE295}" type="presParOf" srcId="{645403A4-A3AC-482A-AFE8-F7D071B21E68}" destId="{B2FF787E-27F3-40C6-BF14-F51BD0D15464}" srcOrd="1" destOrd="0" presId="urn:microsoft.com/office/officeart/2005/8/layout/process4"/>
    <dgm:cxn modelId="{5FBD04CC-13F8-4CA6-887F-2CB70EC2FFE8}" type="presParOf" srcId="{645403A4-A3AC-482A-AFE8-F7D071B21E68}" destId="{76382035-45C5-4B97-B208-05AF4D4E2A9B}" srcOrd="2" destOrd="0" presId="urn:microsoft.com/office/officeart/2005/8/layout/process4"/>
    <dgm:cxn modelId="{516C0C50-ACC4-4F85-969E-760FDBC2175A}" type="presParOf" srcId="{FEC7B086-9B2E-45AB-A65E-394F41361822}" destId="{3E9780DF-2B92-4980-99AC-CCE9B20458E1}" srcOrd="1" destOrd="0" presId="urn:microsoft.com/office/officeart/2005/8/layout/process4"/>
    <dgm:cxn modelId="{0098D747-34A1-41A0-ACBB-0B55C6E6EA07}" type="presParOf" srcId="{FEC7B086-9B2E-45AB-A65E-394F41361822}" destId="{292DB17C-FADA-452B-8B38-AC46876852E9}" srcOrd="2" destOrd="0" presId="urn:microsoft.com/office/officeart/2005/8/layout/process4"/>
    <dgm:cxn modelId="{EB17F76C-4C21-412F-80F3-AF9CBC16BE03}" type="presParOf" srcId="{292DB17C-FADA-452B-8B38-AC46876852E9}" destId="{74C301F3-8099-4D43-92C3-2D976770EE89}" srcOrd="0" destOrd="0" presId="urn:microsoft.com/office/officeart/2005/8/layout/process4"/>
    <dgm:cxn modelId="{FE9F5204-BEBC-4730-99A5-D44EFE3112F6}" type="presParOf" srcId="{292DB17C-FADA-452B-8B38-AC46876852E9}" destId="{B993F9DE-C404-4219-9E56-65C429D3A7B3}" srcOrd="1" destOrd="0" presId="urn:microsoft.com/office/officeart/2005/8/layout/process4"/>
    <dgm:cxn modelId="{E7D7A741-7F7C-46DF-A29E-ADB66DD7EC0A}" type="presParOf" srcId="{292DB17C-FADA-452B-8B38-AC46876852E9}" destId="{1E8742C9-D210-4F78-A4D1-E3D5903E2CB2}" srcOrd="2" destOrd="0" presId="urn:microsoft.com/office/officeart/2005/8/layout/process4"/>
    <dgm:cxn modelId="{B1C053A0-4C83-4D15-B54A-57D09DDCA28B}" type="presParOf" srcId="{1E8742C9-D210-4F78-A4D1-E3D5903E2CB2}" destId="{8A7B5A51-D2B9-48B4-8635-FDD600C5BE97}" srcOrd="0" destOrd="0" presId="urn:microsoft.com/office/officeart/2005/8/layout/process4"/>
    <dgm:cxn modelId="{732F9DF2-4F3D-451A-B969-FB630B20BBF8}" type="presParOf" srcId="{1E8742C9-D210-4F78-A4D1-E3D5903E2CB2}" destId="{8A5733F3-D5F6-45E1-9740-FF9D100713AB}" srcOrd="1" destOrd="0" presId="urn:microsoft.com/office/officeart/2005/8/layout/process4"/>
    <dgm:cxn modelId="{D549F555-A3D1-4C84-9D12-4576B5931D70}" type="presParOf" srcId="{1E8742C9-D210-4F78-A4D1-E3D5903E2CB2}" destId="{246F704D-A6C2-41A1-B31D-1F27EC2D46FB}" srcOrd="2" destOrd="0" presId="urn:microsoft.com/office/officeart/2005/8/layout/process4"/>
    <dgm:cxn modelId="{A03B6BE5-3046-47C7-8CFA-BC7E90021993}" type="presParOf" srcId="{FEC7B086-9B2E-45AB-A65E-394F41361822}" destId="{BCD7F9FB-E6BF-4C10-967F-81B26B851A6C}" srcOrd="3" destOrd="0" presId="urn:microsoft.com/office/officeart/2005/8/layout/process4"/>
    <dgm:cxn modelId="{A7694F9E-59E3-4784-8EE0-62EF7E4EC02F}" type="presParOf" srcId="{FEC7B086-9B2E-45AB-A65E-394F41361822}" destId="{DA088730-385B-4ED9-8656-D9674BE066B7}" srcOrd="4" destOrd="0" presId="urn:microsoft.com/office/officeart/2005/8/layout/process4"/>
    <dgm:cxn modelId="{46C00B0A-D688-48BC-BA0B-9548A3BCC0A2}" type="presParOf" srcId="{DA088730-385B-4ED9-8656-D9674BE066B7}" destId="{06952ACB-BE92-44AD-81D4-10403576E5E1}" srcOrd="0" destOrd="0" presId="urn:microsoft.com/office/officeart/2005/8/layout/process4"/>
    <dgm:cxn modelId="{9790E81E-FD5A-4C3F-9071-E16DA6721D12}" type="presParOf" srcId="{FEC7B086-9B2E-45AB-A65E-394F41361822}" destId="{C5A6C114-0AE0-4406-9649-F7C40A494AED}" srcOrd="5" destOrd="0" presId="urn:microsoft.com/office/officeart/2005/8/layout/process4"/>
    <dgm:cxn modelId="{CC176298-7BFF-44C3-A85F-96E4F46696EE}" type="presParOf" srcId="{FEC7B086-9B2E-45AB-A65E-394F41361822}" destId="{D7ADBD40-CEF9-4ED6-BD48-E62C279B157F}" srcOrd="6" destOrd="0" presId="urn:microsoft.com/office/officeart/2005/8/layout/process4"/>
    <dgm:cxn modelId="{5AEFD8B4-56BC-43FF-8FA7-228145FF8528}" type="presParOf" srcId="{D7ADBD40-CEF9-4ED6-BD48-E62C279B157F}" destId="{239A81DF-B1F5-4FDD-A730-9D8C0980821A}" srcOrd="0" destOrd="0" presId="urn:microsoft.com/office/officeart/2005/8/layout/process4"/>
    <dgm:cxn modelId="{1CB48C99-EC94-475A-AA06-9260F2DC78E8}" type="presParOf" srcId="{FEC7B086-9B2E-45AB-A65E-394F41361822}" destId="{B79BCBAF-5DB5-4334-A598-5721D2A46F40}" srcOrd="7" destOrd="0" presId="urn:microsoft.com/office/officeart/2005/8/layout/process4"/>
    <dgm:cxn modelId="{BE029187-4903-4242-9F7B-C772A6B12D4B}" type="presParOf" srcId="{FEC7B086-9B2E-45AB-A65E-394F41361822}" destId="{27DF74B9-4E6B-4F80-9B4B-0A0170B54F06}" srcOrd="8" destOrd="0" presId="urn:microsoft.com/office/officeart/2005/8/layout/process4"/>
    <dgm:cxn modelId="{5CF86B16-521D-4551-909F-E69CBBF257DD}" type="presParOf" srcId="{27DF74B9-4E6B-4F80-9B4B-0A0170B54F06}" destId="{DAA2EC5B-F769-47A6-A069-942AD50E7608}" srcOrd="0" destOrd="0" presId="urn:microsoft.com/office/officeart/2005/8/layout/process4"/>
    <dgm:cxn modelId="{945209B8-2E75-4DE0-929B-957FFDFCCF32}" type="presParOf" srcId="{FEC7B086-9B2E-45AB-A65E-394F41361822}" destId="{4378CC27-823A-45D7-BEB5-63DF08FCCA89}" srcOrd="9" destOrd="0" presId="urn:microsoft.com/office/officeart/2005/8/layout/process4"/>
    <dgm:cxn modelId="{5637107D-B1D7-409D-B125-C484A6367AA1}" type="presParOf" srcId="{FEC7B086-9B2E-45AB-A65E-394F41361822}" destId="{25399D2A-0601-47DB-A81A-63D8D1009178}" srcOrd="10" destOrd="0" presId="urn:microsoft.com/office/officeart/2005/8/layout/process4"/>
    <dgm:cxn modelId="{298912F6-2AA6-4629-B98A-48C7581B134E}" type="presParOf" srcId="{25399D2A-0601-47DB-A81A-63D8D1009178}" destId="{A23B62A6-007B-452D-B3E2-3310EE7B3A8D}" srcOrd="0" destOrd="0" presId="urn:microsoft.com/office/officeart/2005/8/layout/process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6FF8347-45A7-4C01-B390-E196EE37F305}">
      <dsp:nvSpPr>
        <dsp:cNvPr id="0" name=""/>
        <dsp:cNvSpPr/>
      </dsp:nvSpPr>
      <dsp:spPr>
        <a:xfrm>
          <a:off x="3001847" y="1468964"/>
          <a:ext cx="2720302" cy="1618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280"/>
              </a:lnTo>
              <a:lnTo>
                <a:pt x="2720302" y="110280"/>
              </a:lnTo>
              <a:lnTo>
                <a:pt x="2720302" y="16182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52FCD2-0137-4F6B-B32E-D8862FC3D375}">
      <dsp:nvSpPr>
        <dsp:cNvPr id="0" name=""/>
        <dsp:cNvSpPr/>
      </dsp:nvSpPr>
      <dsp:spPr>
        <a:xfrm>
          <a:off x="3001847" y="1468964"/>
          <a:ext cx="2040227" cy="1618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280"/>
              </a:lnTo>
              <a:lnTo>
                <a:pt x="2040227" y="110280"/>
              </a:lnTo>
              <a:lnTo>
                <a:pt x="2040227" y="16182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8A3A1F-14A5-4AE9-8002-1EE728F22FDD}">
      <dsp:nvSpPr>
        <dsp:cNvPr id="0" name=""/>
        <dsp:cNvSpPr/>
      </dsp:nvSpPr>
      <dsp:spPr>
        <a:xfrm>
          <a:off x="3001847" y="1468964"/>
          <a:ext cx="1360151" cy="1618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280"/>
              </a:lnTo>
              <a:lnTo>
                <a:pt x="1360151" y="110280"/>
              </a:lnTo>
              <a:lnTo>
                <a:pt x="1360151" y="16182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9FECA5-BF47-4A3D-BD38-B6C2AA27520E}">
      <dsp:nvSpPr>
        <dsp:cNvPr id="0" name=""/>
        <dsp:cNvSpPr/>
      </dsp:nvSpPr>
      <dsp:spPr>
        <a:xfrm>
          <a:off x="3001847" y="1468964"/>
          <a:ext cx="680075" cy="1618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280"/>
              </a:lnTo>
              <a:lnTo>
                <a:pt x="680075" y="110280"/>
              </a:lnTo>
              <a:lnTo>
                <a:pt x="680075" y="16182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85FF29-5372-4E11-B62F-0A1F9B5D658A}">
      <dsp:nvSpPr>
        <dsp:cNvPr id="0" name=""/>
        <dsp:cNvSpPr/>
      </dsp:nvSpPr>
      <dsp:spPr>
        <a:xfrm>
          <a:off x="2956127" y="1468964"/>
          <a:ext cx="91440" cy="16182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182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29AFFC-978D-440C-ABE9-BE731B87F854}">
      <dsp:nvSpPr>
        <dsp:cNvPr id="0" name=""/>
        <dsp:cNvSpPr/>
      </dsp:nvSpPr>
      <dsp:spPr>
        <a:xfrm>
          <a:off x="2321771" y="1468964"/>
          <a:ext cx="680075" cy="161827"/>
        </a:xfrm>
        <a:custGeom>
          <a:avLst/>
          <a:gdLst/>
          <a:ahLst/>
          <a:cxnLst/>
          <a:rect l="0" t="0" r="0" b="0"/>
          <a:pathLst>
            <a:path>
              <a:moveTo>
                <a:pt x="680075" y="0"/>
              </a:moveTo>
              <a:lnTo>
                <a:pt x="680075" y="110280"/>
              </a:lnTo>
              <a:lnTo>
                <a:pt x="0" y="110280"/>
              </a:lnTo>
              <a:lnTo>
                <a:pt x="0" y="16182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03F4F7-88A3-4F27-8010-7D266210899D}">
      <dsp:nvSpPr>
        <dsp:cNvPr id="0" name=""/>
        <dsp:cNvSpPr/>
      </dsp:nvSpPr>
      <dsp:spPr>
        <a:xfrm>
          <a:off x="1641696" y="1468964"/>
          <a:ext cx="1360151" cy="161827"/>
        </a:xfrm>
        <a:custGeom>
          <a:avLst/>
          <a:gdLst/>
          <a:ahLst/>
          <a:cxnLst/>
          <a:rect l="0" t="0" r="0" b="0"/>
          <a:pathLst>
            <a:path>
              <a:moveTo>
                <a:pt x="1360151" y="0"/>
              </a:moveTo>
              <a:lnTo>
                <a:pt x="1360151" y="110280"/>
              </a:lnTo>
              <a:lnTo>
                <a:pt x="0" y="110280"/>
              </a:lnTo>
              <a:lnTo>
                <a:pt x="0" y="16182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6522ED-FC6F-4519-B882-82C88F3CE97D}">
      <dsp:nvSpPr>
        <dsp:cNvPr id="0" name=""/>
        <dsp:cNvSpPr/>
      </dsp:nvSpPr>
      <dsp:spPr>
        <a:xfrm>
          <a:off x="961620" y="1468964"/>
          <a:ext cx="2040227" cy="161827"/>
        </a:xfrm>
        <a:custGeom>
          <a:avLst/>
          <a:gdLst/>
          <a:ahLst/>
          <a:cxnLst/>
          <a:rect l="0" t="0" r="0" b="0"/>
          <a:pathLst>
            <a:path>
              <a:moveTo>
                <a:pt x="2040227" y="0"/>
              </a:moveTo>
              <a:lnTo>
                <a:pt x="2040227" y="110280"/>
              </a:lnTo>
              <a:lnTo>
                <a:pt x="0" y="110280"/>
              </a:lnTo>
              <a:lnTo>
                <a:pt x="0" y="16182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23E791-E042-40D1-B542-FD43B8B05D69}">
      <dsp:nvSpPr>
        <dsp:cNvPr id="0" name=""/>
        <dsp:cNvSpPr/>
      </dsp:nvSpPr>
      <dsp:spPr>
        <a:xfrm>
          <a:off x="281544" y="1468964"/>
          <a:ext cx="2720302" cy="161827"/>
        </a:xfrm>
        <a:custGeom>
          <a:avLst/>
          <a:gdLst/>
          <a:ahLst/>
          <a:cxnLst/>
          <a:rect l="0" t="0" r="0" b="0"/>
          <a:pathLst>
            <a:path>
              <a:moveTo>
                <a:pt x="2720302" y="0"/>
              </a:moveTo>
              <a:lnTo>
                <a:pt x="2720302" y="110280"/>
              </a:lnTo>
              <a:lnTo>
                <a:pt x="0" y="110280"/>
              </a:lnTo>
              <a:lnTo>
                <a:pt x="0" y="161827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CE29AA-A082-4290-A821-52CC4138F849}">
      <dsp:nvSpPr>
        <dsp:cNvPr id="0" name=""/>
        <dsp:cNvSpPr/>
      </dsp:nvSpPr>
      <dsp:spPr>
        <a:xfrm>
          <a:off x="2723634" y="1115634"/>
          <a:ext cx="556425" cy="3533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3843851-33E1-4435-9EC6-83E48E61163E}">
      <dsp:nvSpPr>
        <dsp:cNvPr id="0" name=""/>
        <dsp:cNvSpPr/>
      </dsp:nvSpPr>
      <dsp:spPr>
        <a:xfrm>
          <a:off x="2785459" y="1174368"/>
          <a:ext cx="556425" cy="35333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00" kern="1200"/>
            <a:t>CEO</a:t>
          </a:r>
          <a:endParaRPr lang="te-IN" sz="500" kern="1200"/>
        </a:p>
      </dsp:txBody>
      <dsp:txXfrm>
        <a:off x="2795808" y="1184717"/>
        <a:ext cx="535727" cy="332632"/>
      </dsp:txXfrm>
    </dsp:sp>
    <dsp:sp modelId="{2145A673-1C82-4824-8DF6-7449870B5304}">
      <dsp:nvSpPr>
        <dsp:cNvPr id="0" name=""/>
        <dsp:cNvSpPr/>
      </dsp:nvSpPr>
      <dsp:spPr>
        <a:xfrm>
          <a:off x="3331" y="1630791"/>
          <a:ext cx="556425" cy="3533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D9E2FDE-6CF6-4CD3-829E-6449ACCCFC6E}">
      <dsp:nvSpPr>
        <dsp:cNvPr id="0" name=""/>
        <dsp:cNvSpPr/>
      </dsp:nvSpPr>
      <dsp:spPr>
        <a:xfrm>
          <a:off x="65156" y="1689525"/>
          <a:ext cx="556425" cy="35333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00" kern="1200"/>
            <a:t>Web Developers(2)</a:t>
          </a:r>
          <a:endParaRPr lang="te-IN" sz="500" kern="1200"/>
        </a:p>
      </dsp:txBody>
      <dsp:txXfrm>
        <a:off x="75505" y="1699874"/>
        <a:ext cx="535727" cy="332632"/>
      </dsp:txXfrm>
    </dsp:sp>
    <dsp:sp modelId="{0F74CC6E-4C90-4059-A893-2E02A59DFEEB}">
      <dsp:nvSpPr>
        <dsp:cNvPr id="0" name=""/>
        <dsp:cNvSpPr/>
      </dsp:nvSpPr>
      <dsp:spPr>
        <a:xfrm>
          <a:off x="683407" y="1630791"/>
          <a:ext cx="556425" cy="3533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CF8B8EB-3FA0-44FF-A052-2912ADF98C2F}">
      <dsp:nvSpPr>
        <dsp:cNvPr id="0" name=""/>
        <dsp:cNvSpPr/>
      </dsp:nvSpPr>
      <dsp:spPr>
        <a:xfrm>
          <a:off x="745232" y="1689525"/>
          <a:ext cx="556425" cy="35333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00" kern="1200"/>
            <a:t>Data Analyst</a:t>
          </a:r>
          <a:endParaRPr lang="te-IN" sz="500" kern="1200"/>
        </a:p>
      </dsp:txBody>
      <dsp:txXfrm>
        <a:off x="755581" y="1699874"/>
        <a:ext cx="535727" cy="332632"/>
      </dsp:txXfrm>
    </dsp:sp>
    <dsp:sp modelId="{AB775B59-9E48-4D87-B6DB-29E3189EEB25}">
      <dsp:nvSpPr>
        <dsp:cNvPr id="0" name=""/>
        <dsp:cNvSpPr/>
      </dsp:nvSpPr>
      <dsp:spPr>
        <a:xfrm>
          <a:off x="1363483" y="1630791"/>
          <a:ext cx="556425" cy="3533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65CE71D-1917-4BFB-8215-96E50268186D}">
      <dsp:nvSpPr>
        <dsp:cNvPr id="0" name=""/>
        <dsp:cNvSpPr/>
      </dsp:nvSpPr>
      <dsp:spPr>
        <a:xfrm>
          <a:off x="1425308" y="1689525"/>
          <a:ext cx="556425" cy="35333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00" kern="1200"/>
            <a:t>UI/UX Designer</a:t>
          </a:r>
          <a:endParaRPr lang="te-IN" sz="500" kern="1200"/>
        </a:p>
      </dsp:txBody>
      <dsp:txXfrm>
        <a:off x="1435657" y="1699874"/>
        <a:ext cx="535727" cy="332632"/>
      </dsp:txXfrm>
    </dsp:sp>
    <dsp:sp modelId="{BEFDCF1F-F185-4F50-9042-DB5623419640}">
      <dsp:nvSpPr>
        <dsp:cNvPr id="0" name=""/>
        <dsp:cNvSpPr/>
      </dsp:nvSpPr>
      <dsp:spPr>
        <a:xfrm>
          <a:off x="2043558" y="1630791"/>
          <a:ext cx="556425" cy="3533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69F1E51-A1EE-422F-96BD-2472E758DF46}">
      <dsp:nvSpPr>
        <dsp:cNvPr id="0" name=""/>
        <dsp:cNvSpPr/>
      </dsp:nvSpPr>
      <dsp:spPr>
        <a:xfrm>
          <a:off x="2105384" y="1689525"/>
          <a:ext cx="556425" cy="35333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00" kern="1200"/>
            <a:t>Product manager</a:t>
          </a:r>
          <a:endParaRPr lang="te-IN" sz="500" kern="1200"/>
        </a:p>
      </dsp:txBody>
      <dsp:txXfrm>
        <a:off x="2115733" y="1699874"/>
        <a:ext cx="535727" cy="332632"/>
      </dsp:txXfrm>
    </dsp:sp>
    <dsp:sp modelId="{068B9BCF-12B0-47B9-ABAC-2A899B6BCB39}">
      <dsp:nvSpPr>
        <dsp:cNvPr id="0" name=""/>
        <dsp:cNvSpPr/>
      </dsp:nvSpPr>
      <dsp:spPr>
        <a:xfrm>
          <a:off x="2723634" y="1630791"/>
          <a:ext cx="556425" cy="3533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B811AEC-8F2E-47C1-9973-22D3C54F0478}">
      <dsp:nvSpPr>
        <dsp:cNvPr id="0" name=""/>
        <dsp:cNvSpPr/>
      </dsp:nvSpPr>
      <dsp:spPr>
        <a:xfrm>
          <a:off x="2785459" y="1689525"/>
          <a:ext cx="556425" cy="35333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00" kern="1200"/>
            <a:t>Marketing Specialist</a:t>
          </a:r>
          <a:endParaRPr lang="te-IN" sz="500" kern="1200"/>
        </a:p>
      </dsp:txBody>
      <dsp:txXfrm>
        <a:off x="2795808" y="1699874"/>
        <a:ext cx="535727" cy="332632"/>
      </dsp:txXfrm>
    </dsp:sp>
    <dsp:sp modelId="{8D24F05D-07D7-4C5B-8ACA-5195A12BAA25}">
      <dsp:nvSpPr>
        <dsp:cNvPr id="0" name=""/>
        <dsp:cNvSpPr/>
      </dsp:nvSpPr>
      <dsp:spPr>
        <a:xfrm>
          <a:off x="3403710" y="1630791"/>
          <a:ext cx="556425" cy="3533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9868C4D-4D05-4AFC-B801-49A12773C0BC}">
      <dsp:nvSpPr>
        <dsp:cNvPr id="0" name=""/>
        <dsp:cNvSpPr/>
      </dsp:nvSpPr>
      <dsp:spPr>
        <a:xfrm>
          <a:off x="3465535" y="1689525"/>
          <a:ext cx="556425" cy="35333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00" kern="1200"/>
            <a:t>Finance/Administrative manager</a:t>
          </a:r>
          <a:endParaRPr lang="te-IN" sz="500" kern="1200"/>
        </a:p>
      </dsp:txBody>
      <dsp:txXfrm>
        <a:off x="3475884" y="1699874"/>
        <a:ext cx="535727" cy="332632"/>
      </dsp:txXfrm>
    </dsp:sp>
    <dsp:sp modelId="{E1F1A95A-15FB-4733-828F-95B94DA16AE2}">
      <dsp:nvSpPr>
        <dsp:cNvPr id="0" name=""/>
        <dsp:cNvSpPr/>
      </dsp:nvSpPr>
      <dsp:spPr>
        <a:xfrm>
          <a:off x="4083786" y="1630791"/>
          <a:ext cx="556425" cy="3533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EBC7001-8ED3-48F4-A43D-E6DAECCF7171}">
      <dsp:nvSpPr>
        <dsp:cNvPr id="0" name=""/>
        <dsp:cNvSpPr/>
      </dsp:nvSpPr>
      <dsp:spPr>
        <a:xfrm>
          <a:off x="4145611" y="1689525"/>
          <a:ext cx="556425" cy="35333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00" kern="1200"/>
            <a:t>Cybersecurity Specialists(2)</a:t>
          </a:r>
          <a:endParaRPr lang="te-IN" sz="500" kern="1200"/>
        </a:p>
      </dsp:txBody>
      <dsp:txXfrm>
        <a:off x="4155960" y="1699874"/>
        <a:ext cx="535727" cy="332632"/>
      </dsp:txXfrm>
    </dsp:sp>
    <dsp:sp modelId="{9BAF4B37-8B2B-4085-873F-AD3C2C051DF1}">
      <dsp:nvSpPr>
        <dsp:cNvPr id="0" name=""/>
        <dsp:cNvSpPr/>
      </dsp:nvSpPr>
      <dsp:spPr>
        <a:xfrm>
          <a:off x="4763861" y="1630791"/>
          <a:ext cx="556425" cy="3533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85626CB-5F83-4864-B00B-A76D5A2890F2}">
      <dsp:nvSpPr>
        <dsp:cNvPr id="0" name=""/>
        <dsp:cNvSpPr/>
      </dsp:nvSpPr>
      <dsp:spPr>
        <a:xfrm>
          <a:off x="4825686" y="1689525"/>
          <a:ext cx="556425" cy="35333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00" kern="1200"/>
            <a:t>Legal and Compliance Expert</a:t>
          </a:r>
          <a:endParaRPr lang="te-IN" sz="500" kern="1200"/>
        </a:p>
      </dsp:txBody>
      <dsp:txXfrm>
        <a:off x="4836035" y="1699874"/>
        <a:ext cx="535727" cy="332632"/>
      </dsp:txXfrm>
    </dsp:sp>
    <dsp:sp modelId="{E541605D-CD31-4F8E-AE76-025B5A5C70FD}">
      <dsp:nvSpPr>
        <dsp:cNvPr id="0" name=""/>
        <dsp:cNvSpPr/>
      </dsp:nvSpPr>
      <dsp:spPr>
        <a:xfrm>
          <a:off x="5443937" y="1630791"/>
          <a:ext cx="556425" cy="3533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F191257-22FB-45F2-B0BA-3A8E41CEA840}">
      <dsp:nvSpPr>
        <dsp:cNvPr id="0" name=""/>
        <dsp:cNvSpPr/>
      </dsp:nvSpPr>
      <dsp:spPr>
        <a:xfrm>
          <a:off x="5505762" y="1689525"/>
          <a:ext cx="556425" cy="35333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00" kern="1200"/>
            <a:t>Customer Support/ Community Manager</a:t>
          </a:r>
          <a:endParaRPr lang="te-IN" sz="500" kern="1200"/>
        </a:p>
      </dsp:txBody>
      <dsp:txXfrm>
        <a:off x="5516111" y="1699874"/>
        <a:ext cx="535727" cy="33263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22EBF2A-8F66-40AB-9106-B8696296C3F3}">
      <dsp:nvSpPr>
        <dsp:cNvPr id="0" name=""/>
        <dsp:cNvSpPr/>
      </dsp:nvSpPr>
      <dsp:spPr>
        <a:xfrm>
          <a:off x="0" y="3982408"/>
          <a:ext cx="8671560" cy="522689"/>
        </a:xfrm>
        <a:prstGeom prst="rect">
          <a:avLst/>
        </a:prstGeom>
        <a:solidFill>
          <a:srgbClr val="009999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Methodology</a:t>
          </a:r>
          <a:endParaRPr lang="te-IN" sz="1200" kern="1200"/>
        </a:p>
      </dsp:txBody>
      <dsp:txXfrm>
        <a:off x="0" y="3982408"/>
        <a:ext cx="8671560" cy="282252"/>
      </dsp:txXfrm>
    </dsp:sp>
    <dsp:sp modelId="{09093445-7D09-41A3-A3B2-92BD8DEDB602}">
      <dsp:nvSpPr>
        <dsp:cNvPr id="0" name=""/>
        <dsp:cNvSpPr/>
      </dsp:nvSpPr>
      <dsp:spPr>
        <a:xfrm>
          <a:off x="4234" y="4254207"/>
          <a:ext cx="2887697" cy="24043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Data-Driven Decision making</a:t>
          </a:r>
          <a:endParaRPr lang="te-IN" sz="1100" kern="1200"/>
        </a:p>
      </dsp:txBody>
      <dsp:txXfrm>
        <a:off x="4234" y="4254207"/>
        <a:ext cx="2887697" cy="240436"/>
      </dsp:txXfrm>
    </dsp:sp>
    <dsp:sp modelId="{B2FF787E-27F3-40C6-BF14-F51BD0D15464}">
      <dsp:nvSpPr>
        <dsp:cNvPr id="0" name=""/>
        <dsp:cNvSpPr/>
      </dsp:nvSpPr>
      <dsp:spPr>
        <a:xfrm>
          <a:off x="2891931" y="4254207"/>
          <a:ext cx="2887697" cy="24043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Safety Protocols &amp; Standards</a:t>
          </a:r>
          <a:endParaRPr lang="te-IN" sz="1100" kern="1200"/>
        </a:p>
      </dsp:txBody>
      <dsp:txXfrm>
        <a:off x="2891931" y="4254207"/>
        <a:ext cx="2887697" cy="240436"/>
      </dsp:txXfrm>
    </dsp:sp>
    <dsp:sp modelId="{76382035-45C5-4B97-B208-05AF4D4E2A9B}">
      <dsp:nvSpPr>
        <dsp:cNvPr id="0" name=""/>
        <dsp:cNvSpPr/>
      </dsp:nvSpPr>
      <dsp:spPr>
        <a:xfrm>
          <a:off x="5779628" y="4254207"/>
          <a:ext cx="2887697" cy="24043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Building a supportive safety Network</a:t>
          </a:r>
          <a:endParaRPr lang="te-IN" sz="1100" kern="1200"/>
        </a:p>
      </dsp:txBody>
      <dsp:txXfrm>
        <a:off x="5779628" y="4254207"/>
        <a:ext cx="2887697" cy="240436"/>
      </dsp:txXfrm>
    </dsp:sp>
    <dsp:sp modelId="{B993F9DE-C404-4219-9E56-65C429D3A7B3}">
      <dsp:nvSpPr>
        <dsp:cNvPr id="0" name=""/>
        <dsp:cNvSpPr/>
      </dsp:nvSpPr>
      <dsp:spPr>
        <a:xfrm rot="10800000">
          <a:off x="0" y="3186353"/>
          <a:ext cx="8671560" cy="803895"/>
        </a:xfrm>
        <a:prstGeom prst="upArrowCallout">
          <a:avLst/>
        </a:prstGeom>
        <a:solidFill>
          <a:schemeClr val="accent3">
            <a:lumMod val="60000"/>
            <a:lumOff val="40000"/>
          </a:schemeClr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Operational Details</a:t>
          </a:r>
          <a:endParaRPr lang="te-IN" sz="1200" kern="1200"/>
        </a:p>
      </dsp:txBody>
      <dsp:txXfrm rot="-10800000">
        <a:off x="0" y="3186353"/>
        <a:ext cx="8671560" cy="282167"/>
      </dsp:txXfrm>
    </dsp:sp>
    <dsp:sp modelId="{8A7B5A51-D2B9-48B4-8635-FDD600C5BE97}">
      <dsp:nvSpPr>
        <dsp:cNvPr id="0" name=""/>
        <dsp:cNvSpPr/>
      </dsp:nvSpPr>
      <dsp:spPr>
        <a:xfrm>
          <a:off x="4234" y="3468520"/>
          <a:ext cx="2887697" cy="24036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Safety Assurance</a:t>
          </a:r>
          <a:endParaRPr lang="te-IN" sz="1100" kern="1200"/>
        </a:p>
      </dsp:txBody>
      <dsp:txXfrm>
        <a:off x="4234" y="3468520"/>
        <a:ext cx="2887697" cy="240364"/>
      </dsp:txXfrm>
    </dsp:sp>
    <dsp:sp modelId="{8A5733F3-D5F6-45E1-9740-FF9D100713AB}">
      <dsp:nvSpPr>
        <dsp:cNvPr id="0" name=""/>
        <dsp:cNvSpPr/>
      </dsp:nvSpPr>
      <dsp:spPr>
        <a:xfrm>
          <a:off x="2891931" y="3468520"/>
          <a:ext cx="2887697" cy="24036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User support &amp; Empowerment</a:t>
          </a:r>
          <a:endParaRPr lang="te-IN" sz="1100" kern="1200"/>
        </a:p>
      </dsp:txBody>
      <dsp:txXfrm>
        <a:off x="2891931" y="3468520"/>
        <a:ext cx="2887697" cy="240364"/>
      </dsp:txXfrm>
    </dsp:sp>
    <dsp:sp modelId="{246F704D-A6C2-41A1-B31D-1F27EC2D46FB}">
      <dsp:nvSpPr>
        <dsp:cNvPr id="0" name=""/>
        <dsp:cNvSpPr/>
      </dsp:nvSpPr>
      <dsp:spPr>
        <a:xfrm>
          <a:off x="5779628" y="3468520"/>
          <a:ext cx="2887697" cy="24036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Digital Campaigns</a:t>
          </a:r>
          <a:endParaRPr lang="te-IN" sz="1100" kern="1200"/>
        </a:p>
      </dsp:txBody>
      <dsp:txXfrm>
        <a:off x="5779628" y="3468520"/>
        <a:ext cx="2887697" cy="240364"/>
      </dsp:txXfrm>
    </dsp:sp>
    <dsp:sp modelId="{06952ACB-BE92-44AD-81D4-10403576E5E1}">
      <dsp:nvSpPr>
        <dsp:cNvPr id="0" name=""/>
        <dsp:cNvSpPr/>
      </dsp:nvSpPr>
      <dsp:spPr>
        <a:xfrm rot="10800000">
          <a:off x="0" y="2390298"/>
          <a:ext cx="8671560" cy="803895"/>
        </a:xfrm>
        <a:prstGeom prst="upArrowCallout">
          <a:avLst/>
        </a:prstGeom>
        <a:solidFill>
          <a:schemeClr val="accent1">
            <a:alpha val="50000"/>
          </a:schemeClr>
        </a:solidFill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Monitoring &amp; Evaluation</a:t>
          </a:r>
          <a:endParaRPr lang="te-IN" sz="1200" kern="1200"/>
        </a:p>
      </dsp:txBody>
      <dsp:txXfrm rot="10800000">
        <a:off x="0" y="2390298"/>
        <a:ext cx="8671560" cy="522347"/>
      </dsp:txXfrm>
    </dsp:sp>
    <dsp:sp modelId="{239A81DF-B1F5-4FDD-A730-9D8C0980821A}">
      <dsp:nvSpPr>
        <dsp:cNvPr id="0" name=""/>
        <dsp:cNvSpPr/>
      </dsp:nvSpPr>
      <dsp:spPr>
        <a:xfrm rot="10800000">
          <a:off x="0" y="1594242"/>
          <a:ext cx="8671560" cy="803895"/>
        </a:xfrm>
        <a:prstGeom prst="upArrowCallout">
          <a:avLst/>
        </a:prstGeom>
        <a:solidFill>
          <a:schemeClr val="accent5">
            <a:alpha val="50000"/>
          </a:schemeClr>
        </a:solidFill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Promotion, Collaborations &amp; Engagement</a:t>
          </a:r>
        </a:p>
      </dsp:txBody>
      <dsp:txXfrm rot="10800000">
        <a:off x="0" y="1594242"/>
        <a:ext cx="8671560" cy="522347"/>
      </dsp:txXfrm>
    </dsp:sp>
    <dsp:sp modelId="{DAA2EC5B-F769-47A6-A069-942AD50E7608}">
      <dsp:nvSpPr>
        <dsp:cNvPr id="0" name=""/>
        <dsp:cNvSpPr/>
      </dsp:nvSpPr>
      <dsp:spPr>
        <a:xfrm rot="10800000">
          <a:off x="0" y="798187"/>
          <a:ext cx="8671560" cy="803895"/>
        </a:xfrm>
        <a:prstGeom prst="upArrowCallout">
          <a:avLst/>
        </a:prstGeom>
        <a:solidFill>
          <a:srgbClr val="009999">
            <a:alpha val="50000"/>
          </a:srgbClr>
        </a:solidFill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Development &amp; Compliance</a:t>
          </a:r>
          <a:endParaRPr lang="te-IN" sz="1200" kern="1200"/>
        </a:p>
      </dsp:txBody>
      <dsp:txXfrm rot="10800000">
        <a:off x="0" y="798187"/>
        <a:ext cx="8671560" cy="522347"/>
      </dsp:txXfrm>
    </dsp:sp>
    <dsp:sp modelId="{A23B62A6-007B-452D-B3E2-3310EE7B3A8D}">
      <dsp:nvSpPr>
        <dsp:cNvPr id="0" name=""/>
        <dsp:cNvSpPr/>
      </dsp:nvSpPr>
      <dsp:spPr>
        <a:xfrm rot="10800000">
          <a:off x="0" y="2132"/>
          <a:ext cx="8671560" cy="803895"/>
        </a:xfrm>
        <a:prstGeom prst="upArrowCallout">
          <a:avLst/>
        </a:prstGeom>
        <a:solidFill>
          <a:srgbClr val="FF0000">
            <a:alpha val="50000"/>
          </a:srgbClr>
        </a:solidFill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b="1" kern="1200"/>
            <a:t>Market Research &amp; Feasibility study</a:t>
          </a:r>
          <a:endParaRPr lang="te-IN" sz="1200" kern="1200"/>
        </a:p>
      </dsp:txBody>
      <dsp:txXfrm rot="10800000">
        <a:off x="0" y="2132"/>
        <a:ext cx="8671560" cy="52234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rocess4">
  <dgm:title val=""/>
  <dgm:desc val=""/>
  <dgm:catLst>
    <dgm:cat type="process" pri="16000"/>
    <dgm:cat type="list" pri="2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alg type="lin">
      <dgm:param type="linDir" val="fromB"/>
    </dgm:alg>
    <dgm:shape xmlns:r="http://schemas.openxmlformats.org/officeDocument/2006/relationships" r:blip="">
      <dgm:adjLst/>
    </dgm:shape>
    <dgm:presOf/>
    <dgm:constrLst>
      <dgm:constr type="h" for="ch" forName="boxAndChildren" refType="h"/>
      <dgm:constr type="h" for="ch" forName="arrowAndChildren" refType="h" refFor="ch" refForName="boxAndChildren" op="equ" fact="1.538"/>
      <dgm:constr type="w" for="ch" forName="arrowAndChildren" refType="w"/>
      <dgm:constr type="w" for="ch" forName="boxAndChildren" refType="w"/>
      <dgm:constr type="h" for="ch" forName="sp" refType="h" fact="-0.015"/>
      <dgm:constr type="primFontSz" for="des" forName="parentTextBox" val="65"/>
      <dgm:constr type="primFontSz" for="des" forName="parentTextArrow" refType="primFontSz" refFor="des" refForName="parentTextBox" op="equ"/>
      <dgm:constr type="primFontSz" for="des" forName="childTextArrow" val="65"/>
      <dgm:constr type="primFontSz" for="des" forName="childTextBox" refType="primFontSz" refFor="des" refForName="childTextArrow" op="equ"/>
    </dgm:constrLst>
    <dgm:ruleLst/>
    <dgm:forEach name="Name1" axis="ch" ptType="node" st="-1" step="-1">
      <dgm:choose name="Name2">
        <dgm:if name="Name3" axis="self" ptType="node" func="revPos" op="equ" val="1">
          <dgm:layoutNode name="boxAndChildren">
            <dgm:alg type="composite"/>
            <dgm:shape xmlns:r="http://schemas.openxmlformats.org/officeDocument/2006/relationships" r:blip="">
              <dgm:adjLst/>
            </dgm:shape>
            <dgm:presOf/>
            <dgm:choose name="Name4">
              <dgm:if name="Name5" axis="ch" ptType="node" func="cnt" op="gte" val="1">
                <dgm:constrLst>
                  <dgm:constr type="w" for="ch" forName="parentTextBox" refType="w"/>
                  <dgm:constr type="h" for="ch" forName="parentTextBox" refType="h" fact="0.54"/>
                  <dgm:constr type="t" for="ch" forName="parentTextBox"/>
                  <dgm:constr type="w" for="ch" forName="entireBox" refType="w"/>
                  <dgm:constr type="h" for="ch" forName="entireBox" refType="h"/>
                  <dgm:constr type="w" for="ch" forName="descendantBox" refType="w"/>
                  <dgm:constr type="b" for="ch" forName="descendantBox" refType="h" fact="0.98"/>
                  <dgm:constr type="h" for="ch" forName="descendantBox" refType="h" fact="0.46"/>
                </dgm:constrLst>
              </dgm:if>
              <dgm:else name="Name6">
                <dgm:constrLst>
                  <dgm:constr type="w" for="ch" forName="parentTextBox" refType="w"/>
                  <dgm:constr type="h" for="ch" forName="parentTextBox" refType="h"/>
                </dgm:constrLst>
              </dgm:else>
            </dgm:choose>
            <dgm:ruleLst/>
            <dgm:layoutNode name="parentTextBox">
              <dgm:alg type="tx"/>
              <dgm:choose name="Name7">
                <dgm:if name="Name8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9">
                  <dgm:shape xmlns:r="http://schemas.openxmlformats.org/officeDocument/2006/relationships" type="rec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10">
              <dgm:if name="Name11" axis="ch" ptType="node" func="cnt" op="gte" val="1">
                <dgm:layoutNode name="entireBox">
                  <dgm:alg type="sp"/>
                  <dgm:shape xmlns:r="http://schemas.openxmlformats.org/officeDocument/2006/relationships" type="rect" r:blip="">
                    <dgm:adjLst/>
                  </dgm:shape>
                  <dgm:presOf axis="self"/>
                  <dgm:constrLst/>
                  <dgm:ruleLst/>
                </dgm:layoutNode>
                <dgm:layoutNode name="descendantBox" styleLbl="fgAccFollowNode1">
                  <dgm:choose name="Name12">
                    <dgm:if name="Name13" func="var" arg="dir" op="equ" val="norm">
                      <dgm:alg type="lin"/>
                    </dgm:if>
                    <dgm:else name="Name14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Box" refType="w"/>
                    <dgm:constr type="h" for="ch" forName="childTextBox" refType="h"/>
                  </dgm:constrLst>
                  <dgm:ruleLst/>
                  <dgm:forEach name="Name15" axis="ch" ptType="node">
                    <dgm:layoutNode name="childTextBox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16"/>
            </dgm:choose>
          </dgm:layoutNode>
        </dgm:if>
        <dgm:else name="Name17">
          <dgm:layoutNode name="arrowAndChildren">
            <dgm:alg type="composite"/>
            <dgm:shape xmlns:r="http://schemas.openxmlformats.org/officeDocument/2006/relationships" r:blip="">
              <dgm:adjLst/>
            </dgm:shape>
            <dgm:presOf/>
            <dgm:choose name="Name18">
              <dgm:if name="Name19" axis="ch" ptType="node" func="cnt" op="gte" val="1">
                <dgm:constrLst>
                  <dgm:constr type="w" for="ch" forName="parentTextArrow" refType="w"/>
                  <dgm:constr type="t" for="ch" forName="parentTextArrow"/>
                  <dgm:constr type="h" for="ch" forName="parentTextArrow" refType="h" fact="0.351"/>
                  <dgm:constr type="w" for="ch" forName="arrow" refType="w"/>
                  <dgm:constr type="h" for="ch" forName="arrow" refType="h"/>
                  <dgm:constr type="w" for="ch" forName="descendantArrow" refType="w"/>
                  <dgm:constr type="b" for="ch" forName="descendantArrow" refType="h" fact="0.65"/>
                  <dgm:constr type="h" for="ch" forName="descendantArrow" refType="h" fact="0.299"/>
                </dgm:constrLst>
              </dgm:if>
              <dgm:else name="Name20">
                <dgm:constrLst>
                  <dgm:constr type="w" for="ch" forName="parentTextArrow" refType="w"/>
                  <dgm:constr type="h" for="ch" forName="parentTextArrow" refType="h"/>
                </dgm:constrLst>
              </dgm:else>
            </dgm:choose>
            <dgm:ruleLst/>
            <dgm:layoutNode name="parentTextArrow">
              <dgm:alg type="tx"/>
              <dgm:choose name="Name21">
                <dgm:if name="Name22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23">
                  <dgm:shape xmlns:r="http://schemas.openxmlformats.org/officeDocument/2006/relationships" rot="180" type="upArrowCallou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24">
              <dgm:if name="Name25" axis="ch" ptType="node" func="cnt" op="gte" val="1">
                <dgm:layoutNode name="arrow">
                  <dgm:alg type="sp"/>
                  <dgm:shape xmlns:r="http://schemas.openxmlformats.org/officeDocument/2006/relationships" rot="180" type="upArrowCallout" r:blip="">
                    <dgm:adjLst/>
                  </dgm:shape>
                  <dgm:presOf axis="self"/>
                  <dgm:constrLst/>
                  <dgm:ruleLst/>
                </dgm:layoutNode>
                <dgm:layoutNode name="descendantArrow">
                  <dgm:choose name="Name26">
                    <dgm:if name="Name27" func="var" arg="dir" op="equ" val="norm">
                      <dgm:alg type="lin"/>
                    </dgm:if>
                    <dgm:else name="Name28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Arrow" refType="w"/>
                    <dgm:constr type="h" for="ch" forName="childTextArrow" refType="h"/>
                  </dgm:constrLst>
                  <dgm:ruleLst/>
                  <dgm:forEach name="Name29" axis="ch" ptType="node">
                    <dgm:layoutNode name="childTextArrow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30"/>
            </dgm:choose>
          </dgm:layoutNode>
        </dgm:else>
      </dgm:choose>
      <dgm:forEach name="Name31" axis="precedSib" ptType="sibTrans" st="-1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7</xdr:col>
      <xdr:colOff>304800</xdr:colOff>
      <xdr:row>16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99B2D-CC37-8F90-719C-88F4E4EFA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457200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304800</xdr:colOff>
      <xdr:row>16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75BEE-2EF2-A106-1442-083216D7D5D2}"/>
            </a:ext>
            <a:ext uri="{147F2762-F138-4A5C-976F-8EAC2B608ADB}">
              <a16:predDERef xmlns:a16="http://schemas.microsoft.com/office/drawing/2014/main" pred="{CD399B2D-CC37-8F90-719C-88F4E4EFA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4572000" cy="10001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308610</xdr:rowOff>
    </xdr:from>
    <xdr:to>
      <xdr:col>14</xdr:col>
      <xdr:colOff>685800</xdr:colOff>
      <xdr:row>13</xdr:row>
      <xdr:rowOff>266700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DDBDCE-59DD-AD92-381A-E0F03511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4</xdr:row>
      <xdr:rowOff>201930</xdr:rowOff>
    </xdr:from>
    <xdr:to>
      <xdr:col>18</xdr:col>
      <xdr:colOff>281940</xdr:colOff>
      <xdr:row>18</xdr:row>
      <xdr:rowOff>228600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EF15476-D3CE-B211-EF9E-B098416DB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11</xdr:col>
      <xdr:colOff>304800</xdr:colOff>
      <xdr:row>17</xdr:row>
      <xdr:rowOff>114300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C80C36A-2152-0C28-C596-62D88D43A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57450"/>
          <a:ext cx="7010400" cy="1257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8</xdr:row>
      <xdr:rowOff>95250</xdr:rowOff>
    </xdr:from>
    <xdr:to>
      <xdr:col>13</xdr:col>
      <xdr:colOff>28575</xdr:colOff>
      <xdr:row>14</xdr:row>
      <xdr:rowOff>171450</xdr:rowOff>
    </xdr:to>
    <xdr:sp macro="" textlink="">
      <xdr:nvSpPr>
        <xdr:cNvPr id="5" name="Flowchart: Delay 1">
          <a:extLst>
            <a:ext uri="{FF2B5EF4-FFF2-40B4-BE49-F238E27FC236}">
              <a16:creationId xmlns:a16="http://schemas.microsoft.com/office/drawing/2014/main" id="{F3B139D6-4F01-4F3D-98A2-3110B99C3215}"/>
            </a:ext>
          </a:extLst>
        </xdr:cNvPr>
        <xdr:cNvSpPr/>
      </xdr:nvSpPr>
      <xdr:spPr>
        <a:xfrm>
          <a:off x="6372225" y="2847975"/>
          <a:ext cx="1581150" cy="1219200"/>
        </a:xfrm>
        <a:prstGeom prst="flowChartDelay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Social &amp; political  Issues</a:t>
          </a:r>
        </a:p>
      </xdr:txBody>
    </xdr:sp>
    <xdr:clientData/>
  </xdr:twoCellAnchor>
  <xdr:twoCellAnchor>
    <xdr:from>
      <xdr:col>1</xdr:col>
      <xdr:colOff>28575</xdr:colOff>
      <xdr:row>11</xdr:row>
      <xdr:rowOff>142875</xdr:rowOff>
    </xdr:from>
    <xdr:to>
      <xdr:col>10</xdr:col>
      <xdr:colOff>285750</xdr:colOff>
      <xdr:row>11</xdr:row>
      <xdr:rowOff>180975</xdr:rowOff>
    </xdr:to>
    <xdr:cxnSp macro="">
      <xdr:nvCxnSpPr>
        <xdr:cNvPr id="17" name="Straight Connector 10">
          <a:extLst>
            <a:ext uri="{FF2B5EF4-FFF2-40B4-BE49-F238E27FC236}">
              <a16:creationId xmlns:a16="http://schemas.microsoft.com/office/drawing/2014/main" id="{588940EB-28F4-4BD3-B527-F5053DE484E4}"/>
            </a:ext>
            <a:ext uri="{147F2762-F138-4A5C-976F-8EAC2B608ADB}">
              <a16:predDERef xmlns:a16="http://schemas.microsoft.com/office/drawing/2014/main" pred="{F3B139D6-4F01-4F3D-98A2-3110B99C32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F520C085-8848-4284-BAD4-9F64829F6217}"/>
            </a:ext>
          </a:extLst>
        </xdr:cNvCxnSpPr>
      </xdr:nvCxnSpPr>
      <xdr:spPr>
        <a:xfrm flipV="1">
          <a:off x="638175" y="3467100"/>
          <a:ext cx="5743575" cy="38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28267</xdr:colOff>
      <xdr:row>4</xdr:row>
      <xdr:rowOff>84879</xdr:rowOff>
    </xdr:from>
    <xdr:to>
      <xdr:col>8</xdr:col>
      <xdr:colOff>447675</xdr:colOff>
      <xdr:row>11</xdr:row>
      <xdr:rowOff>142875</xdr:rowOff>
    </xdr:to>
    <xdr:cxnSp macro="">
      <xdr:nvCxnSpPr>
        <xdr:cNvPr id="8" name="Straight Connector 11">
          <a:extLst>
            <a:ext uri="{FF2B5EF4-FFF2-40B4-BE49-F238E27FC236}">
              <a16:creationId xmlns:a16="http://schemas.microsoft.com/office/drawing/2014/main" id="{0602A410-CA1F-41D1-8E5C-CB7BCF46BCDF}"/>
            </a:ext>
            <a:ext uri="{147F2762-F138-4A5C-976F-8EAC2B608ADB}">
              <a16:predDERef xmlns:a16="http://schemas.microsoft.com/office/drawing/2014/main" pred="{588940EB-28F4-4BD3-B527-F5053DE484E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181989B-A221-4BFB-AE50-F24A9FCF1657}" end="{00000000-0000-0000-0000-000000000000}"/>
            </a:ext>
          </a:extLst>
        </xdr:cNvCxnSpPr>
      </xdr:nvCxnSpPr>
      <xdr:spPr>
        <a:xfrm>
          <a:off x="4295467" y="846879"/>
          <a:ext cx="1029008" cy="139149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11</xdr:row>
      <xdr:rowOff>142875</xdr:rowOff>
    </xdr:from>
    <xdr:to>
      <xdr:col>9</xdr:col>
      <xdr:colOff>9525</xdr:colOff>
      <xdr:row>18</xdr:row>
      <xdr:rowOff>19050</xdr:rowOff>
    </xdr:to>
    <xdr:cxnSp macro="">
      <xdr:nvCxnSpPr>
        <xdr:cNvPr id="19" name="Straight Connector 13">
          <a:extLst>
            <a:ext uri="{FF2B5EF4-FFF2-40B4-BE49-F238E27FC236}">
              <a16:creationId xmlns:a16="http://schemas.microsoft.com/office/drawing/2014/main" id="{B2D486A1-EA45-48BF-97CA-D39F9D10AB1D}"/>
            </a:ext>
            <a:ext uri="{147F2762-F138-4A5C-976F-8EAC2B608ADB}">
              <a16:predDERef xmlns:a16="http://schemas.microsoft.com/office/drawing/2014/main" pred="{0602A410-CA1F-41D1-8E5C-CB7BCF46BCDF}"/>
            </a:ext>
          </a:extLst>
        </xdr:cNvPr>
        <xdr:cNvCxnSpPr>
          <a:cxnSpLocks/>
        </xdr:cNvCxnSpPr>
      </xdr:nvCxnSpPr>
      <xdr:spPr>
        <a:xfrm flipV="1">
          <a:off x="4305300" y="3467100"/>
          <a:ext cx="1190625" cy="12096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5</xdr:row>
      <xdr:rowOff>9525</xdr:rowOff>
    </xdr:from>
    <xdr:to>
      <xdr:col>4</xdr:col>
      <xdr:colOff>504825</xdr:colOff>
      <xdr:row>11</xdr:row>
      <xdr:rowOff>142875</xdr:rowOff>
    </xdr:to>
    <xdr:cxnSp macro="">
      <xdr:nvCxnSpPr>
        <xdr:cNvPr id="9" name="Straight Connector 21">
          <a:extLst>
            <a:ext uri="{FF2B5EF4-FFF2-40B4-BE49-F238E27FC236}">
              <a16:creationId xmlns:a16="http://schemas.microsoft.com/office/drawing/2014/main" id="{78B3FD06-F7D2-49CE-84A0-DF467A0D3F6D}"/>
            </a:ext>
            <a:ext uri="{147F2762-F138-4A5C-976F-8EAC2B608ADB}">
              <a16:predDERef xmlns:a16="http://schemas.microsoft.com/office/drawing/2014/main" pred="{B2D486A1-EA45-48BF-97CA-D39F9D10AB1D}"/>
            </a:ext>
          </a:extLst>
        </xdr:cNvPr>
        <xdr:cNvCxnSpPr>
          <a:cxnSpLocks/>
        </xdr:cNvCxnSpPr>
      </xdr:nvCxnSpPr>
      <xdr:spPr>
        <a:xfrm>
          <a:off x="1724025" y="962025"/>
          <a:ext cx="1219200" cy="1276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11</xdr:row>
      <xdr:rowOff>171450</xdr:rowOff>
    </xdr:from>
    <xdr:to>
      <xdr:col>5</xdr:col>
      <xdr:colOff>161925</xdr:colOff>
      <xdr:row>17</xdr:row>
      <xdr:rowOff>152400</xdr:rowOff>
    </xdr:to>
    <xdr:cxnSp macro="">
      <xdr:nvCxnSpPr>
        <xdr:cNvPr id="173" name="Straight Connector 22">
          <a:extLst>
            <a:ext uri="{FF2B5EF4-FFF2-40B4-BE49-F238E27FC236}">
              <a16:creationId xmlns:a16="http://schemas.microsoft.com/office/drawing/2014/main" id="{D1DEB9E5-31F4-4581-AB2B-0DA656CEC4BE}"/>
            </a:ext>
            <a:ext uri="{147F2762-F138-4A5C-976F-8EAC2B608ADB}">
              <a16:predDERef xmlns:a16="http://schemas.microsoft.com/office/drawing/2014/main" pred="{78B3FD06-F7D2-49CE-84A0-DF467A0D3F6D}"/>
            </a:ext>
          </a:extLst>
        </xdr:cNvPr>
        <xdr:cNvCxnSpPr>
          <a:cxnSpLocks/>
        </xdr:cNvCxnSpPr>
      </xdr:nvCxnSpPr>
      <xdr:spPr>
        <a:xfrm flipV="1">
          <a:off x="2085975" y="2266950"/>
          <a:ext cx="1123950" cy="1123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9</xdr:row>
      <xdr:rowOff>180975</xdr:rowOff>
    </xdr:from>
    <xdr:to>
      <xdr:col>1</xdr:col>
      <xdr:colOff>28575</xdr:colOff>
      <xdr:row>13</xdr:row>
      <xdr:rowOff>161925</xdr:rowOff>
    </xdr:to>
    <xdr:sp macro="" textlink="">
      <xdr:nvSpPr>
        <xdr:cNvPr id="15" name="Isosceles Triangle 1">
          <a:extLst>
            <a:ext uri="{FF2B5EF4-FFF2-40B4-BE49-F238E27FC236}">
              <a16:creationId xmlns:a16="http://schemas.microsoft.com/office/drawing/2014/main" id="{EB3374A0-CECC-430E-B2E5-844015715A1E}"/>
            </a:ext>
            <a:ext uri="{147F2762-F138-4A5C-976F-8EAC2B608ADB}">
              <a16:predDERef xmlns:a16="http://schemas.microsoft.com/office/drawing/2014/main" pred="{D1DEB9E5-31F4-4581-AB2B-0DA656CEC4BE}"/>
            </a:ext>
          </a:extLst>
        </xdr:cNvPr>
        <xdr:cNvSpPr/>
      </xdr:nvSpPr>
      <xdr:spPr>
        <a:xfrm rot="5430485">
          <a:off x="0" y="2000250"/>
          <a:ext cx="742950" cy="533400"/>
        </a:xfrm>
        <a:prstGeom prst="triangle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600" b="1" i="0" u="none" strike="noStrike">
            <a:solidFill>
              <a:schemeClr val="dk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2</xdr:col>
      <xdr:colOff>104775</xdr:colOff>
      <xdr:row>7</xdr:row>
      <xdr:rowOff>171450</xdr:rowOff>
    </xdr:from>
    <xdr:to>
      <xdr:col>3</xdr:col>
      <xdr:colOff>438150</xdr:colOff>
      <xdr:row>7</xdr:row>
      <xdr:rowOff>180975</xdr:rowOff>
    </xdr:to>
    <xdr:cxnSp macro="">
      <xdr:nvCxnSpPr>
        <xdr:cNvPr id="109" name="Straight Connector 6">
          <a:extLst>
            <a:ext uri="{FF2B5EF4-FFF2-40B4-BE49-F238E27FC236}">
              <a16:creationId xmlns:a16="http://schemas.microsoft.com/office/drawing/2014/main" id="{4297E3DE-C441-47F6-A2D1-DD2651906A38}"/>
            </a:ext>
            <a:ext uri="{147F2762-F138-4A5C-976F-8EAC2B608ADB}">
              <a16:predDERef xmlns:a16="http://schemas.microsoft.com/office/drawing/2014/main" pred="{05027F70-8104-49BF-BBBF-C0240DC7AC79}"/>
            </a:ext>
          </a:extLst>
        </xdr:cNvPr>
        <xdr:cNvCxnSpPr>
          <a:cxnSpLocks/>
        </xdr:cNvCxnSpPr>
      </xdr:nvCxnSpPr>
      <xdr:spPr>
        <a:xfrm flipV="1">
          <a:off x="1323975" y="1504950"/>
          <a:ext cx="94297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</xdr:row>
      <xdr:rowOff>171450</xdr:rowOff>
    </xdr:from>
    <xdr:to>
      <xdr:col>3</xdr:col>
      <xdr:colOff>85725</xdr:colOff>
      <xdr:row>5</xdr:row>
      <xdr:rowOff>171450</xdr:rowOff>
    </xdr:to>
    <xdr:cxnSp macro="">
      <xdr:nvCxnSpPr>
        <xdr:cNvPr id="108" name="Straight Connector 7">
          <a:extLst>
            <a:ext uri="{FF2B5EF4-FFF2-40B4-BE49-F238E27FC236}">
              <a16:creationId xmlns:a16="http://schemas.microsoft.com/office/drawing/2014/main" id="{E439E7B0-00C0-4FBD-ABA3-63D3EB078C99}"/>
            </a:ext>
            <a:ext uri="{147F2762-F138-4A5C-976F-8EAC2B608ADB}">
              <a16:predDERef xmlns:a16="http://schemas.microsoft.com/office/drawing/2014/main" pred="{4297E3DE-C441-47F6-A2D1-DD2651906A38}"/>
            </a:ext>
          </a:extLst>
        </xdr:cNvPr>
        <xdr:cNvCxnSpPr>
          <a:cxnSpLocks/>
        </xdr:cNvCxnSpPr>
      </xdr:nvCxnSpPr>
      <xdr:spPr>
        <a:xfrm>
          <a:off x="609600" y="1123950"/>
          <a:ext cx="13049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16</xdr:row>
      <xdr:rowOff>0</xdr:rowOff>
    </xdr:from>
    <xdr:to>
      <xdr:col>3</xdr:col>
      <xdr:colOff>590550</xdr:colOff>
      <xdr:row>16</xdr:row>
      <xdr:rowOff>0</xdr:rowOff>
    </xdr:to>
    <xdr:cxnSp macro="">
      <xdr:nvCxnSpPr>
        <xdr:cNvPr id="182" name="Straight Connector 9">
          <a:extLst>
            <a:ext uri="{FF2B5EF4-FFF2-40B4-BE49-F238E27FC236}">
              <a16:creationId xmlns:a16="http://schemas.microsoft.com/office/drawing/2014/main" id="{CDB0A96B-E766-42AD-917D-003C398F457B}"/>
            </a:ext>
            <a:ext uri="{147F2762-F138-4A5C-976F-8EAC2B608ADB}">
              <a16:predDERef xmlns:a16="http://schemas.microsoft.com/office/drawing/2014/main" pred="{E439E7B0-00C0-4FBD-ABA3-63D3EB078C99}"/>
            </a:ext>
          </a:extLst>
        </xdr:cNvPr>
        <xdr:cNvCxnSpPr>
          <a:cxnSpLocks/>
        </xdr:cNvCxnSpPr>
      </xdr:nvCxnSpPr>
      <xdr:spPr>
        <a:xfrm>
          <a:off x="781050" y="3048000"/>
          <a:ext cx="16383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3</xdr:row>
      <xdr:rowOff>76200</xdr:rowOff>
    </xdr:from>
    <xdr:to>
      <xdr:col>8</xdr:col>
      <xdr:colOff>9525</xdr:colOff>
      <xdr:row>8</xdr:row>
      <xdr:rowOff>76200</xdr:rowOff>
    </xdr:to>
    <xdr:sp macro="" textlink="">
      <xdr:nvSpPr>
        <xdr:cNvPr id="58" name="Rectangle 10">
          <a:extLst>
            <a:ext uri="{FF2B5EF4-FFF2-40B4-BE49-F238E27FC236}">
              <a16:creationId xmlns:a16="http://schemas.microsoft.com/office/drawing/2014/main" id="{B181989B-A221-4BFB-AE50-F24A9FCF1657}"/>
            </a:ext>
            <a:ext uri="{147F2762-F138-4A5C-976F-8EAC2B608ADB}">
              <a16:predDERef xmlns:a16="http://schemas.microsoft.com/office/drawing/2014/main" pred="{CDB0A96B-E766-42AD-917D-003C398F457B}"/>
            </a:ext>
          </a:extLst>
        </xdr:cNvPr>
        <xdr:cNvSpPr/>
      </xdr:nvSpPr>
      <xdr:spPr>
        <a:xfrm rot="3213849">
          <a:off x="4243388" y="957262"/>
          <a:ext cx="952500" cy="3333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Advocacy</a:t>
          </a:r>
        </a:p>
      </xdr:txBody>
    </xdr:sp>
    <xdr:clientData/>
  </xdr:twoCellAnchor>
  <xdr:twoCellAnchor>
    <xdr:from>
      <xdr:col>3</xdr:col>
      <xdr:colOff>133350</xdr:colOff>
      <xdr:row>3</xdr:row>
      <xdr:rowOff>123825</xdr:rowOff>
    </xdr:from>
    <xdr:to>
      <xdr:col>3</xdr:col>
      <xdr:colOff>466725</xdr:colOff>
      <xdr:row>8</xdr:row>
      <xdr:rowOff>123825</xdr:rowOff>
    </xdr:to>
    <xdr:sp macro="" textlink="">
      <xdr:nvSpPr>
        <xdr:cNvPr id="48" name="Rectangle 11">
          <a:extLst>
            <a:ext uri="{FF2B5EF4-FFF2-40B4-BE49-F238E27FC236}">
              <a16:creationId xmlns:a16="http://schemas.microsoft.com/office/drawing/2014/main" id="{F252EA9C-DC40-440A-9946-C29F04ECAABC}"/>
            </a:ext>
            <a:ext uri="{147F2762-F138-4A5C-976F-8EAC2B608ADB}">
              <a16:predDERef xmlns:a16="http://schemas.microsoft.com/office/drawing/2014/main" pred="{B181989B-A221-4BFB-AE50-F24A9FCF1657}"/>
            </a:ext>
          </a:extLst>
        </xdr:cNvPr>
        <xdr:cNvSpPr/>
      </xdr:nvSpPr>
      <xdr:spPr>
        <a:xfrm rot="2794941">
          <a:off x="1652588" y="1004887"/>
          <a:ext cx="952500" cy="3333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Governance</a:t>
          </a:r>
        </a:p>
      </xdr:txBody>
    </xdr:sp>
    <xdr:clientData/>
  </xdr:twoCellAnchor>
  <xdr:twoCellAnchor>
    <xdr:from>
      <xdr:col>7</xdr:col>
      <xdr:colOff>323850</xdr:colOff>
      <xdr:row>14</xdr:row>
      <xdr:rowOff>66675</xdr:rowOff>
    </xdr:from>
    <xdr:to>
      <xdr:col>8</xdr:col>
      <xdr:colOff>19050</xdr:colOff>
      <xdr:row>19</xdr:row>
      <xdr:rowOff>66675</xdr:rowOff>
    </xdr:to>
    <xdr:sp macro="" textlink="">
      <xdr:nvSpPr>
        <xdr:cNvPr id="40" name="Rectangle 12">
          <a:extLst>
            <a:ext uri="{FF2B5EF4-FFF2-40B4-BE49-F238E27FC236}">
              <a16:creationId xmlns:a16="http://schemas.microsoft.com/office/drawing/2014/main" id="{2EA976B1-749F-4C5D-BBB0-7057CF6B8CEC}"/>
            </a:ext>
            <a:ext uri="{147F2762-F138-4A5C-976F-8EAC2B608ADB}">
              <a16:predDERef xmlns:a16="http://schemas.microsoft.com/office/drawing/2014/main" pred="{F252EA9C-DC40-440A-9946-C29F04ECAABC}"/>
            </a:ext>
          </a:extLst>
        </xdr:cNvPr>
        <xdr:cNvSpPr/>
      </xdr:nvSpPr>
      <xdr:spPr>
        <a:xfrm rot="18800150">
          <a:off x="4267200" y="3057525"/>
          <a:ext cx="952500" cy="304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Empowerment</a:t>
          </a:r>
        </a:p>
      </xdr:txBody>
    </xdr:sp>
    <xdr:clientData/>
  </xdr:twoCellAnchor>
  <xdr:twoCellAnchor>
    <xdr:from>
      <xdr:col>3</xdr:col>
      <xdr:colOff>200025</xdr:colOff>
      <xdr:row>15</xdr:row>
      <xdr:rowOff>171450</xdr:rowOff>
    </xdr:from>
    <xdr:to>
      <xdr:col>4</xdr:col>
      <xdr:colOff>542925</xdr:colOff>
      <xdr:row>17</xdr:row>
      <xdr:rowOff>95250</xdr:rowOff>
    </xdr:to>
    <xdr:sp macro="" textlink="">
      <xdr:nvSpPr>
        <xdr:cNvPr id="47" name="Rectangle 13">
          <a:extLst>
            <a:ext uri="{FF2B5EF4-FFF2-40B4-BE49-F238E27FC236}">
              <a16:creationId xmlns:a16="http://schemas.microsoft.com/office/drawing/2014/main" id="{9BFB924B-4E97-4673-85A7-FBB7E5E9B2E7}"/>
            </a:ext>
            <a:ext uri="{147F2762-F138-4A5C-976F-8EAC2B608ADB}">
              <a16:predDERef xmlns:a16="http://schemas.microsoft.com/office/drawing/2014/main" pred="{2EA976B1-749F-4C5D-BBB0-7057CF6B8CEC}"/>
            </a:ext>
          </a:extLst>
        </xdr:cNvPr>
        <xdr:cNvSpPr/>
      </xdr:nvSpPr>
      <xdr:spPr>
        <a:xfrm rot="18915091">
          <a:off x="2028825" y="3028950"/>
          <a:ext cx="952500" cy="304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Integrity</a:t>
          </a:r>
        </a:p>
      </xdr:txBody>
    </xdr:sp>
    <xdr:clientData/>
  </xdr:twoCellAnchor>
  <xdr:twoCellAnchor>
    <xdr:from>
      <xdr:col>6</xdr:col>
      <xdr:colOff>28575</xdr:colOff>
      <xdr:row>6</xdr:row>
      <xdr:rowOff>171450</xdr:rowOff>
    </xdr:from>
    <xdr:to>
      <xdr:col>7</xdr:col>
      <xdr:colOff>361950</xdr:colOff>
      <xdr:row>7</xdr:row>
      <xdr:rowOff>0</xdr:rowOff>
    </xdr:to>
    <xdr:cxnSp macro="">
      <xdr:nvCxnSpPr>
        <xdr:cNvPr id="138" name="Straight Connector 20">
          <a:extLst>
            <a:ext uri="{FF2B5EF4-FFF2-40B4-BE49-F238E27FC236}">
              <a16:creationId xmlns:a16="http://schemas.microsoft.com/office/drawing/2014/main" id="{32C0A8B3-289E-4DFA-99BF-DFF9C4C3A50F}"/>
            </a:ext>
            <a:ext uri="{147F2762-F138-4A5C-976F-8EAC2B608ADB}">
              <a16:predDERef xmlns:a16="http://schemas.microsoft.com/office/drawing/2014/main" pred="{9BFB924B-4E97-4673-85A7-FBB7E5E9B2E7}"/>
            </a:ext>
          </a:extLst>
        </xdr:cNvPr>
        <xdr:cNvCxnSpPr>
          <a:cxnSpLocks/>
        </xdr:cNvCxnSpPr>
      </xdr:nvCxnSpPr>
      <xdr:spPr>
        <a:xfrm flipV="1">
          <a:off x="3686175" y="1314450"/>
          <a:ext cx="942975" cy="19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18</xdr:row>
      <xdr:rowOff>0</xdr:rowOff>
    </xdr:from>
    <xdr:to>
      <xdr:col>7</xdr:col>
      <xdr:colOff>47625</xdr:colOff>
      <xdr:row>18</xdr:row>
      <xdr:rowOff>19050</xdr:rowOff>
    </xdr:to>
    <xdr:cxnSp macro="">
      <xdr:nvCxnSpPr>
        <xdr:cNvPr id="156" name="Straight Connector 23">
          <a:extLst>
            <a:ext uri="{FF2B5EF4-FFF2-40B4-BE49-F238E27FC236}">
              <a16:creationId xmlns:a16="http://schemas.microsoft.com/office/drawing/2014/main" id="{447EE961-4B09-464A-B476-7542177A11FB}"/>
            </a:ext>
            <a:ext uri="{147F2762-F138-4A5C-976F-8EAC2B608ADB}">
              <a16:predDERef xmlns:a16="http://schemas.microsoft.com/office/drawing/2014/main" pred="{32C0A8B3-289E-4DFA-99BF-DFF9C4C3A50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2EA976B1-749F-4C5D-BBB0-7057CF6B8CEC}"/>
            </a:ext>
          </a:extLst>
        </xdr:cNvCxnSpPr>
      </xdr:nvCxnSpPr>
      <xdr:spPr>
        <a:xfrm flipV="1">
          <a:off x="2971800" y="3429000"/>
          <a:ext cx="1343025" cy="19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17</xdr:row>
      <xdr:rowOff>161925</xdr:rowOff>
    </xdr:from>
    <xdr:to>
      <xdr:col>3</xdr:col>
      <xdr:colOff>266700</xdr:colOff>
      <xdr:row>17</xdr:row>
      <xdr:rowOff>180975</xdr:rowOff>
    </xdr:to>
    <xdr:cxnSp macro="">
      <xdr:nvCxnSpPr>
        <xdr:cNvPr id="171" name="Straight Connector 24">
          <a:extLst>
            <a:ext uri="{FF2B5EF4-FFF2-40B4-BE49-F238E27FC236}">
              <a16:creationId xmlns:a16="http://schemas.microsoft.com/office/drawing/2014/main" id="{7769BA8D-F141-4EF7-B25D-649F2ED25B98}"/>
            </a:ext>
            <a:ext uri="{147F2762-F138-4A5C-976F-8EAC2B608ADB}">
              <a16:predDERef xmlns:a16="http://schemas.microsoft.com/office/drawing/2014/main" pred="{447EE961-4B09-464A-B476-7542177A11FB}"/>
            </a:ext>
          </a:extLst>
        </xdr:cNvPr>
        <xdr:cNvCxnSpPr>
          <a:cxnSpLocks/>
        </xdr:cNvCxnSpPr>
      </xdr:nvCxnSpPr>
      <xdr:spPr>
        <a:xfrm flipV="1">
          <a:off x="819150" y="3400425"/>
          <a:ext cx="1276350" cy="19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</xdr:row>
      <xdr:rowOff>171450</xdr:rowOff>
    </xdr:from>
    <xdr:to>
      <xdr:col>7</xdr:col>
      <xdr:colOff>114300</xdr:colOff>
      <xdr:row>5</xdr:row>
      <xdr:rowOff>0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E9789735-E07C-41EA-BF45-46AD0BBF5F14}"/>
            </a:ext>
            <a:ext uri="{147F2762-F138-4A5C-976F-8EAC2B608ADB}">
              <a16:predDERef xmlns:a16="http://schemas.microsoft.com/office/drawing/2014/main" pred="{7769BA8D-F141-4EF7-B25D-649F2ED25B98}"/>
            </a:ext>
          </a:extLst>
        </xdr:cNvPr>
        <xdr:cNvCxnSpPr>
          <a:cxnSpLocks/>
        </xdr:cNvCxnSpPr>
      </xdr:nvCxnSpPr>
      <xdr:spPr>
        <a:xfrm flipV="1">
          <a:off x="3438525" y="933450"/>
          <a:ext cx="942975" cy="19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15</xdr:row>
      <xdr:rowOff>0</xdr:rowOff>
    </xdr:from>
    <xdr:to>
      <xdr:col>7</xdr:col>
      <xdr:colOff>600075</xdr:colOff>
      <xdr:row>15</xdr:row>
      <xdr:rowOff>9525</xdr:rowOff>
    </xdr:to>
    <xdr:cxnSp macro="">
      <xdr:nvCxnSpPr>
        <xdr:cNvPr id="35" name="Straight Connector 189">
          <a:extLst>
            <a:ext uri="{FF2B5EF4-FFF2-40B4-BE49-F238E27FC236}">
              <a16:creationId xmlns:a16="http://schemas.microsoft.com/office/drawing/2014/main" id="{9844731E-74D0-401D-80EB-7E951448AD69}"/>
            </a:ext>
            <a:ext uri="{147F2762-F138-4A5C-976F-8EAC2B608ADB}">
              <a16:predDERef xmlns:a16="http://schemas.microsoft.com/office/drawing/2014/main" pred="{E9789735-E07C-41EA-BF45-46AD0BBF5F1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2EA976B1-749F-4C5D-BBB0-7057CF6B8CEC}"/>
            </a:ext>
          </a:extLst>
        </xdr:cNvCxnSpPr>
      </xdr:nvCxnSpPr>
      <xdr:spPr>
        <a:xfrm>
          <a:off x="3105150" y="2857500"/>
          <a:ext cx="176212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35</xdr:row>
      <xdr:rowOff>133350</xdr:rowOff>
    </xdr:from>
    <xdr:to>
      <xdr:col>14</xdr:col>
      <xdr:colOff>9525</xdr:colOff>
      <xdr:row>35</xdr:row>
      <xdr:rowOff>142875</xdr:rowOff>
    </xdr:to>
    <xdr:cxnSp macro="">
      <xdr:nvCxnSpPr>
        <xdr:cNvPr id="27" name="Straight Connector 1">
          <a:extLst>
            <a:ext uri="{FF2B5EF4-FFF2-40B4-BE49-F238E27FC236}">
              <a16:creationId xmlns:a16="http://schemas.microsoft.com/office/drawing/2014/main" id="{595D2742-0A8B-4A68-878D-01651DDF2C09}"/>
            </a:ext>
            <a:ext uri="{147F2762-F138-4A5C-976F-8EAC2B608ADB}">
              <a16:predDERef xmlns:a16="http://schemas.microsoft.com/office/drawing/2014/main" pred="{67FB93C8-A1FD-49FF-95CD-649078B4EFB6}"/>
            </a:ext>
          </a:extLst>
        </xdr:cNvPr>
        <xdr:cNvCxnSpPr>
          <a:cxnSpLocks/>
        </xdr:cNvCxnSpPr>
      </xdr:nvCxnSpPr>
      <xdr:spPr>
        <a:xfrm flipV="1">
          <a:off x="3629025" y="2038350"/>
          <a:ext cx="49149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33</xdr:row>
      <xdr:rowOff>180975</xdr:rowOff>
    </xdr:from>
    <xdr:to>
      <xdr:col>9</xdr:col>
      <xdr:colOff>314325</xdr:colOff>
      <xdr:row>35</xdr:row>
      <xdr:rowOff>114300</xdr:rowOff>
    </xdr:to>
    <xdr:cxnSp macro="">
      <xdr:nvCxnSpPr>
        <xdr:cNvPr id="28" name="Straight Connector 2">
          <a:extLst>
            <a:ext uri="{FF2B5EF4-FFF2-40B4-BE49-F238E27FC236}">
              <a16:creationId xmlns:a16="http://schemas.microsoft.com/office/drawing/2014/main" id="{3601BA33-CFD4-4229-AE9D-A5D8E74896D3}"/>
            </a:ext>
            <a:ext uri="{147F2762-F138-4A5C-976F-8EAC2B608ADB}">
              <a16:predDERef xmlns:a16="http://schemas.microsoft.com/office/drawing/2014/main" pred="{595D2742-0A8B-4A68-878D-01651DDF2C09}"/>
            </a:ext>
          </a:extLst>
        </xdr:cNvPr>
        <xdr:cNvCxnSpPr>
          <a:cxnSpLocks/>
        </xdr:cNvCxnSpPr>
      </xdr:nvCxnSpPr>
      <xdr:spPr>
        <a:xfrm>
          <a:off x="5800725" y="1704975"/>
          <a:ext cx="0" cy="314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35</xdr:row>
      <xdr:rowOff>104775</xdr:rowOff>
    </xdr:from>
    <xdr:to>
      <xdr:col>6</xdr:col>
      <xdr:colOff>0</xdr:colOff>
      <xdr:row>38</xdr:row>
      <xdr:rowOff>0</xdr:rowOff>
    </xdr:to>
    <xdr:cxnSp macro="">
      <xdr:nvCxnSpPr>
        <xdr:cNvPr id="29" name="Straight Connector 3">
          <a:extLst>
            <a:ext uri="{FF2B5EF4-FFF2-40B4-BE49-F238E27FC236}">
              <a16:creationId xmlns:a16="http://schemas.microsoft.com/office/drawing/2014/main" id="{B75C790C-8677-45C5-9EC8-645AE35FCACE}"/>
            </a:ext>
            <a:ext uri="{147F2762-F138-4A5C-976F-8EAC2B608ADB}">
              <a16:predDERef xmlns:a16="http://schemas.microsoft.com/office/drawing/2014/main" pred="{3601BA33-CFD4-4229-AE9D-A5D8E74896D3}"/>
            </a:ext>
          </a:extLst>
        </xdr:cNvPr>
        <xdr:cNvCxnSpPr>
          <a:cxnSpLocks/>
        </xdr:cNvCxnSpPr>
      </xdr:nvCxnSpPr>
      <xdr:spPr>
        <a:xfrm flipH="1">
          <a:off x="3648075" y="2009775"/>
          <a:ext cx="9525" cy="466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35</xdr:row>
      <xdr:rowOff>123825</xdr:rowOff>
    </xdr:from>
    <xdr:to>
      <xdr:col>14</xdr:col>
      <xdr:colOff>0</xdr:colOff>
      <xdr:row>37</xdr:row>
      <xdr:rowOff>57150</xdr:rowOff>
    </xdr:to>
    <xdr:cxnSp macro="">
      <xdr:nvCxnSpPr>
        <xdr:cNvPr id="30" name="Straight Connector 4">
          <a:extLst>
            <a:ext uri="{FF2B5EF4-FFF2-40B4-BE49-F238E27FC236}">
              <a16:creationId xmlns:a16="http://schemas.microsoft.com/office/drawing/2014/main" id="{8E63097B-BBB6-4F77-98DB-8F775D8E00DC}"/>
            </a:ext>
            <a:ext uri="{147F2762-F138-4A5C-976F-8EAC2B608ADB}">
              <a16:predDERef xmlns:a16="http://schemas.microsoft.com/office/drawing/2014/main" pred="{B75C790C-8677-45C5-9EC8-645AE35FCACE}"/>
            </a:ext>
          </a:extLst>
        </xdr:cNvPr>
        <xdr:cNvCxnSpPr>
          <a:cxnSpLocks/>
        </xdr:cNvCxnSpPr>
      </xdr:nvCxnSpPr>
      <xdr:spPr>
        <a:xfrm>
          <a:off x="8534400" y="2028825"/>
          <a:ext cx="0" cy="314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59</xdr:row>
      <xdr:rowOff>133350</xdr:rowOff>
    </xdr:from>
    <xdr:to>
      <xdr:col>14</xdr:col>
      <xdr:colOff>9525</xdr:colOff>
      <xdr:row>59</xdr:row>
      <xdr:rowOff>142875</xdr:rowOff>
    </xdr:to>
    <xdr:cxnSp macro="">
      <xdr:nvCxnSpPr>
        <xdr:cNvPr id="31" name="Straight Connector 1">
          <a:extLst>
            <a:ext uri="{FF2B5EF4-FFF2-40B4-BE49-F238E27FC236}">
              <a16:creationId xmlns:a16="http://schemas.microsoft.com/office/drawing/2014/main" id="{7DA2F5C9-8A03-4BB2-BE11-EEAF1DB39EE8}"/>
            </a:ext>
            <a:ext uri="{147F2762-F138-4A5C-976F-8EAC2B608ADB}">
              <a16:predDERef xmlns:a16="http://schemas.microsoft.com/office/drawing/2014/main" pred="{8E63097B-BBB6-4F77-98DB-8F775D8E00DC}"/>
            </a:ext>
          </a:extLst>
        </xdr:cNvPr>
        <xdr:cNvCxnSpPr>
          <a:cxnSpLocks/>
        </xdr:cNvCxnSpPr>
      </xdr:nvCxnSpPr>
      <xdr:spPr>
        <a:xfrm flipV="1">
          <a:off x="3629025" y="2038350"/>
          <a:ext cx="49149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57</xdr:row>
      <xdr:rowOff>180975</xdr:rowOff>
    </xdr:from>
    <xdr:to>
      <xdr:col>9</xdr:col>
      <xdr:colOff>314325</xdr:colOff>
      <xdr:row>59</xdr:row>
      <xdr:rowOff>114300</xdr:rowOff>
    </xdr:to>
    <xdr:cxnSp macro="">
      <xdr:nvCxnSpPr>
        <xdr:cNvPr id="32" name="Straight Connector 2">
          <a:extLst>
            <a:ext uri="{FF2B5EF4-FFF2-40B4-BE49-F238E27FC236}">
              <a16:creationId xmlns:a16="http://schemas.microsoft.com/office/drawing/2014/main" id="{BD1272CD-2F87-485F-BCAD-2DA5B4A1D354}"/>
            </a:ext>
            <a:ext uri="{147F2762-F138-4A5C-976F-8EAC2B608ADB}">
              <a16:predDERef xmlns:a16="http://schemas.microsoft.com/office/drawing/2014/main" pred="{7DA2F5C9-8A03-4BB2-BE11-EEAF1DB39EE8}"/>
            </a:ext>
          </a:extLst>
        </xdr:cNvPr>
        <xdr:cNvCxnSpPr>
          <a:cxnSpLocks/>
        </xdr:cNvCxnSpPr>
      </xdr:nvCxnSpPr>
      <xdr:spPr>
        <a:xfrm>
          <a:off x="5800725" y="1704975"/>
          <a:ext cx="0" cy="314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59</xdr:row>
      <xdr:rowOff>104775</xdr:rowOff>
    </xdr:from>
    <xdr:to>
      <xdr:col>6</xdr:col>
      <xdr:colOff>0</xdr:colOff>
      <xdr:row>62</xdr:row>
      <xdr:rowOff>0</xdr:rowOff>
    </xdr:to>
    <xdr:cxnSp macro="">
      <xdr:nvCxnSpPr>
        <xdr:cNvPr id="33" name="Straight Connector 3">
          <a:extLst>
            <a:ext uri="{FF2B5EF4-FFF2-40B4-BE49-F238E27FC236}">
              <a16:creationId xmlns:a16="http://schemas.microsoft.com/office/drawing/2014/main" id="{8D2784F3-7B55-4E22-99AA-F59E9EDBA324}"/>
            </a:ext>
            <a:ext uri="{147F2762-F138-4A5C-976F-8EAC2B608ADB}">
              <a16:predDERef xmlns:a16="http://schemas.microsoft.com/office/drawing/2014/main" pred="{BD1272CD-2F87-485F-BCAD-2DA5B4A1D354}"/>
            </a:ext>
          </a:extLst>
        </xdr:cNvPr>
        <xdr:cNvCxnSpPr>
          <a:cxnSpLocks/>
        </xdr:cNvCxnSpPr>
      </xdr:nvCxnSpPr>
      <xdr:spPr>
        <a:xfrm flipH="1">
          <a:off x="3648075" y="2009775"/>
          <a:ext cx="9525" cy="466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59</xdr:row>
      <xdr:rowOff>123825</xdr:rowOff>
    </xdr:from>
    <xdr:to>
      <xdr:col>14</xdr:col>
      <xdr:colOff>0</xdr:colOff>
      <xdr:row>61</xdr:row>
      <xdr:rowOff>57150</xdr:rowOff>
    </xdr:to>
    <xdr:cxnSp macro="">
      <xdr:nvCxnSpPr>
        <xdr:cNvPr id="34" name="Straight Connector 4">
          <a:extLst>
            <a:ext uri="{FF2B5EF4-FFF2-40B4-BE49-F238E27FC236}">
              <a16:creationId xmlns:a16="http://schemas.microsoft.com/office/drawing/2014/main" id="{5C97BC5B-F496-4F16-8F19-41385AD7C6B7}"/>
            </a:ext>
            <a:ext uri="{147F2762-F138-4A5C-976F-8EAC2B608ADB}">
              <a16:predDERef xmlns:a16="http://schemas.microsoft.com/office/drawing/2014/main" pred="{8D2784F3-7B55-4E22-99AA-F59E9EDBA324}"/>
            </a:ext>
          </a:extLst>
        </xdr:cNvPr>
        <xdr:cNvCxnSpPr>
          <a:cxnSpLocks/>
        </xdr:cNvCxnSpPr>
      </xdr:nvCxnSpPr>
      <xdr:spPr>
        <a:xfrm>
          <a:off x="8534400" y="2028825"/>
          <a:ext cx="0" cy="314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83</xdr:row>
      <xdr:rowOff>133350</xdr:rowOff>
    </xdr:from>
    <xdr:to>
      <xdr:col>14</xdr:col>
      <xdr:colOff>9525</xdr:colOff>
      <xdr:row>83</xdr:row>
      <xdr:rowOff>142875</xdr:rowOff>
    </xdr:to>
    <xdr:cxnSp macro="">
      <xdr:nvCxnSpPr>
        <xdr:cNvPr id="35" name="Straight Connector 1">
          <a:extLst>
            <a:ext uri="{FF2B5EF4-FFF2-40B4-BE49-F238E27FC236}">
              <a16:creationId xmlns:a16="http://schemas.microsoft.com/office/drawing/2014/main" id="{31CCE483-6177-4265-8F95-0F9E8592F96A}"/>
            </a:ext>
            <a:ext uri="{147F2762-F138-4A5C-976F-8EAC2B608ADB}">
              <a16:predDERef xmlns:a16="http://schemas.microsoft.com/office/drawing/2014/main" pred="{5C97BC5B-F496-4F16-8F19-41385AD7C6B7}"/>
            </a:ext>
          </a:extLst>
        </xdr:cNvPr>
        <xdr:cNvCxnSpPr>
          <a:cxnSpLocks/>
        </xdr:cNvCxnSpPr>
      </xdr:nvCxnSpPr>
      <xdr:spPr>
        <a:xfrm flipV="1">
          <a:off x="3629025" y="11372850"/>
          <a:ext cx="49149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81</xdr:row>
      <xdr:rowOff>180975</xdr:rowOff>
    </xdr:from>
    <xdr:to>
      <xdr:col>9</xdr:col>
      <xdr:colOff>314325</xdr:colOff>
      <xdr:row>83</xdr:row>
      <xdr:rowOff>114300</xdr:rowOff>
    </xdr:to>
    <xdr:cxnSp macro="">
      <xdr:nvCxnSpPr>
        <xdr:cNvPr id="36" name="Straight Connector 2">
          <a:extLst>
            <a:ext uri="{FF2B5EF4-FFF2-40B4-BE49-F238E27FC236}">
              <a16:creationId xmlns:a16="http://schemas.microsoft.com/office/drawing/2014/main" id="{754ABA8A-B6FE-4C5A-9F3B-0BC0EC6EC5F2}"/>
            </a:ext>
            <a:ext uri="{147F2762-F138-4A5C-976F-8EAC2B608ADB}">
              <a16:predDERef xmlns:a16="http://schemas.microsoft.com/office/drawing/2014/main" pred="{31CCE483-6177-4265-8F95-0F9E8592F96A}"/>
            </a:ext>
          </a:extLst>
        </xdr:cNvPr>
        <xdr:cNvCxnSpPr>
          <a:cxnSpLocks/>
        </xdr:cNvCxnSpPr>
      </xdr:nvCxnSpPr>
      <xdr:spPr>
        <a:xfrm>
          <a:off x="5800725" y="11039475"/>
          <a:ext cx="0" cy="314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83</xdr:row>
      <xdr:rowOff>104775</xdr:rowOff>
    </xdr:from>
    <xdr:to>
      <xdr:col>6</xdr:col>
      <xdr:colOff>0</xdr:colOff>
      <xdr:row>86</xdr:row>
      <xdr:rowOff>0</xdr:rowOff>
    </xdr:to>
    <xdr:cxnSp macro="">
      <xdr:nvCxnSpPr>
        <xdr:cNvPr id="37" name="Straight Connector 3">
          <a:extLst>
            <a:ext uri="{FF2B5EF4-FFF2-40B4-BE49-F238E27FC236}">
              <a16:creationId xmlns:a16="http://schemas.microsoft.com/office/drawing/2014/main" id="{88B37483-AE76-4EBE-A028-84843FBEFA8F}"/>
            </a:ext>
            <a:ext uri="{147F2762-F138-4A5C-976F-8EAC2B608ADB}">
              <a16:predDERef xmlns:a16="http://schemas.microsoft.com/office/drawing/2014/main" pred="{754ABA8A-B6FE-4C5A-9F3B-0BC0EC6EC5F2}"/>
            </a:ext>
          </a:extLst>
        </xdr:cNvPr>
        <xdr:cNvCxnSpPr>
          <a:cxnSpLocks/>
        </xdr:cNvCxnSpPr>
      </xdr:nvCxnSpPr>
      <xdr:spPr>
        <a:xfrm flipH="1">
          <a:off x="3648075" y="11344275"/>
          <a:ext cx="9525" cy="466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83</xdr:row>
      <xdr:rowOff>123825</xdr:rowOff>
    </xdr:from>
    <xdr:to>
      <xdr:col>14</xdr:col>
      <xdr:colOff>0</xdr:colOff>
      <xdr:row>85</xdr:row>
      <xdr:rowOff>57150</xdr:rowOff>
    </xdr:to>
    <xdr:cxnSp macro="">
      <xdr:nvCxnSpPr>
        <xdr:cNvPr id="38" name="Straight Connector 4">
          <a:extLst>
            <a:ext uri="{FF2B5EF4-FFF2-40B4-BE49-F238E27FC236}">
              <a16:creationId xmlns:a16="http://schemas.microsoft.com/office/drawing/2014/main" id="{81277106-896F-4B2A-91D5-FAF559151F2D}"/>
            </a:ext>
            <a:ext uri="{147F2762-F138-4A5C-976F-8EAC2B608ADB}">
              <a16:predDERef xmlns:a16="http://schemas.microsoft.com/office/drawing/2014/main" pred="{88B37483-AE76-4EBE-A028-84843FBEFA8F}"/>
            </a:ext>
          </a:extLst>
        </xdr:cNvPr>
        <xdr:cNvCxnSpPr>
          <a:cxnSpLocks/>
        </xdr:cNvCxnSpPr>
      </xdr:nvCxnSpPr>
      <xdr:spPr>
        <a:xfrm>
          <a:off x="8534400" y="11363325"/>
          <a:ext cx="0" cy="314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109</xdr:row>
      <xdr:rowOff>133350</xdr:rowOff>
    </xdr:from>
    <xdr:to>
      <xdr:col>14</xdr:col>
      <xdr:colOff>9525</xdr:colOff>
      <xdr:row>109</xdr:row>
      <xdr:rowOff>142875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ECDBE3C-97BF-4768-8319-29835A277A7A}"/>
            </a:ext>
            <a:ext uri="{147F2762-F138-4A5C-976F-8EAC2B608ADB}">
              <a16:predDERef xmlns:a16="http://schemas.microsoft.com/office/drawing/2014/main" pred="{81277106-896F-4B2A-91D5-FAF559151F2D}"/>
            </a:ext>
          </a:extLst>
        </xdr:cNvPr>
        <xdr:cNvCxnSpPr>
          <a:cxnSpLocks/>
        </xdr:cNvCxnSpPr>
      </xdr:nvCxnSpPr>
      <xdr:spPr>
        <a:xfrm flipV="1">
          <a:off x="3629025" y="2038350"/>
          <a:ext cx="49149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107</xdr:row>
      <xdr:rowOff>180975</xdr:rowOff>
    </xdr:from>
    <xdr:to>
      <xdr:col>9</xdr:col>
      <xdr:colOff>314325</xdr:colOff>
      <xdr:row>109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153D57-B3D3-49E4-961C-C12B22B45D89}"/>
            </a:ext>
            <a:ext uri="{147F2762-F138-4A5C-976F-8EAC2B608ADB}">
              <a16:predDERef xmlns:a16="http://schemas.microsoft.com/office/drawing/2014/main" pred="{EECDBE3C-97BF-4768-8319-29835A277A7A}"/>
            </a:ext>
          </a:extLst>
        </xdr:cNvPr>
        <xdr:cNvCxnSpPr>
          <a:cxnSpLocks/>
        </xdr:cNvCxnSpPr>
      </xdr:nvCxnSpPr>
      <xdr:spPr>
        <a:xfrm>
          <a:off x="5800725" y="1704975"/>
          <a:ext cx="0" cy="314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109</xdr:row>
      <xdr:rowOff>104775</xdr:rowOff>
    </xdr:from>
    <xdr:to>
      <xdr:col>6</xdr:col>
      <xdr:colOff>0</xdr:colOff>
      <xdr:row>112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71255FE-7B95-4BC7-8B57-6C9D693DC36E}"/>
            </a:ext>
            <a:ext uri="{147F2762-F138-4A5C-976F-8EAC2B608ADB}">
              <a16:predDERef xmlns:a16="http://schemas.microsoft.com/office/drawing/2014/main" pred="{BB153D57-B3D3-49E4-961C-C12B22B45D89}"/>
            </a:ext>
          </a:extLst>
        </xdr:cNvPr>
        <xdr:cNvCxnSpPr>
          <a:cxnSpLocks/>
        </xdr:cNvCxnSpPr>
      </xdr:nvCxnSpPr>
      <xdr:spPr>
        <a:xfrm flipH="1">
          <a:off x="3648075" y="2009775"/>
          <a:ext cx="9525" cy="466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109</xdr:row>
      <xdr:rowOff>123825</xdr:rowOff>
    </xdr:from>
    <xdr:to>
      <xdr:col>14</xdr:col>
      <xdr:colOff>0</xdr:colOff>
      <xdr:row>111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EDA33C9-49B2-4163-9AA4-DEFE52375F6C}"/>
            </a:ext>
            <a:ext uri="{147F2762-F138-4A5C-976F-8EAC2B608ADB}">
              <a16:predDERef xmlns:a16="http://schemas.microsoft.com/office/drawing/2014/main" pred="{771255FE-7B95-4BC7-8B57-6C9D693DC36E}"/>
            </a:ext>
          </a:extLst>
        </xdr:cNvPr>
        <xdr:cNvCxnSpPr>
          <a:cxnSpLocks/>
        </xdr:cNvCxnSpPr>
      </xdr:nvCxnSpPr>
      <xdr:spPr>
        <a:xfrm>
          <a:off x="8534400" y="2028825"/>
          <a:ext cx="0" cy="314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13</xdr:row>
      <xdr:rowOff>95250</xdr:rowOff>
    </xdr:from>
    <xdr:to>
      <xdr:col>13</xdr:col>
      <xdr:colOff>28575</xdr:colOff>
      <xdr:row>19</xdr:row>
      <xdr:rowOff>171450</xdr:rowOff>
    </xdr:to>
    <xdr:sp macro="" textlink="">
      <xdr:nvSpPr>
        <xdr:cNvPr id="41" name="Flowchart: Delay 1">
          <a:extLst>
            <a:ext uri="{FF2B5EF4-FFF2-40B4-BE49-F238E27FC236}">
              <a16:creationId xmlns:a16="http://schemas.microsoft.com/office/drawing/2014/main" id="{F520C085-8848-4284-BAD4-9F64829F6217}"/>
            </a:ext>
          </a:extLst>
        </xdr:cNvPr>
        <xdr:cNvSpPr/>
      </xdr:nvSpPr>
      <xdr:spPr>
        <a:xfrm>
          <a:off x="6372225" y="2847975"/>
          <a:ext cx="1581150" cy="1219200"/>
        </a:xfrm>
        <a:prstGeom prst="flowChartDelay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Technical and legal Issues</a:t>
          </a:r>
        </a:p>
      </xdr:txBody>
    </xdr:sp>
    <xdr:clientData/>
  </xdr:twoCellAnchor>
  <xdr:twoCellAnchor>
    <xdr:from>
      <xdr:col>0</xdr:col>
      <xdr:colOff>95250</xdr:colOff>
      <xdr:row>15</xdr:row>
      <xdr:rowOff>0</xdr:rowOff>
    </xdr:from>
    <xdr:to>
      <xdr:col>1</xdr:col>
      <xdr:colOff>19050</xdr:colOff>
      <xdr:row>18</xdr:row>
      <xdr:rowOff>171450</xdr:rowOff>
    </xdr:to>
    <xdr:sp macro="" textlink="">
      <xdr:nvSpPr>
        <xdr:cNvPr id="26" name="Isosceles Triangle 2">
          <a:extLst>
            <a:ext uri="{FF2B5EF4-FFF2-40B4-BE49-F238E27FC236}">
              <a16:creationId xmlns:a16="http://schemas.microsoft.com/office/drawing/2014/main" id="{5F5CA421-DC10-41F3-B814-97C7D124A9B6}"/>
            </a:ext>
            <a:ext uri="{147F2762-F138-4A5C-976F-8EAC2B608ADB}">
              <a16:predDERef xmlns:a16="http://schemas.microsoft.com/office/drawing/2014/main" pred="{F520C085-8848-4284-BAD4-9F64829F6217}"/>
            </a:ext>
          </a:extLst>
        </xdr:cNvPr>
        <xdr:cNvSpPr/>
      </xdr:nvSpPr>
      <xdr:spPr>
        <a:xfrm rot="5430485">
          <a:off x="-9525" y="3238500"/>
          <a:ext cx="742950" cy="533400"/>
        </a:xfrm>
        <a:prstGeom prst="triangle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600" b="1" i="0" u="none" strike="noStrike">
            <a:solidFill>
              <a:schemeClr val="dk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1</xdr:col>
      <xdr:colOff>19040</xdr:colOff>
      <xdr:row>16</xdr:row>
      <xdr:rowOff>142875</xdr:rowOff>
    </xdr:from>
    <xdr:to>
      <xdr:col>10</xdr:col>
      <xdr:colOff>285750</xdr:colOff>
      <xdr:row>16</xdr:row>
      <xdr:rowOff>183340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EFD52A7-7837-FFA9-DE26-F05B9A9E809A}"/>
            </a:ext>
            <a:ext uri="{147F2762-F138-4A5C-976F-8EAC2B608ADB}">
              <a16:predDERef xmlns:a16="http://schemas.microsoft.com/office/drawing/2014/main" pred="{5F5CA421-DC10-41F3-B814-97C7D124A9B6}"/>
            </a:ext>
          </a:extLst>
        </xdr:cNvPr>
        <xdr:cNvCxnSpPr>
          <a:cxnSpLocks/>
          <a:stCxn id="26" idx="0"/>
          <a:extLst>
            <a:ext uri="{5F17804C-33F3-41E3-A699-7DCFA2EF7971}">
              <a16:cxnDERefs xmlns:a16="http://schemas.microsoft.com/office/drawing/2014/main" st="{5F5CA421-DC10-41F3-B814-97C7D124A9B6}" end="{F520C085-8848-4284-BAD4-9F64829F6217}"/>
            </a:ext>
          </a:extLst>
        </xdr:cNvCxnSpPr>
      </xdr:nvCxnSpPr>
      <xdr:spPr>
        <a:xfrm flipV="1">
          <a:off x="628640" y="3467100"/>
          <a:ext cx="5753110" cy="4046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9</xdr:row>
      <xdr:rowOff>161925</xdr:rowOff>
    </xdr:from>
    <xdr:to>
      <xdr:col>8</xdr:col>
      <xdr:colOff>400050</xdr:colOff>
      <xdr:row>16</xdr:row>
      <xdr:rowOff>152400</xdr:rowOff>
    </xdr:to>
    <xdr:cxnSp macro="">
      <xdr:nvCxnSpPr>
        <xdr:cNvPr id="39" name="Straight Connector 11">
          <a:extLst>
            <a:ext uri="{FF2B5EF4-FFF2-40B4-BE49-F238E27FC236}">
              <a16:creationId xmlns:a16="http://schemas.microsoft.com/office/drawing/2014/main" id="{1B6A0289-8BF9-F249-964D-F46B624A340E}"/>
            </a:ext>
            <a:ext uri="{147F2762-F138-4A5C-976F-8EAC2B608ADB}">
              <a16:predDERef xmlns:a16="http://schemas.microsoft.com/office/drawing/2014/main" pred="{AEFD52A7-7837-FFA9-DE26-F05B9A9E809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27E682A-3AC4-EC77-E019-5603EA7EFF57}" end="{00000000-0000-0000-0000-000000000000}"/>
            </a:ext>
          </a:extLst>
        </xdr:cNvCxnSpPr>
      </xdr:nvCxnSpPr>
      <xdr:spPr>
        <a:xfrm>
          <a:off x="4152900" y="2152650"/>
          <a:ext cx="1123950" cy="1323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16</xdr:row>
      <xdr:rowOff>152400</xdr:rowOff>
    </xdr:from>
    <xdr:to>
      <xdr:col>9</xdr:col>
      <xdr:colOff>228600</xdr:colOff>
      <xdr:row>23</xdr:row>
      <xdr:rowOff>161925</xdr:rowOff>
    </xdr:to>
    <xdr:cxnSp macro="">
      <xdr:nvCxnSpPr>
        <xdr:cNvPr id="4" name="Straight Connector 13">
          <a:extLst>
            <a:ext uri="{FF2B5EF4-FFF2-40B4-BE49-F238E27FC236}">
              <a16:creationId xmlns:a16="http://schemas.microsoft.com/office/drawing/2014/main" id="{EC4BD786-3FE8-387F-1624-DB5604514A01}"/>
            </a:ext>
            <a:ext uri="{147F2762-F138-4A5C-976F-8EAC2B608ADB}">
              <a16:predDERef xmlns:a16="http://schemas.microsoft.com/office/drawing/2014/main" pred="{1B6A0289-8BF9-F249-964D-F46B624A340E}"/>
            </a:ext>
          </a:extLst>
        </xdr:cNvPr>
        <xdr:cNvCxnSpPr>
          <a:cxnSpLocks/>
        </xdr:cNvCxnSpPr>
      </xdr:nvCxnSpPr>
      <xdr:spPr>
        <a:xfrm flipV="1">
          <a:off x="4429125" y="3476625"/>
          <a:ext cx="1285875" cy="1343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10</xdr:row>
      <xdr:rowOff>19050</xdr:rowOff>
    </xdr:from>
    <xdr:to>
      <xdr:col>4</xdr:col>
      <xdr:colOff>295275</xdr:colOff>
      <xdr:row>16</xdr:row>
      <xdr:rowOff>152400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CDBF64C-40A1-4FDF-93A9-97E4A960ED0F}"/>
            </a:ext>
            <a:ext uri="{147F2762-F138-4A5C-976F-8EAC2B608ADB}">
              <a16:predDERef xmlns:a16="http://schemas.microsoft.com/office/drawing/2014/main" pred="{EC4BD786-3FE8-387F-1624-DB5604514A01}"/>
            </a:ext>
          </a:extLst>
        </xdr:cNvPr>
        <xdr:cNvCxnSpPr>
          <a:cxnSpLocks/>
        </xdr:cNvCxnSpPr>
      </xdr:nvCxnSpPr>
      <xdr:spPr>
        <a:xfrm>
          <a:off x="1514475" y="2200275"/>
          <a:ext cx="1219200" cy="1276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16</xdr:row>
      <xdr:rowOff>161925</xdr:rowOff>
    </xdr:from>
    <xdr:to>
      <xdr:col>5</xdr:col>
      <xdr:colOff>38100</xdr:colOff>
      <xdr:row>23</xdr:row>
      <xdr:rowOff>66675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A0A9B189-8CAC-4964-AAD3-6DEA6C491F6B}"/>
            </a:ext>
            <a:ext uri="{147F2762-F138-4A5C-976F-8EAC2B608ADB}">
              <a16:predDERef xmlns:a16="http://schemas.microsoft.com/office/drawing/2014/main" pred="{2CDBF64C-40A1-4FDF-93A9-97E4A960ED0F}"/>
            </a:ext>
          </a:extLst>
        </xdr:cNvPr>
        <xdr:cNvCxnSpPr>
          <a:cxnSpLocks/>
        </xdr:cNvCxnSpPr>
      </xdr:nvCxnSpPr>
      <xdr:spPr>
        <a:xfrm flipV="1">
          <a:off x="1847850" y="3486150"/>
          <a:ext cx="1238250" cy="12382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157162</xdr:colOff>
      <xdr:row>8</xdr:row>
      <xdr:rowOff>147638</xdr:rowOff>
    </xdr:from>
    <xdr:to>
      <xdr:col>7</xdr:col>
      <xdr:colOff>490537</xdr:colOff>
      <xdr:row>13</xdr:row>
      <xdr:rowOff>147638</xdr:rowOff>
    </xdr:to>
    <xdr:sp macro="" textlink="">
      <xdr:nvSpPr>
        <xdr:cNvPr id="90" name="Rectangle 23">
          <a:extLst>
            <a:ext uri="{FF2B5EF4-FFF2-40B4-BE49-F238E27FC236}">
              <a16:creationId xmlns:a16="http://schemas.microsoft.com/office/drawing/2014/main" id="{927E682A-3AC4-EC77-E019-5603EA7EFF57}"/>
            </a:ext>
            <a:ext uri="{147F2762-F138-4A5C-976F-8EAC2B608ADB}">
              <a16:predDERef xmlns:a16="http://schemas.microsoft.com/office/drawing/2014/main" pred="{A0A9B189-8CAC-4964-AAD3-6DEA6C491F6B}"/>
            </a:ext>
          </a:extLst>
        </xdr:cNvPr>
        <xdr:cNvSpPr/>
      </xdr:nvSpPr>
      <xdr:spPr>
        <a:xfrm rot="3140063">
          <a:off x="4324350" y="2257425"/>
          <a:ext cx="952500" cy="3333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Surroundings</a:t>
          </a:r>
        </a:p>
      </xdr:txBody>
    </xdr:sp>
    <xdr:clientData/>
  </xdr:twoCellAnchor>
  <xdr:twoCellAnchor>
    <xdr:from>
      <xdr:col>7</xdr:col>
      <xdr:colOff>533400</xdr:colOff>
      <xdr:row>19</xdr:row>
      <xdr:rowOff>95250</xdr:rowOff>
    </xdr:from>
    <xdr:to>
      <xdr:col>8</xdr:col>
      <xdr:colOff>228600</xdr:colOff>
      <xdr:row>24</xdr:row>
      <xdr:rowOff>95250</xdr:rowOff>
    </xdr:to>
    <xdr:sp macro="" textlink="">
      <xdr:nvSpPr>
        <xdr:cNvPr id="5" name="Rectangle 28">
          <a:extLst>
            <a:ext uri="{FF2B5EF4-FFF2-40B4-BE49-F238E27FC236}">
              <a16:creationId xmlns:a16="http://schemas.microsoft.com/office/drawing/2014/main" id="{96612E04-2CEE-462A-984E-3CA3B03C72FC}"/>
            </a:ext>
            <a:ext uri="{147F2762-F138-4A5C-976F-8EAC2B608ADB}">
              <a16:predDERef xmlns:a16="http://schemas.microsoft.com/office/drawing/2014/main" pred="{927E682A-3AC4-EC77-E019-5603EA7EFF57}"/>
            </a:ext>
          </a:extLst>
        </xdr:cNvPr>
        <xdr:cNvSpPr/>
      </xdr:nvSpPr>
      <xdr:spPr>
        <a:xfrm rot="18593375">
          <a:off x="4529137" y="4576763"/>
          <a:ext cx="1266825" cy="304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Skills</a:t>
          </a:r>
        </a:p>
      </xdr:txBody>
    </xdr:sp>
    <xdr:clientData/>
  </xdr:twoCellAnchor>
  <xdr:twoCellAnchor>
    <xdr:from>
      <xdr:col>2</xdr:col>
      <xdr:colOff>561975</xdr:colOff>
      <xdr:row>8</xdr:row>
      <xdr:rowOff>161925</xdr:rowOff>
    </xdr:from>
    <xdr:to>
      <xdr:col>3</xdr:col>
      <xdr:colOff>257175</xdr:colOff>
      <xdr:row>13</xdr:row>
      <xdr:rowOff>219075</xdr:rowOff>
    </xdr:to>
    <xdr:sp macro="" textlink="">
      <xdr:nvSpPr>
        <xdr:cNvPr id="93" name="Rectangle 31">
          <a:extLst>
            <a:ext uri="{FF2B5EF4-FFF2-40B4-BE49-F238E27FC236}">
              <a16:creationId xmlns:a16="http://schemas.microsoft.com/office/drawing/2014/main" id="{99B820D6-88DD-4740-B59C-CEEEADF22664}"/>
            </a:ext>
            <a:ext uri="{147F2762-F138-4A5C-976F-8EAC2B608ADB}">
              <a16:predDERef xmlns:a16="http://schemas.microsoft.com/office/drawing/2014/main" pred="{96612E04-2CEE-462A-984E-3CA3B03C72FC}"/>
            </a:ext>
          </a:extLst>
        </xdr:cNvPr>
        <xdr:cNvSpPr/>
      </xdr:nvSpPr>
      <xdr:spPr>
        <a:xfrm rot="2955230">
          <a:off x="1638300" y="2314575"/>
          <a:ext cx="1009650" cy="304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Systems</a:t>
          </a:r>
        </a:p>
      </xdr:txBody>
    </xdr:sp>
    <xdr:clientData/>
  </xdr:twoCellAnchor>
  <xdr:twoCellAnchor>
    <xdr:from>
      <xdr:col>3</xdr:col>
      <xdr:colOff>371475</xdr:colOff>
      <xdr:row>19</xdr:row>
      <xdr:rowOff>38100</xdr:rowOff>
    </xdr:from>
    <xdr:to>
      <xdr:col>4</xdr:col>
      <xdr:colOff>66675</xdr:colOff>
      <xdr:row>24</xdr:row>
      <xdr:rowOff>38100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49ABE59-2C12-4306-82EF-4CFB4232518D}"/>
            </a:ext>
            <a:ext uri="{147F2762-F138-4A5C-976F-8EAC2B608ADB}">
              <a16:predDERef xmlns:a16="http://schemas.microsoft.com/office/drawing/2014/main" pred="{99B820D6-88DD-4740-B59C-CEEEADF22664}"/>
            </a:ext>
          </a:extLst>
        </xdr:cNvPr>
        <xdr:cNvSpPr/>
      </xdr:nvSpPr>
      <xdr:spPr>
        <a:xfrm rot="18636078">
          <a:off x="1928812" y="4519613"/>
          <a:ext cx="1266825" cy="304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Suppliers</a:t>
          </a:r>
        </a:p>
      </xdr:txBody>
    </xdr:sp>
    <xdr:clientData/>
  </xdr:twoCellAnchor>
  <xdr:twoCellAnchor>
    <xdr:from>
      <xdr:col>1</xdr:col>
      <xdr:colOff>352425</xdr:colOff>
      <xdr:row>11</xdr:row>
      <xdr:rowOff>0</xdr:rowOff>
    </xdr:from>
    <xdr:to>
      <xdr:col>2</xdr:col>
      <xdr:colOff>447675</xdr:colOff>
      <xdr:row>11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0941C30-DE0E-876B-965C-68F7AB7B5979}"/>
            </a:ext>
            <a:ext uri="{147F2762-F138-4A5C-976F-8EAC2B608ADB}">
              <a16:predDERef xmlns:a16="http://schemas.microsoft.com/office/drawing/2014/main" pred="{049ABE59-2C12-4306-82EF-4CFB4232518D}"/>
            </a:ext>
          </a:extLst>
        </xdr:cNvPr>
        <xdr:cNvCxnSpPr>
          <a:cxnSpLocks/>
        </xdr:cNvCxnSpPr>
      </xdr:nvCxnSpPr>
      <xdr:spPr>
        <a:xfrm>
          <a:off x="962025" y="2371725"/>
          <a:ext cx="9144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180975</xdr:rowOff>
    </xdr:from>
    <xdr:to>
      <xdr:col>3</xdr:col>
      <xdr:colOff>190500</xdr:colOff>
      <xdr:row>12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4722D3-6E25-4A72-AEC0-8BCC8B8ED65B}"/>
            </a:ext>
            <a:ext uri="{147F2762-F138-4A5C-976F-8EAC2B608ADB}">
              <a16:predDERef xmlns:a16="http://schemas.microsoft.com/office/drawing/2014/main" pred="{E0941C30-DE0E-876B-965C-68F7AB7B5979}"/>
            </a:ext>
          </a:extLst>
        </xdr:cNvPr>
        <xdr:cNvCxnSpPr>
          <a:cxnSpLocks/>
        </xdr:cNvCxnSpPr>
      </xdr:nvCxnSpPr>
      <xdr:spPr>
        <a:xfrm>
          <a:off x="1228725" y="2743200"/>
          <a:ext cx="7905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10</xdr:row>
      <xdr:rowOff>0</xdr:rowOff>
    </xdr:from>
    <xdr:to>
      <xdr:col>6</xdr:col>
      <xdr:colOff>552450</xdr:colOff>
      <xdr:row>10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7A5185A-8729-42EB-9AF2-AC23E97D0027}"/>
            </a:ext>
            <a:ext uri="{147F2762-F138-4A5C-976F-8EAC2B608ADB}">
              <a16:predDERef xmlns:a16="http://schemas.microsoft.com/office/drawing/2014/main" pred="{364722D3-6E25-4A72-AEC0-8BCC8B8ED65B}"/>
            </a:ext>
          </a:extLst>
        </xdr:cNvPr>
        <xdr:cNvCxnSpPr>
          <a:cxnSpLocks/>
        </xdr:cNvCxnSpPr>
      </xdr:nvCxnSpPr>
      <xdr:spPr>
        <a:xfrm>
          <a:off x="3419475" y="2181225"/>
          <a:ext cx="7905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13</xdr:row>
      <xdr:rowOff>0</xdr:rowOff>
    </xdr:from>
    <xdr:to>
      <xdr:col>7</xdr:col>
      <xdr:colOff>381000</xdr:colOff>
      <xdr:row>13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9FD1786-DE2E-4923-B30B-7864A7A98573}"/>
            </a:ext>
            <a:ext uri="{147F2762-F138-4A5C-976F-8EAC2B608ADB}">
              <a16:predDERef xmlns:a16="http://schemas.microsoft.com/office/drawing/2014/main" pred="{77A5185A-8729-42EB-9AF2-AC23E97D0027}"/>
            </a:ext>
          </a:extLst>
        </xdr:cNvPr>
        <xdr:cNvCxnSpPr>
          <a:cxnSpLocks/>
        </xdr:cNvCxnSpPr>
      </xdr:nvCxnSpPr>
      <xdr:spPr>
        <a:xfrm>
          <a:off x="3857625" y="2752725"/>
          <a:ext cx="7905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22</xdr:row>
      <xdr:rowOff>9525</xdr:rowOff>
    </xdr:from>
    <xdr:to>
      <xdr:col>3</xdr:col>
      <xdr:colOff>257175</xdr:colOff>
      <xdr:row>22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1B9BFF8-9B7E-4E4F-9D41-C0B9F7DD0F57}"/>
            </a:ext>
            <a:ext uri="{147F2762-F138-4A5C-976F-8EAC2B608ADB}">
              <a16:predDERef xmlns:a16="http://schemas.microsoft.com/office/drawing/2014/main" pred="{09FD1786-DE2E-4923-B30B-7864A7A98573}"/>
            </a:ext>
          </a:extLst>
        </xdr:cNvPr>
        <xdr:cNvCxnSpPr>
          <a:cxnSpLocks/>
        </xdr:cNvCxnSpPr>
      </xdr:nvCxnSpPr>
      <xdr:spPr>
        <a:xfrm>
          <a:off x="1295400" y="4476750"/>
          <a:ext cx="7905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19</xdr:row>
      <xdr:rowOff>9525</xdr:rowOff>
    </xdr:from>
    <xdr:to>
      <xdr:col>4</xdr:col>
      <xdr:colOff>228600</xdr:colOff>
      <xdr:row>19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7B8134C-F0C4-457A-AD5C-C4A01D38E4CF}"/>
            </a:ext>
            <a:ext uri="{147F2762-F138-4A5C-976F-8EAC2B608ADB}">
              <a16:predDERef xmlns:a16="http://schemas.microsoft.com/office/drawing/2014/main" pred="{C1B9BFF8-9B7E-4E4F-9D41-C0B9F7DD0F57}"/>
            </a:ext>
          </a:extLst>
        </xdr:cNvPr>
        <xdr:cNvCxnSpPr>
          <a:cxnSpLocks/>
        </xdr:cNvCxnSpPr>
      </xdr:nvCxnSpPr>
      <xdr:spPr>
        <a:xfrm>
          <a:off x="1876425" y="3905250"/>
          <a:ext cx="7905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257175</xdr:colOff>
      <xdr:row>18</xdr:row>
      <xdr:rowOff>180975</xdr:rowOff>
    </xdr:from>
    <xdr:to>
      <xdr:col>8</xdr:col>
      <xdr:colOff>438150</xdr:colOff>
      <xdr:row>18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5676F55-09E2-4535-B74E-17F5E067213B}"/>
            </a:ext>
            <a:ext uri="{147F2762-F138-4A5C-976F-8EAC2B608ADB}">
              <a16:predDERef xmlns:a16="http://schemas.microsoft.com/office/drawing/2014/main" pred="{E7B8134C-F0C4-457A-AD5C-C4A01D38E4CF}"/>
            </a:ext>
          </a:extLst>
        </xdr:cNvPr>
        <xdr:cNvCxnSpPr>
          <a:cxnSpLocks/>
        </xdr:cNvCxnSpPr>
      </xdr:nvCxnSpPr>
      <xdr:spPr>
        <a:xfrm>
          <a:off x="4524375" y="3886200"/>
          <a:ext cx="7905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21</xdr:row>
      <xdr:rowOff>171450</xdr:rowOff>
    </xdr:from>
    <xdr:to>
      <xdr:col>7</xdr:col>
      <xdr:colOff>504825</xdr:colOff>
      <xdr:row>21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E463717-1D3C-42A9-B7B0-B5F3DA7A13ED}"/>
            </a:ext>
            <a:ext uri="{147F2762-F138-4A5C-976F-8EAC2B608ADB}">
              <a16:predDERef xmlns:a16="http://schemas.microsoft.com/office/drawing/2014/main" pred="{E5676F55-09E2-4535-B74E-17F5E067213B}"/>
            </a:ext>
          </a:extLst>
        </xdr:cNvPr>
        <xdr:cNvCxnSpPr>
          <a:cxnSpLocks/>
        </xdr:cNvCxnSpPr>
      </xdr:nvCxnSpPr>
      <xdr:spPr>
        <a:xfrm>
          <a:off x="4191000" y="4552950"/>
          <a:ext cx="7905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14</xdr:row>
      <xdr:rowOff>228600</xdr:rowOff>
    </xdr:from>
    <xdr:to>
      <xdr:col>3</xdr:col>
      <xdr:colOff>581025</xdr:colOff>
      <xdr:row>14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939A4B4-65F0-4A3E-B801-0C53B4570397}"/>
            </a:ext>
            <a:ext uri="{147F2762-F138-4A5C-976F-8EAC2B608ADB}">
              <a16:predDERef xmlns:a16="http://schemas.microsoft.com/office/drawing/2014/main" pred="{8E463717-1D3C-42A9-B7B0-B5F3DA7A13ED}"/>
            </a:ext>
          </a:extLst>
        </xdr:cNvPr>
        <xdr:cNvCxnSpPr>
          <a:cxnSpLocks/>
        </xdr:cNvCxnSpPr>
      </xdr:nvCxnSpPr>
      <xdr:spPr>
        <a:xfrm>
          <a:off x="1828800" y="3228975"/>
          <a:ext cx="7905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10</xdr:row>
      <xdr:rowOff>104775</xdr:rowOff>
    </xdr:from>
    <xdr:to>
      <xdr:col>22</xdr:col>
      <xdr:colOff>9525</xdr:colOff>
      <xdr:row>10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F43771F-29E3-25C9-46BE-CA6111A02C29}"/>
            </a:ext>
            <a:ext uri="{147F2762-F138-4A5C-976F-8EAC2B608ADB}">
              <a16:predDERef xmlns:a16="http://schemas.microsoft.com/office/drawing/2014/main" pred="{D53D2045-BFF9-BFC4-40AF-8335F5C0648F}"/>
            </a:ext>
          </a:extLst>
        </xdr:cNvPr>
        <xdr:cNvCxnSpPr>
          <a:cxnSpLocks/>
        </xdr:cNvCxnSpPr>
      </xdr:nvCxnSpPr>
      <xdr:spPr>
        <a:xfrm flipV="1">
          <a:off x="3105150" y="2009775"/>
          <a:ext cx="10401300" cy="0"/>
        </a:xfrm>
        <a:prstGeom prst="line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9525</xdr:rowOff>
    </xdr:from>
    <xdr:to>
      <xdr:col>22</xdr:col>
      <xdr:colOff>9525</xdr:colOff>
      <xdr:row>44</xdr:row>
      <xdr:rowOff>85725</xdr:rowOff>
    </xdr:to>
    <xdr:cxnSp macro="">
      <xdr:nvCxnSpPr>
        <xdr:cNvPr id="4" name="Straight Connector 2">
          <a:extLst>
            <a:ext uri="{FF2B5EF4-FFF2-40B4-BE49-F238E27FC236}">
              <a16:creationId xmlns:a16="http://schemas.microsoft.com/office/drawing/2014/main" id="{FDE5F63B-98C1-4277-973C-5B48570DAC00}"/>
            </a:ext>
            <a:ext uri="{147F2762-F138-4A5C-976F-8EAC2B608ADB}">
              <a16:predDERef xmlns:a16="http://schemas.microsoft.com/office/drawing/2014/main" pred="{9F43771F-29E3-25C9-46BE-CA6111A02C29}"/>
            </a:ext>
          </a:extLst>
        </xdr:cNvPr>
        <xdr:cNvCxnSpPr>
          <a:cxnSpLocks/>
        </xdr:cNvCxnSpPr>
      </xdr:nvCxnSpPr>
      <xdr:spPr>
        <a:xfrm flipV="1">
          <a:off x="1828800" y="1914525"/>
          <a:ext cx="9848850" cy="76200"/>
        </a:xfrm>
        <a:prstGeom prst="line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80</xdr:row>
      <xdr:rowOff>9525</xdr:rowOff>
    </xdr:from>
    <xdr:to>
      <xdr:col>22</xdr:col>
      <xdr:colOff>9525</xdr:colOff>
      <xdr:row>80</xdr:row>
      <xdr:rowOff>85725</xdr:rowOff>
    </xdr:to>
    <xdr:cxnSp macro="">
      <xdr:nvCxnSpPr>
        <xdr:cNvPr id="5" name="Straight Connector 2">
          <a:extLst>
            <a:ext uri="{FF2B5EF4-FFF2-40B4-BE49-F238E27FC236}">
              <a16:creationId xmlns:a16="http://schemas.microsoft.com/office/drawing/2014/main" id="{18FB0E04-3738-4132-96A9-98551689C575}"/>
            </a:ext>
            <a:ext uri="{147F2762-F138-4A5C-976F-8EAC2B608ADB}">
              <a16:predDERef xmlns:a16="http://schemas.microsoft.com/office/drawing/2014/main" pred="{FDE5F63B-98C1-4277-973C-5B48570DAC00}"/>
            </a:ext>
          </a:extLst>
        </xdr:cNvPr>
        <xdr:cNvCxnSpPr>
          <a:cxnSpLocks/>
        </xdr:cNvCxnSpPr>
      </xdr:nvCxnSpPr>
      <xdr:spPr>
        <a:xfrm flipV="1">
          <a:off x="1828800" y="1914525"/>
          <a:ext cx="9848850" cy="76200"/>
        </a:xfrm>
        <a:prstGeom prst="line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122</xdr:row>
      <xdr:rowOff>133350</xdr:rowOff>
    </xdr:from>
    <xdr:to>
      <xdr:col>13</xdr:col>
      <xdr:colOff>581025</xdr:colOff>
      <xdr:row>122</xdr:row>
      <xdr:rowOff>142875</xdr:rowOff>
    </xdr:to>
    <xdr:cxnSp macro="">
      <xdr:nvCxnSpPr>
        <xdr:cNvPr id="11" name="Straight Connector 2">
          <a:extLst>
            <a:ext uri="{FF2B5EF4-FFF2-40B4-BE49-F238E27FC236}">
              <a16:creationId xmlns:a16="http://schemas.microsoft.com/office/drawing/2014/main" id="{0143F839-594A-43BF-AF10-9C58BDE20270}"/>
            </a:ext>
            <a:ext uri="{147F2762-F138-4A5C-976F-8EAC2B608ADB}">
              <a16:predDERef xmlns:a16="http://schemas.microsoft.com/office/drawing/2014/main" pred="{18FB0E04-3738-4132-96A9-98551689C575}"/>
            </a:ext>
          </a:extLst>
        </xdr:cNvPr>
        <xdr:cNvCxnSpPr>
          <a:cxnSpLocks/>
        </xdr:cNvCxnSpPr>
      </xdr:nvCxnSpPr>
      <xdr:spPr>
        <a:xfrm flipV="1">
          <a:off x="2419350" y="23374350"/>
          <a:ext cx="6172200" cy="9525"/>
        </a:xfrm>
        <a:prstGeom prst="line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119</xdr:row>
      <xdr:rowOff>180975</xdr:rowOff>
    </xdr:from>
    <xdr:to>
      <xdr:col>8</xdr:col>
      <xdr:colOff>285750</xdr:colOff>
      <xdr:row>122</xdr:row>
      <xdr:rowOff>57150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703922D-228B-446A-F636-09222FA0952D}"/>
            </a:ext>
            <a:ext uri="{147F2762-F138-4A5C-976F-8EAC2B608ADB}">
              <a16:predDERef xmlns:a16="http://schemas.microsoft.com/office/drawing/2014/main" pred="{0143F839-594A-43BF-AF10-9C58BDE20270}"/>
            </a:ext>
          </a:extLst>
        </xdr:cNvPr>
        <xdr:cNvCxnSpPr>
          <a:cxnSpLocks/>
        </xdr:cNvCxnSpPr>
      </xdr:nvCxnSpPr>
      <xdr:spPr>
        <a:xfrm>
          <a:off x="5248275" y="22850475"/>
          <a:ext cx="0" cy="4476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28</xdr:row>
      <xdr:rowOff>180975</xdr:rowOff>
    </xdr:from>
    <xdr:to>
      <xdr:col>10</xdr:col>
      <xdr:colOff>19050</xdr:colOff>
      <xdr:row>28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EF22B66-7010-2E6A-433C-97D8B6FA16B6}"/>
            </a:ext>
          </a:extLst>
        </xdr:cNvPr>
        <xdr:cNvCxnSpPr>
          <a:cxnSpLocks/>
        </xdr:cNvCxnSpPr>
      </xdr:nvCxnSpPr>
      <xdr:spPr>
        <a:xfrm>
          <a:off x="1209675" y="5514975"/>
          <a:ext cx="4905375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5</xdr:row>
      <xdr:rowOff>9525</xdr:rowOff>
    </xdr:from>
    <xdr:to>
      <xdr:col>1</xdr:col>
      <xdr:colOff>0</xdr:colOff>
      <xdr:row>26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DE01C92-F7A8-F549-3E09-47908D002651}"/>
            </a:ext>
            <a:ext uri="{147F2762-F138-4A5C-976F-8EAC2B608ADB}">
              <a16:predDERef xmlns:a16="http://schemas.microsoft.com/office/drawing/2014/main" pred="{0EF22B66-7010-2E6A-433C-97D8B6FA16B6}"/>
            </a:ext>
          </a:extLst>
        </xdr:cNvPr>
        <xdr:cNvCxnSpPr>
          <a:cxnSpLocks/>
        </xdr:cNvCxnSpPr>
      </xdr:nvCxnSpPr>
      <xdr:spPr>
        <a:xfrm flipH="1" flipV="1">
          <a:off x="600075" y="962025"/>
          <a:ext cx="9525" cy="417195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561975</xdr:colOff>
      <xdr:row>63</xdr:row>
      <xdr:rowOff>114300</xdr:rowOff>
    </xdr:from>
    <xdr:to>
      <xdr:col>75</xdr:col>
      <xdr:colOff>257175</xdr:colOff>
      <xdr:row>78</xdr:row>
      <xdr:rowOff>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7DB34131-528A-F2DE-9179-ED8D6AFEE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3</xdr:row>
      <xdr:rowOff>66675</xdr:rowOff>
    </xdr:from>
    <xdr:to>
      <xdr:col>16</xdr:col>
      <xdr:colOff>409575</xdr:colOff>
      <xdr:row>17</xdr:row>
      <xdr:rowOff>142875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5A9CD587-F76E-9B80-0870-831C370E23AE}"/>
            </a:ext>
            <a:ext uri="{147F2762-F138-4A5C-976F-8EAC2B608ADB}">
              <a16:predDERef xmlns:a16="http://schemas.microsoft.com/office/drawing/2014/main" pred="{7DB34131-528A-F2DE-9179-ED8D6AFEE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15</xdr:row>
      <xdr:rowOff>0</xdr:rowOff>
    </xdr:from>
    <xdr:to>
      <xdr:col>21</xdr:col>
      <xdr:colOff>304800</xdr:colOff>
      <xdr:row>29</xdr:row>
      <xdr:rowOff>76200</xdr:rowOff>
    </xdr:to>
    <xdr:graphicFrame macro="">
      <xdr:nvGraphicFramePr>
        <xdr:cNvPr id="18" name="Chart 2">
          <a:extLst>
            <a:ext uri="{FF2B5EF4-FFF2-40B4-BE49-F238E27FC236}">
              <a16:creationId xmlns:a16="http://schemas.microsoft.com/office/drawing/2014/main" id="{C1D4E381-F0DE-45CC-BB95-C2DD9DE0A69A}"/>
            </a:ext>
            <a:ext uri="{147F2762-F138-4A5C-976F-8EAC2B608ADB}">
              <a16:predDERef xmlns:a16="http://schemas.microsoft.com/office/drawing/2014/main" pred="{7DB34131-528A-F2DE-9179-ED8D6AFEE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304800</xdr:colOff>
      <xdr:row>45</xdr:row>
      <xdr:rowOff>76200</xdr:rowOff>
    </xdr:to>
    <xdr:graphicFrame macro="">
      <xdr:nvGraphicFramePr>
        <xdr:cNvPr id="19" name="Chart 7">
          <a:extLst>
            <a:ext uri="{FF2B5EF4-FFF2-40B4-BE49-F238E27FC236}">
              <a16:creationId xmlns:a16="http://schemas.microsoft.com/office/drawing/2014/main" id="{03BE7707-199B-4ED6-A701-4EBE67993AB8}"/>
            </a:ext>
            <a:ext uri="{147F2762-F138-4A5C-976F-8EAC2B608ADB}">
              <a16:predDERef xmlns:a16="http://schemas.microsoft.com/office/drawing/2014/main" pred="{C1D4E381-F0DE-45CC-BB95-C2DD9DE0A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21</xdr:col>
      <xdr:colOff>304800</xdr:colOff>
      <xdr:row>74</xdr:row>
      <xdr:rowOff>76200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C3676AD4-F8A0-4A23-85CE-D8753C8A282C}"/>
            </a:ext>
            <a:ext uri="{147F2762-F138-4A5C-976F-8EAC2B608ADB}">
              <a16:predDERef xmlns:a16="http://schemas.microsoft.com/office/drawing/2014/main" pred="{03BE7707-199B-4ED6-A701-4EBE67993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590550</xdr:colOff>
      <xdr:row>89</xdr:row>
      <xdr:rowOff>171450</xdr:rowOff>
    </xdr:from>
    <xdr:to>
      <xdr:col>21</xdr:col>
      <xdr:colOff>285750</xdr:colOff>
      <xdr:row>104</xdr:row>
      <xdr:rowOff>57150</xdr:rowOff>
    </xdr:to>
    <xdr:graphicFrame macro="">
      <xdr:nvGraphicFramePr>
        <xdr:cNvPr id="21" name="Chart 8">
          <a:extLst>
            <a:ext uri="{FF2B5EF4-FFF2-40B4-BE49-F238E27FC236}">
              <a16:creationId xmlns:a16="http://schemas.microsoft.com/office/drawing/2014/main" id="{3380D108-C1C9-428C-9908-0B9FC3051F41}"/>
            </a:ext>
            <a:ext uri="{147F2762-F138-4A5C-976F-8EAC2B608ADB}">
              <a16:predDERef xmlns:a16="http://schemas.microsoft.com/office/drawing/2014/main" pred="{C3676AD4-F8A0-4A23-85CE-D8753C8A2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124</xdr:row>
      <xdr:rowOff>0</xdr:rowOff>
    </xdr:from>
    <xdr:to>
      <xdr:col>21</xdr:col>
      <xdr:colOff>304800</xdr:colOff>
      <xdr:row>138</xdr:row>
      <xdr:rowOff>76200</xdr:rowOff>
    </xdr:to>
    <xdr:graphicFrame macro="">
      <xdr:nvGraphicFramePr>
        <xdr:cNvPr id="22" name="Chart 11">
          <a:extLst>
            <a:ext uri="{FF2B5EF4-FFF2-40B4-BE49-F238E27FC236}">
              <a16:creationId xmlns:a16="http://schemas.microsoft.com/office/drawing/2014/main" id="{2AC843A5-F524-4DFE-B8CF-1FEF420B52D0}"/>
            </a:ext>
            <a:ext uri="{147F2762-F138-4A5C-976F-8EAC2B608ADB}">
              <a16:predDERef xmlns:a16="http://schemas.microsoft.com/office/drawing/2014/main" pred="{3380D108-C1C9-428C-9908-0B9FC3051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106</xdr:row>
      <xdr:rowOff>0</xdr:rowOff>
    </xdr:from>
    <xdr:to>
      <xdr:col>21</xdr:col>
      <xdr:colOff>304800</xdr:colOff>
      <xdr:row>120</xdr:row>
      <xdr:rowOff>76200</xdr:rowOff>
    </xdr:to>
    <xdr:graphicFrame macro="">
      <xdr:nvGraphicFramePr>
        <xdr:cNvPr id="23" name="Chart 9">
          <a:extLst>
            <a:ext uri="{FF2B5EF4-FFF2-40B4-BE49-F238E27FC236}">
              <a16:creationId xmlns:a16="http://schemas.microsoft.com/office/drawing/2014/main" id="{FE56A1F3-E6C2-45D4-A7D1-12E9567429A5}"/>
            </a:ext>
            <a:ext uri="{147F2762-F138-4A5C-976F-8EAC2B608ADB}">
              <a16:predDERef xmlns:a16="http://schemas.microsoft.com/office/drawing/2014/main" pred="{2AC843A5-F524-4DFE-B8CF-1FEF420B5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21</xdr:col>
      <xdr:colOff>304800</xdr:colOff>
      <xdr:row>59</xdr:row>
      <xdr:rowOff>133350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id="{7773081D-85BA-4A54-A53C-19BD701F2229}"/>
            </a:ext>
            <a:ext uri="{147F2762-F138-4A5C-976F-8EAC2B608ADB}">
              <a16:predDERef xmlns:a16="http://schemas.microsoft.com/office/drawing/2014/main" pred="{FE56A1F3-E6C2-45D4-A7D1-12E956742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21</xdr:col>
      <xdr:colOff>304800</xdr:colOff>
      <xdr:row>89</xdr:row>
      <xdr:rowOff>76200</xdr:rowOff>
    </xdr:to>
    <xdr:graphicFrame macro="">
      <xdr:nvGraphicFramePr>
        <xdr:cNvPr id="25" name="Chart 4">
          <a:extLst>
            <a:ext uri="{FF2B5EF4-FFF2-40B4-BE49-F238E27FC236}">
              <a16:creationId xmlns:a16="http://schemas.microsoft.com/office/drawing/2014/main" id="{C2EF7A56-0B38-4EE1-8386-332740075E88}"/>
            </a:ext>
            <a:ext uri="{147F2762-F138-4A5C-976F-8EAC2B608ADB}">
              <a16:predDERef xmlns:a16="http://schemas.microsoft.com/office/drawing/2014/main" pred="{7773081D-85BA-4A54-A53C-19BD701F2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itbacin-my.sharepoint.com/personal/22b3310_iitb_ac_in/Documents/rh%201.xlsx" TargetMode="External"/><Relationship Id="rId1" Type="http://schemas.openxmlformats.org/officeDocument/2006/relationships/externalLinkPath" Target="r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CpsipxarhUGo3kyoyZeAuI0Mv8GXgPJKm37JfXQ2CpmLysOYWz3MRaKvte0pLWUl" itemId="01Z354F3XXHVUFTAJV2JA2CSERQDRQXCTT">
      <xxl21:absoluteUrl r:id="rId2"/>
    </xxl21:alternateUrls>
    <sheetNames>
      <sheetName val="Technology"/>
      <sheetName val="Means of Finance"/>
      <sheetName val="Project Cost"/>
      <sheetName val="ref"/>
      <sheetName val="Break even point"/>
      <sheetName val="DSCR"/>
      <sheetName val="IRR"/>
      <sheetName val="Profitability Analysis"/>
      <sheetName val="Risk Assessment"/>
      <sheetName val="Fishbone diagram2 "/>
      <sheetName val="ISsue trees1"/>
      <sheetName val="Fishbone diagram"/>
      <sheetName val="Sheet3"/>
      <sheetName val="Sheet1"/>
      <sheetName val="Sheet2"/>
      <sheetName val="Stakeholder matrix "/>
      <sheetName val="Stakeholders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7">
          <cell r="A17" t="str">
            <v>Investors</v>
          </cell>
          <cell r="B17">
            <v>8</v>
          </cell>
          <cell r="C17">
            <v>7</v>
          </cell>
          <cell r="D17">
            <v>8</v>
          </cell>
          <cell r="E17">
            <v>9</v>
          </cell>
          <cell r="F17">
            <v>9</v>
          </cell>
          <cell r="G17">
            <v>5</v>
          </cell>
        </row>
        <row r="18">
          <cell r="A18" t="str">
            <v>Women Users</v>
          </cell>
          <cell r="B18">
            <v>4</v>
          </cell>
          <cell r="C18">
            <v>10</v>
          </cell>
          <cell r="D18">
            <v>6</v>
          </cell>
          <cell r="E18">
            <v>8</v>
          </cell>
          <cell r="F18">
            <v>8</v>
          </cell>
          <cell r="G18">
            <v>9</v>
          </cell>
        </row>
        <row r="19">
          <cell r="A19" t="str">
            <v>Employees</v>
          </cell>
          <cell r="B19">
            <v>5</v>
          </cell>
          <cell r="D19">
            <v>7</v>
          </cell>
          <cell r="E19">
            <v>7</v>
          </cell>
          <cell r="F19">
            <v>7</v>
          </cell>
          <cell r="G19">
            <v>8</v>
          </cell>
        </row>
        <row r="20">
          <cell r="A20" t="str">
            <v>NGOs and Social Organizations</v>
          </cell>
          <cell r="B20">
            <v>6</v>
          </cell>
          <cell r="C20">
            <v>8</v>
          </cell>
          <cell r="D20">
            <v>6</v>
          </cell>
          <cell r="E20">
            <v>7</v>
          </cell>
          <cell r="F20">
            <v>8</v>
          </cell>
          <cell r="G20">
            <v>6</v>
          </cell>
        </row>
        <row r="21">
          <cell r="A21" t="str">
            <v>Competitors</v>
          </cell>
          <cell r="B21">
            <v>5</v>
          </cell>
          <cell r="C21">
            <v>5</v>
          </cell>
          <cell r="D21">
            <v>7</v>
          </cell>
          <cell r="E21">
            <v>4</v>
          </cell>
          <cell r="F21">
            <v>5</v>
          </cell>
          <cell r="G21">
            <v>4</v>
          </cell>
        </row>
        <row r="22">
          <cell r="A22" t="str">
            <v>Local Law Enforcement</v>
          </cell>
          <cell r="B22">
            <v>9</v>
          </cell>
          <cell r="C22">
            <v>6</v>
          </cell>
          <cell r="D22">
            <v>9</v>
          </cell>
          <cell r="E22">
            <v>9</v>
          </cell>
          <cell r="F22">
            <v>8</v>
          </cell>
          <cell r="G22">
            <v>6</v>
          </cell>
        </row>
        <row r="23">
          <cell r="A23" t="str">
            <v>Influencers</v>
          </cell>
          <cell r="B23">
            <v>5</v>
          </cell>
          <cell r="C23">
            <v>7</v>
          </cell>
          <cell r="D23">
            <v>8</v>
          </cell>
          <cell r="E23">
            <v>6</v>
          </cell>
          <cell r="F23">
            <v>7</v>
          </cell>
          <cell r="G23">
            <v>5</v>
          </cell>
        </row>
        <row r="24">
          <cell r="A24" t="str">
            <v>Technology Partners</v>
          </cell>
          <cell r="B24">
            <v>7</v>
          </cell>
          <cell r="C24">
            <v>7</v>
          </cell>
          <cell r="D24">
            <v>6</v>
          </cell>
          <cell r="E24">
            <v>8</v>
          </cell>
          <cell r="F24">
            <v>7</v>
          </cell>
          <cell r="G2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opLeftCell="A31" workbookViewId="0">
      <selection activeCell="H14" sqref="H14"/>
    </sheetView>
  </sheetViews>
  <sheetFormatPr defaultRowHeight="25.2" x14ac:dyDescent="1"/>
  <cols>
    <col min="2" max="2" width="41" customWidth="1"/>
    <col min="3" max="3" width="13" customWidth="1"/>
    <col min="4" max="4" width="19" customWidth="1"/>
  </cols>
  <sheetData>
    <row r="1" spans="1:8" x14ac:dyDescent="1">
      <c r="A1" s="188" t="s">
        <v>0</v>
      </c>
      <c r="B1" s="189"/>
      <c r="C1" s="189"/>
      <c r="D1" s="189"/>
      <c r="E1" s="189"/>
      <c r="F1" s="189"/>
      <c r="G1" s="189"/>
      <c r="H1" s="189"/>
    </row>
    <row r="2" spans="1:8" x14ac:dyDescent="1">
      <c r="A2" s="189"/>
      <c r="B2" s="189"/>
      <c r="C2" s="189"/>
      <c r="D2" s="189"/>
      <c r="E2" s="189"/>
      <c r="F2" s="189"/>
      <c r="G2" s="189"/>
      <c r="H2" s="189"/>
    </row>
    <row r="3" spans="1:8" x14ac:dyDescent="1">
      <c r="A3" s="189"/>
      <c r="B3" s="189"/>
      <c r="C3" s="189"/>
      <c r="D3" s="189"/>
      <c r="E3" s="189"/>
      <c r="F3" s="189"/>
      <c r="G3" s="189"/>
      <c r="H3" s="189"/>
    </row>
    <row r="5" spans="1:8" x14ac:dyDescent="1">
      <c r="A5" s="3" t="s">
        <v>1</v>
      </c>
      <c r="B5" s="3" t="s">
        <v>2</v>
      </c>
      <c r="C5" s="3" t="s">
        <v>3</v>
      </c>
      <c r="D5" s="3" t="s">
        <v>4</v>
      </c>
    </row>
    <row r="6" spans="1:8" x14ac:dyDescent="1">
      <c r="B6" t="s">
        <v>5</v>
      </c>
      <c r="C6">
        <v>1</v>
      </c>
      <c r="D6" s="2" t="s">
        <v>6</v>
      </c>
    </row>
    <row r="7" spans="1:8" x14ac:dyDescent="1">
      <c r="B7" t="s">
        <v>7</v>
      </c>
      <c r="C7">
        <v>1</v>
      </c>
      <c r="D7" s="2" t="s">
        <v>8</v>
      </c>
    </row>
    <row r="8" spans="1:8" x14ac:dyDescent="1">
      <c r="B8" t="s">
        <v>9</v>
      </c>
      <c r="C8">
        <v>1</v>
      </c>
      <c r="D8" s="2" t="s">
        <v>10</v>
      </c>
    </row>
    <row r="9" spans="1:8" x14ac:dyDescent="1">
      <c r="B9" t="s">
        <v>11</v>
      </c>
      <c r="C9">
        <v>1</v>
      </c>
      <c r="D9" s="2" t="s">
        <v>10</v>
      </c>
    </row>
    <row r="10" spans="1:8" x14ac:dyDescent="1">
      <c r="B10" t="s">
        <v>12</v>
      </c>
      <c r="C10">
        <v>1</v>
      </c>
      <c r="D10" s="2" t="s">
        <v>13</v>
      </c>
    </row>
    <row r="11" spans="1:8" x14ac:dyDescent="1">
      <c r="B11" t="s">
        <v>14</v>
      </c>
      <c r="C11">
        <v>1</v>
      </c>
      <c r="D11" s="2" t="s">
        <v>15</v>
      </c>
    </row>
    <row r="12" spans="1:8" x14ac:dyDescent="1">
      <c r="B12" t="s">
        <v>16</v>
      </c>
      <c r="C12">
        <v>1</v>
      </c>
      <c r="D12" s="2" t="s">
        <v>15</v>
      </c>
    </row>
    <row r="13" spans="1:8" x14ac:dyDescent="1">
      <c r="B13" t="s">
        <v>17</v>
      </c>
      <c r="C13">
        <v>1</v>
      </c>
      <c r="D13" s="2" t="s">
        <v>15</v>
      </c>
    </row>
    <row r="14" spans="1:8" x14ac:dyDescent="1">
      <c r="B14" t="s">
        <v>18</v>
      </c>
      <c r="C14">
        <v>1</v>
      </c>
      <c r="D14" s="2" t="s">
        <v>19</v>
      </c>
    </row>
    <row r="15" spans="1:8" x14ac:dyDescent="1">
      <c r="B15" t="s">
        <v>20</v>
      </c>
      <c r="C15">
        <v>1</v>
      </c>
      <c r="D15" s="2" t="s">
        <v>19</v>
      </c>
    </row>
    <row r="16" spans="1:8" x14ac:dyDescent="1">
      <c r="B16" t="s">
        <v>21</v>
      </c>
      <c r="C16">
        <v>1</v>
      </c>
      <c r="D16" s="2" t="s">
        <v>19</v>
      </c>
    </row>
    <row r="17" spans="2:4" x14ac:dyDescent="1">
      <c r="B17" t="s">
        <v>22</v>
      </c>
      <c r="C17">
        <v>1</v>
      </c>
      <c r="D17" s="2" t="s">
        <v>23</v>
      </c>
    </row>
    <row r="18" spans="2:4" x14ac:dyDescent="1">
      <c r="B18" t="s">
        <v>24</v>
      </c>
      <c r="C18">
        <v>1</v>
      </c>
      <c r="D18" s="2" t="s">
        <v>23</v>
      </c>
    </row>
    <row r="19" spans="2:4" x14ac:dyDescent="1">
      <c r="B19" t="s">
        <v>25</v>
      </c>
      <c r="C19">
        <v>1</v>
      </c>
      <c r="D19" s="2" t="s">
        <v>23</v>
      </c>
    </row>
    <row r="20" spans="2:4" x14ac:dyDescent="1">
      <c r="B20" t="s">
        <v>26</v>
      </c>
      <c r="C20" s="1" t="s">
        <v>27</v>
      </c>
      <c r="D20" s="2" t="s">
        <v>23</v>
      </c>
    </row>
    <row r="21" spans="2:4" x14ac:dyDescent="1">
      <c r="B21" t="s">
        <v>28</v>
      </c>
      <c r="C21" s="1" t="s">
        <v>27</v>
      </c>
      <c r="D21" s="2" t="s">
        <v>29</v>
      </c>
    </row>
    <row r="22" spans="2:4" x14ac:dyDescent="1">
      <c r="B22" t="s">
        <v>30</v>
      </c>
      <c r="C22" s="1" t="s">
        <v>27</v>
      </c>
      <c r="D22" s="2" t="s">
        <v>29</v>
      </c>
    </row>
  </sheetData>
  <mergeCells count="1">
    <mergeCell ref="A1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7B54-A7EF-41F7-A56D-401C08CE778A}">
  <dimension ref="A1:L21"/>
  <sheetViews>
    <sheetView topLeftCell="A6" workbookViewId="0">
      <selection activeCell="C23" sqref="C23"/>
    </sheetView>
  </sheetViews>
  <sheetFormatPr defaultRowHeight="25.2" x14ac:dyDescent="1"/>
  <cols>
    <col min="2" max="2" width="22.7265625" customWidth="1"/>
    <col min="3" max="3" width="12.453125" customWidth="1"/>
    <col min="4" max="5" width="12.54296875" customWidth="1"/>
    <col min="6" max="6" width="12.7265625" customWidth="1"/>
    <col min="7" max="7" width="13.453125" customWidth="1"/>
    <col min="8" max="8" width="14.7265625" customWidth="1"/>
  </cols>
  <sheetData>
    <row r="1" spans="1:12" x14ac:dyDescent="1">
      <c r="A1" s="194" t="s">
        <v>398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2" x14ac:dyDescent="1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</row>
    <row r="3" spans="1:12" x14ac:dyDescent="1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</row>
    <row r="4" spans="1:12" x14ac:dyDescent="1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</row>
    <row r="8" spans="1:12" ht="25.8" x14ac:dyDescent="1.05">
      <c r="B8" s="172" t="s">
        <v>210</v>
      </c>
      <c r="C8" s="172" t="s">
        <v>155</v>
      </c>
      <c r="D8" s="172" t="s">
        <v>156</v>
      </c>
      <c r="E8" s="172" t="s">
        <v>157</v>
      </c>
      <c r="F8" s="172" t="s">
        <v>158</v>
      </c>
      <c r="G8" s="172" t="s">
        <v>159</v>
      </c>
      <c r="H8" s="172" t="s">
        <v>160</v>
      </c>
      <c r="I8" s="175"/>
    </row>
    <row r="9" spans="1:12" ht="25.8" x14ac:dyDescent="1.05">
      <c r="B9" s="147" t="s">
        <v>199</v>
      </c>
      <c r="C9" s="159" t="s">
        <v>211</v>
      </c>
      <c r="D9" s="159" t="s">
        <v>212</v>
      </c>
      <c r="E9" s="159" t="s">
        <v>213</v>
      </c>
      <c r="F9" s="159" t="s">
        <v>214</v>
      </c>
      <c r="G9" s="159" t="s">
        <v>215</v>
      </c>
      <c r="H9" s="159" t="s">
        <v>216</v>
      </c>
    </row>
    <row r="10" spans="1:12" ht="25.8" x14ac:dyDescent="1.05">
      <c r="B10" s="147" t="s">
        <v>217</v>
      </c>
      <c r="C10" s="159" t="s">
        <v>218</v>
      </c>
      <c r="D10" s="159" t="s">
        <v>219</v>
      </c>
      <c r="E10" s="159" t="s">
        <v>220</v>
      </c>
      <c r="F10" s="159" t="s">
        <v>221</v>
      </c>
      <c r="G10" s="159" t="s">
        <v>222</v>
      </c>
      <c r="H10" s="159" t="s">
        <v>223</v>
      </c>
    </row>
    <row r="11" spans="1:12" ht="25.8" x14ac:dyDescent="1.05">
      <c r="B11" s="147" t="s">
        <v>224</v>
      </c>
      <c r="C11" s="159" t="s">
        <v>225</v>
      </c>
      <c r="D11" s="159" t="s">
        <v>226</v>
      </c>
      <c r="E11" s="159" t="s">
        <v>227</v>
      </c>
      <c r="F11" s="159" t="s">
        <v>228</v>
      </c>
      <c r="G11" s="159" t="s">
        <v>229</v>
      </c>
      <c r="H11" s="159" t="s">
        <v>230</v>
      </c>
    </row>
    <row r="12" spans="1:12" ht="51" x14ac:dyDescent="1">
      <c r="B12" s="147" t="s">
        <v>231</v>
      </c>
      <c r="C12" s="159" t="s">
        <v>232</v>
      </c>
      <c r="D12" s="159" t="s">
        <v>233</v>
      </c>
      <c r="E12" s="159" t="s">
        <v>234</v>
      </c>
      <c r="F12" s="159" t="s">
        <v>235</v>
      </c>
      <c r="G12" s="159" t="s">
        <v>236</v>
      </c>
      <c r="H12" s="159" t="s">
        <v>237</v>
      </c>
    </row>
    <row r="13" spans="1:12" ht="25.8" x14ac:dyDescent="1.05">
      <c r="B13" s="147" t="s">
        <v>238</v>
      </c>
      <c r="C13" s="159" t="s">
        <v>239</v>
      </c>
      <c r="D13" s="159" t="s">
        <v>240</v>
      </c>
      <c r="E13" s="159" t="s">
        <v>241</v>
      </c>
      <c r="F13" s="159" t="s">
        <v>242</v>
      </c>
      <c r="G13" s="159" t="s">
        <v>243</v>
      </c>
      <c r="H13" s="159" t="s">
        <v>244</v>
      </c>
    </row>
    <row r="14" spans="1:12" ht="25.8" x14ac:dyDescent="1.05">
      <c r="B14" s="147" t="s">
        <v>245</v>
      </c>
      <c r="C14" s="159" t="s">
        <v>141</v>
      </c>
      <c r="D14" s="159" t="s">
        <v>142</v>
      </c>
      <c r="E14" s="159" t="s">
        <v>143</v>
      </c>
      <c r="F14" s="159" t="s">
        <v>144</v>
      </c>
      <c r="G14" s="159" t="s">
        <v>145</v>
      </c>
      <c r="H14" s="159" t="s">
        <v>146</v>
      </c>
    </row>
    <row r="15" spans="1:12" ht="25.8" x14ac:dyDescent="1.05">
      <c r="B15" s="147" t="s">
        <v>246</v>
      </c>
      <c r="C15" s="159" t="s">
        <v>247</v>
      </c>
      <c r="D15" s="159" t="s">
        <v>248</v>
      </c>
      <c r="E15" s="159" t="s">
        <v>249</v>
      </c>
      <c r="F15" s="159" t="s">
        <v>250</v>
      </c>
      <c r="G15" s="159" t="s">
        <v>251</v>
      </c>
      <c r="H15" s="159" t="s">
        <v>252</v>
      </c>
    </row>
    <row r="16" spans="1:12" ht="25.8" x14ac:dyDescent="1.05">
      <c r="B16" s="147" t="s">
        <v>205</v>
      </c>
      <c r="C16" s="159" t="s">
        <v>253</v>
      </c>
      <c r="D16" s="159" t="s">
        <v>253</v>
      </c>
      <c r="E16" s="159" t="s">
        <v>253</v>
      </c>
      <c r="F16" s="159" t="s">
        <v>253</v>
      </c>
      <c r="G16" s="159" t="s">
        <v>253</v>
      </c>
      <c r="H16" s="159" t="s">
        <v>253</v>
      </c>
    </row>
    <row r="17" spans="2:8" ht="25.8" x14ac:dyDescent="1.05">
      <c r="B17" s="147" t="s">
        <v>254</v>
      </c>
      <c r="C17" s="159" t="s">
        <v>255</v>
      </c>
      <c r="D17" s="159" t="s">
        <v>256</v>
      </c>
      <c r="E17" s="159" t="s">
        <v>257</v>
      </c>
      <c r="F17" s="159" t="s">
        <v>258</v>
      </c>
      <c r="G17" s="159" t="s">
        <v>259</v>
      </c>
      <c r="H17" s="159" t="s">
        <v>260</v>
      </c>
    </row>
    <row r="18" spans="2:8" ht="25.8" x14ac:dyDescent="1.05">
      <c r="B18" s="147" t="s">
        <v>261</v>
      </c>
      <c r="C18" s="159" t="s">
        <v>262</v>
      </c>
      <c r="D18" s="159" t="s">
        <v>262</v>
      </c>
      <c r="E18" s="159" t="s">
        <v>262</v>
      </c>
      <c r="F18" s="159" t="s">
        <v>262</v>
      </c>
      <c r="G18" s="159" t="s">
        <v>262</v>
      </c>
      <c r="H18" s="159" t="s">
        <v>262</v>
      </c>
    </row>
    <row r="19" spans="2:8" ht="25.8" x14ac:dyDescent="1.05">
      <c r="B19" s="147" t="s">
        <v>263</v>
      </c>
      <c r="C19" s="159" t="s">
        <v>264</v>
      </c>
      <c r="D19" s="159" t="s">
        <v>265</v>
      </c>
      <c r="E19" s="159" t="s">
        <v>266</v>
      </c>
      <c r="F19" s="159" t="s">
        <v>267</v>
      </c>
      <c r="G19" s="159" t="s">
        <v>268</v>
      </c>
      <c r="H19" s="159" t="s">
        <v>269</v>
      </c>
    </row>
    <row r="20" spans="2:8" ht="25.8" x14ac:dyDescent="1.05">
      <c r="B20" s="147" t="s">
        <v>270</v>
      </c>
      <c r="C20" s="159">
        <v>1.0900000000000001</v>
      </c>
      <c r="D20" s="159">
        <v>1.27</v>
      </c>
      <c r="E20" s="159">
        <v>1.74</v>
      </c>
      <c r="F20" s="159">
        <v>2.1</v>
      </c>
      <c r="G20" s="159">
        <v>2.21</v>
      </c>
      <c r="H20" s="159">
        <v>2.3199999999999998</v>
      </c>
    </row>
    <row r="21" spans="2:8" x14ac:dyDescent="1">
      <c r="B21" t="s">
        <v>271</v>
      </c>
    </row>
  </sheetData>
  <mergeCells count="1">
    <mergeCell ref="A1:L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0FCD-4DCD-4EBE-BEAD-D84B9C824AFD}">
  <dimension ref="A1:I10"/>
  <sheetViews>
    <sheetView workbookViewId="0">
      <selection activeCell="D6" sqref="D6"/>
    </sheetView>
  </sheetViews>
  <sheetFormatPr defaultRowHeight="25.2" x14ac:dyDescent="1"/>
  <sheetData>
    <row r="1" spans="1:9" x14ac:dyDescent="1">
      <c r="A1" t="s">
        <v>280</v>
      </c>
    </row>
    <row r="3" spans="1:9" ht="77.400000000000006" x14ac:dyDescent="1.05">
      <c r="A3" s="173" t="s">
        <v>210</v>
      </c>
      <c r="B3" s="173" t="s">
        <v>272</v>
      </c>
      <c r="C3" s="173" t="s">
        <v>273</v>
      </c>
      <c r="D3" s="173" t="s">
        <v>274</v>
      </c>
      <c r="E3" s="173" t="s">
        <v>275</v>
      </c>
      <c r="F3" s="173" t="s">
        <v>276</v>
      </c>
      <c r="G3" s="173" t="s">
        <v>277</v>
      </c>
      <c r="H3" s="173" t="s">
        <v>278</v>
      </c>
      <c r="I3" s="173" t="s">
        <v>279</v>
      </c>
    </row>
    <row r="4" spans="1:9" x14ac:dyDescent="1">
      <c r="A4">
        <v>1</v>
      </c>
      <c r="B4" s="6">
        <v>6686250</v>
      </c>
      <c r="C4" s="6">
        <v>4470137</v>
      </c>
      <c r="D4" s="6">
        <v>2216113</v>
      </c>
      <c r="E4" s="6">
        <v>554028</v>
      </c>
      <c r="F4" s="6">
        <v>1662085</v>
      </c>
      <c r="G4" s="6">
        <v>-295368</v>
      </c>
      <c r="H4" s="6">
        <v>-261713</v>
      </c>
      <c r="I4" s="6">
        <v>-295368</v>
      </c>
    </row>
    <row r="5" spans="1:9" x14ac:dyDescent="1">
      <c r="A5">
        <v>2</v>
      </c>
      <c r="B5" s="6" t="s">
        <v>399</v>
      </c>
      <c r="C5" s="6">
        <v>4604241</v>
      </c>
      <c r="D5" s="6">
        <v>5425134</v>
      </c>
      <c r="E5" s="6">
        <v>1356283</v>
      </c>
      <c r="F5" s="6">
        <v>4068851</v>
      </c>
      <c r="G5" s="6">
        <v>2708587</v>
      </c>
      <c r="H5" s="6">
        <v>2396042</v>
      </c>
      <c r="I5" s="6">
        <v>2413219</v>
      </c>
    </row>
    <row r="6" spans="1:9" x14ac:dyDescent="1">
      <c r="A6">
        <v>3</v>
      </c>
      <c r="B6" s="6" t="s">
        <v>399</v>
      </c>
      <c r="C6" s="6">
        <v>4743368</v>
      </c>
      <c r="D6" s="6" t="s">
        <v>399</v>
      </c>
      <c r="E6" s="6">
        <v>2572049</v>
      </c>
      <c r="F6" s="6">
        <v>7716146</v>
      </c>
      <c r="G6" s="6">
        <v>6108540</v>
      </c>
      <c r="H6" s="6">
        <v>4646963</v>
      </c>
      <c r="I6" s="6">
        <v>8521759</v>
      </c>
    </row>
    <row r="7" spans="1:9" x14ac:dyDescent="1">
      <c r="A7">
        <v>4</v>
      </c>
      <c r="B7" s="6">
        <v>22544532</v>
      </c>
      <c r="C7" s="6">
        <v>4885679</v>
      </c>
      <c r="D7" s="6">
        <v>17658853</v>
      </c>
      <c r="E7" s="6">
        <v>4414713</v>
      </c>
      <c r="F7" s="6">
        <v>13244141</v>
      </c>
      <c r="G7" s="6" t="s">
        <v>399</v>
      </c>
      <c r="H7" s="6">
        <v>6059080</v>
      </c>
      <c r="I7" s="6">
        <v>19645955</v>
      </c>
    </row>
    <row r="8" spans="1:9" x14ac:dyDescent="1">
      <c r="A8">
        <v>5</v>
      </c>
      <c r="B8" s="6">
        <v>33816915</v>
      </c>
      <c r="C8" s="6">
        <v>5031250</v>
      </c>
      <c r="D8" s="6">
        <v>28785665</v>
      </c>
      <c r="E8" s="6">
        <v>7196416</v>
      </c>
      <c r="F8" s="6">
        <v>21589249</v>
      </c>
      <c r="G8" s="6">
        <v>19188249</v>
      </c>
      <c r="H8" s="6">
        <v>8073350</v>
      </c>
      <c r="I8" s="6">
        <v>38834204</v>
      </c>
    </row>
    <row r="9" spans="1:9" x14ac:dyDescent="1">
      <c r="A9">
        <v>6</v>
      </c>
      <c r="B9" s="6" t="s">
        <v>399</v>
      </c>
      <c r="C9" s="6">
        <v>5182187</v>
      </c>
      <c r="D9" s="6">
        <v>45645055</v>
      </c>
      <c r="E9" s="6">
        <v>11411264</v>
      </c>
      <c r="F9" s="6">
        <v>34233791</v>
      </c>
      <c r="G9" s="6">
        <v>32491247</v>
      </c>
      <c r="H9" s="6">
        <v>9139888</v>
      </c>
      <c r="I9" s="6" t="s">
        <v>399</v>
      </c>
    </row>
    <row r="10" spans="1:9" x14ac:dyDescent="1">
      <c r="A10" t="s">
        <v>280</v>
      </c>
      <c r="I10" s="152">
        <v>0.27560000000000001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8892-F386-40FE-A221-85D48CC44A27}">
  <dimension ref="B7:I19"/>
  <sheetViews>
    <sheetView topLeftCell="A13" workbookViewId="0">
      <selection activeCell="I7" sqref="I7"/>
    </sheetView>
  </sheetViews>
  <sheetFormatPr defaultRowHeight="25.2" x14ac:dyDescent="1"/>
  <cols>
    <col min="2" max="2" width="14.81640625" customWidth="1"/>
    <col min="3" max="3" width="15.1796875" customWidth="1"/>
    <col min="4" max="4" width="16.26953125" customWidth="1"/>
    <col min="5" max="5" width="28.81640625" customWidth="1"/>
    <col min="6" max="6" width="22.54296875" customWidth="1"/>
    <col min="7" max="7" width="19.7265625" customWidth="1"/>
    <col min="16384" max="16384" width="9.1796875" bestFit="1" customWidth="1"/>
  </cols>
  <sheetData>
    <row r="7" spans="2:9" ht="25.8" x14ac:dyDescent="1">
      <c r="B7" s="162" t="s">
        <v>400</v>
      </c>
      <c r="C7" s="163" t="s">
        <v>401</v>
      </c>
      <c r="D7" s="163" t="s">
        <v>402</v>
      </c>
      <c r="E7" s="162" t="s">
        <v>403</v>
      </c>
      <c r="F7" s="163" t="s">
        <v>404</v>
      </c>
      <c r="G7" s="163" t="s">
        <v>405</v>
      </c>
    </row>
    <row r="8" spans="2:9" ht="75.599999999999994" x14ac:dyDescent="1">
      <c r="B8" s="164" t="s">
        <v>406</v>
      </c>
      <c r="C8" s="165" t="s">
        <v>407</v>
      </c>
      <c r="D8" s="166" t="s">
        <v>408</v>
      </c>
      <c r="E8" s="161" t="s">
        <v>409</v>
      </c>
      <c r="F8" s="166" t="s">
        <v>408</v>
      </c>
      <c r="G8" s="167" t="s">
        <v>410</v>
      </c>
      <c r="I8" s="160"/>
    </row>
    <row r="9" spans="2:9" ht="75.599999999999994" x14ac:dyDescent="1">
      <c r="B9" s="164" t="s">
        <v>411</v>
      </c>
      <c r="C9" s="166" t="s">
        <v>408</v>
      </c>
      <c r="D9" s="166" t="s">
        <v>408</v>
      </c>
      <c r="E9" s="161" t="s">
        <v>412</v>
      </c>
      <c r="F9" s="167" t="s">
        <v>410</v>
      </c>
      <c r="G9" s="167" t="s">
        <v>410</v>
      </c>
    </row>
    <row r="10" spans="2:9" ht="75.599999999999994" x14ac:dyDescent="1">
      <c r="B10" s="164" t="s">
        <v>413</v>
      </c>
      <c r="C10" s="165" t="s">
        <v>407</v>
      </c>
      <c r="D10" s="165" t="s">
        <v>407</v>
      </c>
      <c r="E10" s="161" t="s">
        <v>414</v>
      </c>
      <c r="F10" s="166" t="s">
        <v>408</v>
      </c>
      <c r="G10" s="166" t="s">
        <v>408</v>
      </c>
    </row>
    <row r="11" spans="2:9" ht="75.599999999999994" x14ac:dyDescent="1">
      <c r="B11" s="164" t="s">
        <v>415</v>
      </c>
      <c r="C11" s="166" t="s">
        <v>408</v>
      </c>
      <c r="D11" s="166" t="s">
        <v>408</v>
      </c>
      <c r="E11" s="161" t="s">
        <v>416</v>
      </c>
      <c r="F11" s="166" t="s">
        <v>408</v>
      </c>
      <c r="G11" s="166" t="s">
        <v>408</v>
      </c>
    </row>
    <row r="12" spans="2:9" ht="75.599999999999994" x14ac:dyDescent="1">
      <c r="B12" s="164" t="s">
        <v>417</v>
      </c>
      <c r="C12" s="165" t="s">
        <v>407</v>
      </c>
      <c r="D12" s="165" t="s">
        <v>407</v>
      </c>
      <c r="E12" s="161" t="s">
        <v>418</v>
      </c>
      <c r="F12" s="166" t="s">
        <v>408</v>
      </c>
      <c r="G12" s="166" t="s">
        <v>408</v>
      </c>
    </row>
    <row r="13" spans="2:9" ht="75.599999999999994" x14ac:dyDescent="1">
      <c r="B13" s="164" t="s">
        <v>419</v>
      </c>
      <c r="C13" s="166" t="s">
        <v>408</v>
      </c>
      <c r="D13" s="166" t="s">
        <v>408</v>
      </c>
      <c r="E13" s="161" t="s">
        <v>420</v>
      </c>
      <c r="F13" s="166" t="s">
        <v>408</v>
      </c>
      <c r="G13" s="166" t="s">
        <v>408</v>
      </c>
    </row>
    <row r="14" spans="2:9" ht="75.599999999999994" x14ac:dyDescent="1">
      <c r="B14" s="164" t="s">
        <v>421</v>
      </c>
      <c r="C14" s="165" t="s">
        <v>407</v>
      </c>
      <c r="D14" s="166" t="s">
        <v>408</v>
      </c>
      <c r="E14" s="161" t="s">
        <v>422</v>
      </c>
      <c r="F14" s="166" t="s">
        <v>408</v>
      </c>
      <c r="G14" s="167" t="s">
        <v>410</v>
      </c>
    </row>
    <row r="15" spans="2:9" ht="75.599999999999994" x14ac:dyDescent="1">
      <c r="B15" s="164" t="s">
        <v>423</v>
      </c>
      <c r="C15" s="166" t="s">
        <v>408</v>
      </c>
      <c r="D15" s="165" t="s">
        <v>407</v>
      </c>
      <c r="E15" s="161" t="s">
        <v>424</v>
      </c>
      <c r="F15" s="167" t="s">
        <v>410</v>
      </c>
      <c r="G15" s="167" t="s">
        <v>410</v>
      </c>
    </row>
    <row r="16" spans="2:9" ht="75.599999999999994" x14ac:dyDescent="1">
      <c r="B16" s="164" t="s">
        <v>425</v>
      </c>
      <c r="C16" s="166" t="s">
        <v>408</v>
      </c>
      <c r="D16" s="166" t="s">
        <v>408</v>
      </c>
      <c r="E16" s="161" t="s">
        <v>426</v>
      </c>
      <c r="F16" s="166" t="s">
        <v>408</v>
      </c>
      <c r="G16" s="166" t="s">
        <v>408</v>
      </c>
    </row>
    <row r="17" spans="2:7" ht="75.599999999999994" x14ac:dyDescent="1">
      <c r="B17" s="164" t="s">
        <v>427</v>
      </c>
      <c r="C17" s="167" t="s">
        <v>410</v>
      </c>
      <c r="D17" s="166" t="s">
        <v>408</v>
      </c>
      <c r="E17" s="161" t="s">
        <v>428</v>
      </c>
      <c r="F17" s="167" t="s">
        <v>410</v>
      </c>
      <c r="G17" s="167" t="s">
        <v>410</v>
      </c>
    </row>
    <row r="18" spans="2:7" ht="75.599999999999994" x14ac:dyDescent="1">
      <c r="B18" s="164" t="s">
        <v>429</v>
      </c>
      <c r="C18" s="166" t="s">
        <v>408</v>
      </c>
      <c r="D18" s="166" t="s">
        <v>408</v>
      </c>
      <c r="E18" s="161" t="s">
        <v>430</v>
      </c>
      <c r="F18" s="166" t="s">
        <v>408</v>
      </c>
      <c r="G18" s="166" t="s">
        <v>408</v>
      </c>
    </row>
    <row r="19" spans="2:7" ht="75.599999999999994" x14ac:dyDescent="1">
      <c r="B19" s="164" t="s">
        <v>431</v>
      </c>
      <c r="C19" s="166" t="s">
        <v>408</v>
      </c>
      <c r="D19" s="166" t="s">
        <v>408</v>
      </c>
      <c r="E19" s="161" t="s">
        <v>432</v>
      </c>
      <c r="F19" s="166" t="s">
        <v>408</v>
      </c>
      <c r="G19" s="166" t="s">
        <v>408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414F-1248-4F92-87B1-8D86CF2B83DD}">
  <dimension ref="A1:P19"/>
  <sheetViews>
    <sheetView topLeftCell="A3" workbookViewId="0">
      <selection activeCell="E20" sqref="E20"/>
    </sheetView>
  </sheetViews>
  <sheetFormatPr defaultRowHeight="25.2" x14ac:dyDescent="1"/>
  <cols>
    <col min="6" max="6" width="9.1796875" bestFit="1" customWidth="1"/>
  </cols>
  <sheetData>
    <row r="1" spans="1:16" ht="15" customHeight="1" x14ac:dyDescent="1">
      <c r="A1" s="188" t="s">
        <v>433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31"/>
      <c r="O1" s="31"/>
      <c r="P1" s="31"/>
    </row>
    <row r="2" spans="1:16" ht="15" customHeight="1" x14ac:dyDescen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31"/>
      <c r="O2" s="31"/>
      <c r="P2" s="31"/>
    </row>
    <row r="3" spans="1:16" ht="15" customHeight="1" x14ac:dyDescent="1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31"/>
      <c r="O3" s="31"/>
      <c r="P3" s="31"/>
    </row>
    <row r="6" spans="1:16" x14ac:dyDescent="1">
      <c r="F6" t="s">
        <v>434</v>
      </c>
    </row>
    <row r="7" spans="1:16" x14ac:dyDescent="1">
      <c r="B7" s="150" t="s">
        <v>435</v>
      </c>
    </row>
    <row r="8" spans="1:16" x14ac:dyDescent="1">
      <c r="G8" t="s">
        <v>436</v>
      </c>
    </row>
    <row r="9" spans="1:16" x14ac:dyDescent="1">
      <c r="B9" s="150" t="s">
        <v>437</v>
      </c>
    </row>
    <row r="16" spans="1:16" x14ac:dyDescent="1">
      <c r="F16" s="150" t="s">
        <v>438</v>
      </c>
      <c r="G16" s="191"/>
      <c r="H16" s="191"/>
    </row>
    <row r="17" spans="2:6" x14ac:dyDescent="1">
      <c r="B17" s="150" t="s">
        <v>439</v>
      </c>
    </row>
    <row r="19" spans="2:6" x14ac:dyDescent="1">
      <c r="B19" s="150" t="s">
        <v>440</v>
      </c>
      <c r="F19" s="150" t="s">
        <v>441</v>
      </c>
    </row>
  </sheetData>
  <mergeCells count="2">
    <mergeCell ref="G16:H16"/>
    <mergeCell ref="A1:M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0438-C236-419D-93D6-D55E476238FD}">
  <dimension ref="D5:Q127"/>
  <sheetViews>
    <sheetView topLeftCell="B1" workbookViewId="0">
      <selection activeCell="A24" sqref="A24:XFD24"/>
    </sheetView>
  </sheetViews>
  <sheetFormatPr defaultRowHeight="25.2" x14ac:dyDescent="1"/>
  <sheetData>
    <row r="5" spans="4:17" x14ac:dyDescent="1">
      <c r="D5" s="35"/>
      <c r="E5" s="35"/>
      <c r="F5" s="35"/>
      <c r="G5" s="35"/>
      <c r="H5" s="35"/>
      <c r="I5" s="35"/>
      <c r="J5" s="35"/>
      <c r="K5" s="35"/>
      <c r="L5" s="34"/>
      <c r="M5" s="41"/>
      <c r="N5" s="41"/>
      <c r="O5" s="41"/>
      <c r="P5" s="41"/>
      <c r="Q5" s="41"/>
    </row>
    <row r="6" spans="4:17" ht="15" customHeight="1" x14ac:dyDescent="1">
      <c r="D6" s="35"/>
      <c r="E6" s="35"/>
      <c r="F6" s="35"/>
      <c r="G6" s="35"/>
      <c r="H6" s="239"/>
      <c r="I6" s="240"/>
      <c r="J6" s="240"/>
      <c r="K6" s="240"/>
      <c r="L6" s="240"/>
    </row>
    <row r="7" spans="4:17" x14ac:dyDescent="1">
      <c r="D7" s="35"/>
      <c r="E7" s="35"/>
      <c r="F7" s="35"/>
      <c r="G7" s="35"/>
      <c r="H7" s="240"/>
      <c r="I7" s="240"/>
      <c r="J7" s="240"/>
      <c r="K7" s="240"/>
      <c r="L7" s="240"/>
    </row>
    <row r="8" spans="4:17" ht="15" customHeight="1" x14ac:dyDescent="1">
      <c r="D8" s="36"/>
      <c r="E8" s="36"/>
      <c r="F8" s="36"/>
      <c r="G8" s="36"/>
      <c r="H8" s="240"/>
      <c r="I8" s="240"/>
      <c r="J8" s="240"/>
      <c r="K8" s="240"/>
      <c r="L8" s="241"/>
    </row>
    <row r="9" spans="4:17" x14ac:dyDescent="1">
      <c r="D9" s="35"/>
      <c r="E9" s="35"/>
      <c r="F9" s="35"/>
      <c r="G9" s="35"/>
      <c r="H9" s="35"/>
      <c r="I9" s="35"/>
      <c r="J9" s="35"/>
      <c r="K9" s="35"/>
      <c r="L9" s="35"/>
      <c r="M9" s="37"/>
      <c r="N9" s="38"/>
      <c r="O9" s="71"/>
      <c r="P9" s="39"/>
      <c r="Q9" s="41"/>
    </row>
    <row r="10" spans="4:17" x14ac:dyDescent="1"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4"/>
      <c r="P10" s="48"/>
      <c r="Q10" s="49"/>
    </row>
    <row r="11" spans="4:17" x14ac:dyDescent="1">
      <c r="D11" s="35"/>
      <c r="E11" s="35"/>
      <c r="F11" s="35"/>
      <c r="G11" s="35"/>
      <c r="H11" s="35"/>
      <c r="I11" s="35"/>
      <c r="J11" s="35"/>
      <c r="K11" s="35"/>
      <c r="M11" s="36"/>
      <c r="N11" s="36"/>
      <c r="O11" s="32"/>
      <c r="P11" s="41"/>
      <c r="Q11" s="41"/>
    </row>
    <row r="12" spans="4:17" x14ac:dyDescent="1">
      <c r="D12" s="35"/>
      <c r="E12" s="36"/>
      <c r="F12" s="32"/>
      <c r="G12" s="58"/>
      <c r="H12" s="35"/>
      <c r="I12" s="36"/>
      <c r="J12" s="36"/>
      <c r="K12" s="32"/>
      <c r="L12" s="41"/>
      <c r="M12" s="41"/>
      <c r="N12" s="43"/>
      <c r="O12" s="57"/>
      <c r="P12" s="41"/>
      <c r="Q12" s="41"/>
    </row>
    <row r="13" spans="4:17" ht="15" customHeight="1" x14ac:dyDescent="1">
      <c r="D13" s="34"/>
      <c r="E13" s="242"/>
      <c r="F13" s="242"/>
      <c r="G13" s="242"/>
      <c r="H13" s="243"/>
      <c r="I13" s="41"/>
      <c r="J13" s="41"/>
      <c r="K13" s="33"/>
      <c r="L13" s="44"/>
      <c r="M13" s="244"/>
      <c r="N13" s="242"/>
      <c r="O13" s="242"/>
      <c r="P13" s="242"/>
      <c r="Q13" s="44"/>
    </row>
    <row r="14" spans="4:17" x14ac:dyDescent="1">
      <c r="D14" s="34"/>
      <c r="E14" s="242"/>
      <c r="F14" s="242"/>
      <c r="G14" s="242"/>
      <c r="H14" s="243"/>
      <c r="I14" s="41"/>
      <c r="J14" s="43"/>
      <c r="K14" s="43"/>
      <c r="L14" s="41"/>
      <c r="M14" s="244"/>
      <c r="N14" s="242"/>
      <c r="O14" s="242"/>
      <c r="P14" s="242"/>
      <c r="Q14" s="41"/>
    </row>
    <row r="15" spans="4:17" x14ac:dyDescent="1">
      <c r="D15" s="32"/>
      <c r="E15" s="242"/>
      <c r="F15" s="242"/>
      <c r="G15" s="242"/>
      <c r="H15" s="243"/>
      <c r="I15" s="41"/>
      <c r="J15" s="43"/>
      <c r="K15" s="41"/>
      <c r="L15" s="49"/>
      <c r="M15" s="244"/>
      <c r="N15" s="242"/>
      <c r="O15" s="242"/>
      <c r="P15" s="242"/>
      <c r="Q15" s="48"/>
    </row>
    <row r="16" spans="4:17" x14ac:dyDescent="1">
      <c r="D16" s="35"/>
      <c r="E16" s="60"/>
      <c r="F16" s="39"/>
      <c r="G16" s="61"/>
      <c r="H16" s="36"/>
      <c r="I16" s="42"/>
      <c r="J16" s="37"/>
      <c r="K16" s="38"/>
      <c r="L16" s="41"/>
      <c r="M16" s="48"/>
      <c r="N16" s="54"/>
      <c r="O16" s="52"/>
      <c r="P16" s="48"/>
      <c r="Q16" s="41"/>
    </row>
    <row r="17" spans="4:17" x14ac:dyDescent="1">
      <c r="D17" s="34"/>
      <c r="E17" s="62"/>
      <c r="F17" s="59"/>
      <c r="G17" s="59"/>
      <c r="H17" s="64"/>
      <c r="I17" s="63"/>
      <c r="J17" s="35"/>
      <c r="K17" s="34"/>
      <c r="L17" s="43"/>
      <c r="M17" s="56"/>
      <c r="N17" s="53"/>
      <c r="O17" s="53"/>
      <c r="P17" s="55"/>
      <c r="Q17" s="47"/>
    </row>
    <row r="18" spans="4:17" x14ac:dyDescent="1">
      <c r="D18" s="245"/>
      <c r="E18" s="246"/>
      <c r="F18" s="35"/>
      <c r="G18" s="224"/>
      <c r="H18" s="245"/>
      <c r="I18" s="246"/>
      <c r="J18" s="35"/>
      <c r="K18" s="224"/>
      <c r="L18" s="252"/>
      <c r="M18" s="253"/>
      <c r="N18" s="225"/>
      <c r="O18" s="37"/>
      <c r="P18" s="258"/>
      <c r="Q18" s="259"/>
    </row>
    <row r="19" spans="4:17" x14ac:dyDescent="1">
      <c r="D19" s="247"/>
      <c r="E19" s="248"/>
      <c r="F19" s="35"/>
      <c r="G19" s="225"/>
      <c r="H19" s="247"/>
      <c r="I19" s="248"/>
      <c r="J19" s="35"/>
      <c r="K19" s="225"/>
      <c r="L19" s="254"/>
      <c r="M19" s="255"/>
      <c r="N19" s="225"/>
      <c r="O19" s="35"/>
      <c r="P19" s="260"/>
      <c r="Q19" s="261"/>
    </row>
    <row r="20" spans="4:17" x14ac:dyDescent="1">
      <c r="D20" s="247"/>
      <c r="E20" s="248"/>
      <c r="F20" s="35"/>
      <c r="G20" s="225"/>
      <c r="H20" s="247"/>
      <c r="I20" s="248"/>
      <c r="J20" s="35"/>
      <c r="K20" s="225"/>
      <c r="L20" s="254"/>
      <c r="M20" s="255"/>
      <c r="N20" s="225"/>
      <c r="O20" s="35"/>
      <c r="P20" s="260"/>
      <c r="Q20" s="261"/>
    </row>
    <row r="21" spans="4:17" x14ac:dyDescent="1">
      <c r="D21" s="249"/>
      <c r="E21" s="250"/>
      <c r="F21" s="35"/>
      <c r="G21" s="226"/>
      <c r="H21" s="249"/>
      <c r="I21" s="250"/>
      <c r="J21" s="35"/>
      <c r="K21" s="226"/>
      <c r="L21" s="256"/>
      <c r="M21" s="257"/>
      <c r="N21" s="226"/>
      <c r="O21" s="35"/>
      <c r="P21" s="262"/>
      <c r="Q21" s="263"/>
    </row>
    <row r="22" spans="4:17" x14ac:dyDescent="1"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4"/>
      <c r="P22" s="41"/>
      <c r="Q22" s="48"/>
    </row>
    <row r="23" spans="4:17" x14ac:dyDescent="1"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4"/>
      <c r="P23" s="51"/>
      <c r="Q23" s="41"/>
    </row>
    <row r="25" spans="4:17" x14ac:dyDescent="1">
      <c r="D25" s="264"/>
      <c r="E25" s="265"/>
      <c r="F25" s="35"/>
      <c r="G25" s="35"/>
      <c r="H25" s="264"/>
      <c r="I25" s="265"/>
      <c r="J25" s="35"/>
      <c r="K25" s="35"/>
      <c r="L25" s="264"/>
      <c r="M25" s="265"/>
      <c r="N25" s="35"/>
      <c r="O25" s="34"/>
      <c r="P25" s="264"/>
      <c r="Q25" s="265"/>
    </row>
    <row r="26" spans="4:17" x14ac:dyDescent="1">
      <c r="D26" s="266"/>
      <c r="E26" s="267"/>
      <c r="F26" s="35"/>
      <c r="G26" s="34"/>
      <c r="H26" s="266"/>
      <c r="I26" s="267"/>
      <c r="J26" s="35"/>
      <c r="K26" s="35"/>
      <c r="L26" s="266"/>
      <c r="M26" s="267"/>
      <c r="N26" s="35"/>
      <c r="O26" s="34"/>
      <c r="P26" s="266"/>
      <c r="Q26" s="267"/>
    </row>
    <row r="27" spans="4:17" x14ac:dyDescent="1">
      <c r="D27" s="266"/>
      <c r="E27" s="267"/>
      <c r="F27" s="35"/>
      <c r="G27" s="35"/>
      <c r="H27" s="266"/>
      <c r="I27" s="267"/>
      <c r="J27" s="35"/>
      <c r="K27" s="35"/>
      <c r="L27" s="266"/>
      <c r="M27" s="267"/>
      <c r="N27" s="35"/>
      <c r="O27" s="35"/>
      <c r="P27" s="266"/>
      <c r="Q27" s="267"/>
    </row>
    <row r="28" spans="4:17" x14ac:dyDescent="1">
      <c r="D28" s="268"/>
      <c r="E28" s="269"/>
      <c r="F28" s="35"/>
      <c r="G28" s="35"/>
      <c r="H28" s="268"/>
      <c r="I28" s="269"/>
      <c r="J28" s="35"/>
      <c r="K28" s="35"/>
      <c r="L28" s="268"/>
      <c r="M28" s="269"/>
      <c r="N28" s="35"/>
      <c r="O28" s="35"/>
      <c r="P28" s="268"/>
      <c r="Q28" s="269"/>
    </row>
    <row r="32" spans="4:17" ht="15" customHeight="1" x14ac:dyDescent="1">
      <c r="D32" s="35"/>
      <c r="E32" s="35"/>
      <c r="F32" s="35"/>
      <c r="G32" s="35"/>
      <c r="H32" s="270" t="s">
        <v>442</v>
      </c>
      <c r="I32" s="271"/>
      <c r="J32" s="271"/>
      <c r="K32" s="271"/>
      <c r="L32" s="272"/>
    </row>
    <row r="33" spans="4:17" x14ac:dyDescent="1">
      <c r="D33" s="35"/>
      <c r="E33" s="35"/>
      <c r="F33" s="35"/>
      <c r="G33" s="35"/>
      <c r="H33" s="273"/>
      <c r="I33" s="274"/>
      <c r="J33" s="274"/>
      <c r="K33" s="274"/>
      <c r="L33" s="275"/>
    </row>
    <row r="34" spans="4:17" x14ac:dyDescent="1">
      <c r="D34" s="36"/>
      <c r="E34" s="36"/>
      <c r="F34" s="36"/>
      <c r="G34" s="36"/>
      <c r="H34" s="273"/>
      <c r="I34" s="274"/>
      <c r="J34" s="274"/>
      <c r="K34" s="274"/>
      <c r="L34" s="275"/>
    </row>
    <row r="35" spans="4:17" x14ac:dyDescent="1">
      <c r="D35" s="35"/>
      <c r="E35" s="35"/>
      <c r="F35" s="35"/>
      <c r="G35" s="35"/>
      <c r="H35" s="35"/>
      <c r="I35" s="35"/>
      <c r="J35" s="35"/>
      <c r="K35" s="35"/>
      <c r="L35" s="35"/>
      <c r="M35" s="37"/>
      <c r="N35" s="38"/>
      <c r="O35" s="71"/>
      <c r="P35" s="39"/>
      <c r="Q35" s="41"/>
    </row>
    <row r="36" spans="4:17" x14ac:dyDescent="1"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4"/>
      <c r="P36" s="48"/>
      <c r="Q36" s="49"/>
    </row>
    <row r="37" spans="4:17" x14ac:dyDescent="1">
      <c r="D37" s="35"/>
      <c r="E37" s="35"/>
      <c r="F37" s="35"/>
      <c r="G37" s="35"/>
      <c r="H37" s="35"/>
      <c r="I37" s="35"/>
      <c r="J37" s="35"/>
      <c r="K37" s="35"/>
      <c r="M37" s="36"/>
      <c r="N37" s="36"/>
      <c r="O37" s="32"/>
      <c r="P37" s="41"/>
      <c r="Q37" s="41"/>
    </row>
    <row r="38" spans="4:17" x14ac:dyDescent="1">
      <c r="D38" s="35"/>
      <c r="E38" s="36"/>
      <c r="F38" s="32"/>
      <c r="G38" s="58"/>
      <c r="H38" s="35"/>
      <c r="I38" s="36"/>
      <c r="J38" s="36"/>
      <c r="K38" s="32"/>
      <c r="L38" s="41"/>
      <c r="M38" s="41"/>
      <c r="N38" s="43"/>
      <c r="O38" s="57"/>
      <c r="P38" s="41"/>
      <c r="Q38" s="41"/>
    </row>
    <row r="39" spans="4:17" ht="15" customHeight="1" x14ac:dyDescent="1">
      <c r="D39" s="34"/>
      <c r="E39" s="208" t="s">
        <v>434</v>
      </c>
      <c r="F39" s="208"/>
      <c r="G39" s="208"/>
      <c r="H39" s="251"/>
      <c r="I39" s="41"/>
      <c r="J39" s="41"/>
      <c r="K39" s="33"/>
      <c r="L39" s="44"/>
      <c r="M39" s="207" t="s">
        <v>436</v>
      </c>
      <c r="N39" s="208"/>
      <c r="O39" s="208"/>
      <c r="P39" s="208"/>
      <c r="Q39" s="44"/>
    </row>
    <row r="40" spans="4:17" x14ac:dyDescent="1">
      <c r="D40" s="34"/>
      <c r="E40" s="208"/>
      <c r="F40" s="208"/>
      <c r="G40" s="208"/>
      <c r="H40" s="251"/>
      <c r="I40" s="41"/>
      <c r="J40" s="43"/>
      <c r="K40" s="43"/>
      <c r="L40" s="41"/>
      <c r="M40" s="207"/>
      <c r="N40" s="208"/>
      <c r="O40" s="208"/>
      <c r="P40" s="208"/>
      <c r="Q40" s="41"/>
    </row>
    <row r="41" spans="4:17" x14ac:dyDescent="1">
      <c r="D41" s="32"/>
      <c r="E41" s="208"/>
      <c r="F41" s="208"/>
      <c r="G41" s="208"/>
      <c r="H41" s="251"/>
      <c r="I41" s="41"/>
      <c r="J41" s="43"/>
      <c r="K41" s="41"/>
      <c r="L41" s="49"/>
      <c r="M41" s="207"/>
      <c r="N41" s="208"/>
      <c r="O41" s="208"/>
      <c r="P41" s="208"/>
      <c r="Q41" s="48"/>
    </row>
    <row r="42" spans="4:17" x14ac:dyDescent="1">
      <c r="D42" s="35"/>
      <c r="E42" s="60"/>
      <c r="F42" s="39"/>
      <c r="G42" s="61"/>
      <c r="H42" s="36"/>
      <c r="I42" s="42"/>
      <c r="J42" s="37"/>
      <c r="K42" s="38"/>
      <c r="L42" s="41"/>
      <c r="M42" s="48"/>
      <c r="N42" s="54"/>
      <c r="O42" s="52"/>
      <c r="P42" s="48"/>
      <c r="Q42" s="41"/>
    </row>
    <row r="43" spans="4:17" x14ac:dyDescent="1">
      <c r="D43" s="34"/>
      <c r="E43" s="62"/>
      <c r="F43" s="59"/>
      <c r="G43" s="59"/>
      <c r="H43" s="64"/>
      <c r="I43" s="63"/>
      <c r="J43" s="35"/>
      <c r="K43" s="34"/>
      <c r="L43" s="43"/>
      <c r="M43" s="56"/>
      <c r="N43" s="53"/>
      <c r="O43" s="53"/>
      <c r="P43" s="55"/>
      <c r="Q43" s="47"/>
    </row>
    <row r="44" spans="4:17" ht="15" customHeight="1" x14ac:dyDescent="1">
      <c r="D44" s="276" t="s">
        <v>443</v>
      </c>
      <c r="E44" s="277"/>
      <c r="F44" s="35"/>
      <c r="G44" s="224"/>
      <c r="H44" s="276" t="s">
        <v>444</v>
      </c>
      <c r="I44" s="277"/>
      <c r="J44" s="35"/>
      <c r="K44" s="224"/>
      <c r="L44" s="218" t="s">
        <v>445</v>
      </c>
      <c r="M44" s="219"/>
      <c r="N44" s="225"/>
      <c r="O44" s="37"/>
      <c r="P44" s="227" t="s">
        <v>446</v>
      </c>
      <c r="Q44" s="228"/>
    </row>
    <row r="45" spans="4:17" x14ac:dyDescent="1">
      <c r="D45" s="220"/>
      <c r="E45" s="221"/>
      <c r="F45" s="35"/>
      <c r="G45" s="225"/>
      <c r="H45" s="220"/>
      <c r="I45" s="221"/>
      <c r="J45" s="35"/>
      <c r="K45" s="225"/>
      <c r="L45" s="220"/>
      <c r="M45" s="221"/>
      <c r="N45" s="225"/>
      <c r="O45" s="35"/>
      <c r="P45" s="229"/>
      <c r="Q45" s="230"/>
    </row>
    <row r="46" spans="4:17" x14ac:dyDescent="1">
      <c r="D46" s="220"/>
      <c r="E46" s="221"/>
      <c r="F46" s="35"/>
      <c r="G46" s="225"/>
      <c r="H46" s="220"/>
      <c r="I46" s="221"/>
      <c r="J46" s="35"/>
      <c r="K46" s="225"/>
      <c r="L46" s="220"/>
      <c r="M46" s="221"/>
      <c r="N46" s="225"/>
      <c r="O46" s="35"/>
      <c r="P46" s="229"/>
      <c r="Q46" s="230"/>
    </row>
    <row r="47" spans="4:17" x14ac:dyDescent="1">
      <c r="D47" s="222"/>
      <c r="E47" s="223"/>
      <c r="F47" s="35"/>
      <c r="G47" s="226"/>
      <c r="H47" s="222"/>
      <c r="I47" s="223"/>
      <c r="J47" s="35"/>
      <c r="K47" s="226"/>
      <c r="L47" s="222"/>
      <c r="M47" s="223"/>
      <c r="N47" s="226"/>
      <c r="O47" s="35"/>
      <c r="P47" s="231"/>
      <c r="Q47" s="232"/>
    </row>
    <row r="48" spans="4:17" x14ac:dyDescent="1"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4"/>
      <c r="P48" s="41"/>
      <c r="Q48" s="48"/>
    </row>
    <row r="49" spans="4:17" x14ac:dyDescent="1"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4"/>
      <c r="P49" s="51"/>
      <c r="Q49" s="41"/>
    </row>
    <row r="50" spans="4:17" ht="15" customHeight="1" x14ac:dyDescent="1">
      <c r="D50" s="195" t="s">
        <v>447</v>
      </c>
      <c r="E50" s="196"/>
      <c r="F50" s="35"/>
      <c r="G50" s="35"/>
      <c r="H50" s="195" t="s">
        <v>448</v>
      </c>
      <c r="I50" s="196"/>
      <c r="J50" s="35"/>
      <c r="K50" s="35"/>
      <c r="L50" s="278" t="s">
        <v>449</v>
      </c>
      <c r="M50" s="196"/>
      <c r="N50" s="35"/>
      <c r="O50" s="34"/>
      <c r="P50" s="195" t="s">
        <v>450</v>
      </c>
      <c r="Q50" s="196"/>
    </row>
    <row r="51" spans="4:17" x14ac:dyDescent="1">
      <c r="D51" s="197"/>
      <c r="E51" s="198"/>
      <c r="F51" s="35"/>
      <c r="G51" s="34"/>
      <c r="H51" s="197"/>
      <c r="I51" s="198"/>
      <c r="J51" s="35"/>
      <c r="K51" s="35"/>
      <c r="L51" s="197"/>
      <c r="M51" s="198"/>
      <c r="N51" s="35"/>
      <c r="O51" s="34"/>
      <c r="P51" s="197"/>
      <c r="Q51" s="198"/>
    </row>
    <row r="52" spans="4:17" x14ac:dyDescent="1">
      <c r="D52" s="197"/>
      <c r="E52" s="198"/>
      <c r="F52" s="35"/>
      <c r="G52" s="35"/>
      <c r="H52" s="197"/>
      <c r="I52" s="198"/>
      <c r="J52" s="35"/>
      <c r="K52" s="35"/>
      <c r="L52" s="197"/>
      <c r="M52" s="198"/>
      <c r="N52" s="35"/>
      <c r="O52" s="35"/>
      <c r="P52" s="197"/>
      <c r="Q52" s="198"/>
    </row>
    <row r="53" spans="4:17" x14ac:dyDescent="1">
      <c r="D53" s="199"/>
      <c r="E53" s="200"/>
      <c r="F53" s="35"/>
      <c r="G53" s="35"/>
      <c r="H53" s="199"/>
      <c r="I53" s="200"/>
      <c r="J53" s="35"/>
      <c r="K53" s="35"/>
      <c r="L53" s="199"/>
      <c r="M53" s="200"/>
      <c r="N53" s="35"/>
      <c r="O53" s="35"/>
      <c r="P53" s="199"/>
      <c r="Q53" s="200"/>
    </row>
    <row r="56" spans="4:17" x14ac:dyDescent="1">
      <c r="D56" s="35"/>
      <c r="E56" s="35"/>
      <c r="F56" s="35"/>
      <c r="G56" s="35"/>
      <c r="H56" s="201" t="s">
        <v>451</v>
      </c>
      <c r="I56" s="271"/>
      <c r="J56" s="271"/>
      <c r="K56" s="271"/>
      <c r="L56" s="272"/>
    </row>
    <row r="57" spans="4:17" x14ac:dyDescent="1">
      <c r="D57" s="35"/>
      <c r="E57" s="35"/>
      <c r="F57" s="35"/>
      <c r="G57" s="35"/>
      <c r="H57" s="273"/>
      <c r="I57" s="274"/>
      <c r="J57" s="274"/>
      <c r="K57" s="274"/>
      <c r="L57" s="275"/>
    </row>
    <row r="58" spans="4:17" x14ac:dyDescent="1">
      <c r="D58" s="36"/>
      <c r="E58" s="36"/>
      <c r="F58" s="36"/>
      <c r="G58" s="36"/>
      <c r="H58" s="273"/>
      <c r="I58" s="274"/>
      <c r="J58" s="274"/>
      <c r="K58" s="274"/>
      <c r="L58" s="275"/>
    </row>
    <row r="59" spans="4:17" x14ac:dyDescent="1">
      <c r="D59" s="35"/>
      <c r="E59" s="35"/>
      <c r="F59" s="35"/>
      <c r="G59" s="35"/>
      <c r="H59" s="35"/>
      <c r="I59" s="35"/>
      <c r="J59" s="35"/>
      <c r="K59" s="35"/>
      <c r="L59" s="35"/>
      <c r="M59" s="37"/>
      <c r="N59" s="38"/>
      <c r="O59" s="71"/>
      <c r="P59" s="39"/>
      <c r="Q59" s="41"/>
    </row>
    <row r="60" spans="4:17" x14ac:dyDescent="1"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4"/>
      <c r="P60" s="48"/>
      <c r="Q60" s="49"/>
    </row>
    <row r="61" spans="4:17" x14ac:dyDescent="1">
      <c r="D61" s="35"/>
      <c r="E61" s="35"/>
      <c r="F61" s="35"/>
      <c r="G61" s="35"/>
      <c r="H61" s="35"/>
      <c r="I61" s="35"/>
      <c r="J61" s="35"/>
      <c r="K61" s="35"/>
      <c r="M61" s="36"/>
      <c r="N61" s="36"/>
      <c r="O61" s="32"/>
      <c r="P61" s="41"/>
      <c r="Q61" s="41"/>
    </row>
    <row r="62" spans="4:17" x14ac:dyDescent="1">
      <c r="D62" s="35"/>
      <c r="E62" s="36"/>
      <c r="F62" s="32"/>
      <c r="G62" s="58"/>
      <c r="H62" s="35"/>
      <c r="I62" s="36"/>
      <c r="J62" s="36"/>
      <c r="K62" s="32"/>
      <c r="L62" s="41"/>
      <c r="M62" s="41"/>
      <c r="N62" s="43"/>
      <c r="O62" s="57"/>
      <c r="P62" s="41"/>
      <c r="Q62" s="41"/>
    </row>
    <row r="63" spans="4:17" ht="15" customHeight="1" x14ac:dyDescent="1">
      <c r="D63" s="34"/>
      <c r="E63" s="208" t="s">
        <v>452</v>
      </c>
      <c r="F63" s="208"/>
      <c r="G63" s="208"/>
      <c r="H63" s="251"/>
      <c r="I63" s="41"/>
      <c r="J63" s="41"/>
      <c r="K63" s="33"/>
      <c r="L63" s="44"/>
      <c r="M63" s="207" t="s">
        <v>440</v>
      </c>
      <c r="N63" s="208"/>
      <c r="O63" s="208"/>
      <c r="P63" s="208"/>
      <c r="Q63" s="44"/>
    </row>
    <row r="64" spans="4:17" x14ac:dyDescent="1">
      <c r="D64" s="34"/>
      <c r="E64" s="208"/>
      <c r="F64" s="208"/>
      <c r="G64" s="208"/>
      <c r="H64" s="251"/>
      <c r="I64" s="41"/>
      <c r="J64" s="43"/>
      <c r="K64" s="43"/>
      <c r="L64" s="41"/>
      <c r="M64" s="207"/>
      <c r="N64" s="208"/>
      <c r="O64" s="208"/>
      <c r="P64" s="208"/>
      <c r="Q64" s="41"/>
    </row>
    <row r="65" spans="4:17" x14ac:dyDescent="1">
      <c r="D65" s="32"/>
      <c r="E65" s="208"/>
      <c r="F65" s="208"/>
      <c r="G65" s="208"/>
      <c r="H65" s="251"/>
      <c r="I65" s="41"/>
      <c r="J65" s="43"/>
      <c r="K65" s="41"/>
      <c r="L65" s="49"/>
      <c r="M65" s="207"/>
      <c r="N65" s="208"/>
      <c r="O65" s="208"/>
      <c r="P65" s="208"/>
      <c r="Q65" s="48"/>
    </row>
    <row r="66" spans="4:17" x14ac:dyDescent="1">
      <c r="D66" s="35"/>
      <c r="E66" s="60"/>
      <c r="F66" s="39"/>
      <c r="G66" s="61"/>
      <c r="H66" s="36"/>
      <c r="I66" s="42"/>
      <c r="J66" s="37"/>
      <c r="K66" s="38"/>
      <c r="L66" s="41"/>
      <c r="M66" s="48"/>
      <c r="N66" s="54"/>
      <c r="O66" s="52"/>
      <c r="P66" s="48"/>
      <c r="Q66" s="41"/>
    </row>
    <row r="67" spans="4:17" x14ac:dyDescent="1">
      <c r="D67" s="34"/>
      <c r="E67" s="62"/>
      <c r="F67" s="59"/>
      <c r="G67" s="59"/>
      <c r="H67" s="64"/>
      <c r="I67" s="63"/>
      <c r="J67" s="35"/>
      <c r="K67" s="34"/>
      <c r="L67" s="43"/>
      <c r="M67" s="56"/>
      <c r="N67" s="53"/>
      <c r="O67" s="53"/>
      <c r="P67" s="55"/>
      <c r="Q67" s="47"/>
    </row>
    <row r="68" spans="4:17" ht="15" customHeight="1" x14ac:dyDescent="1">
      <c r="D68" s="276" t="s">
        <v>453</v>
      </c>
      <c r="E68" s="277"/>
      <c r="F68" s="35"/>
      <c r="G68" s="224"/>
      <c r="H68" s="276" t="s">
        <v>454</v>
      </c>
      <c r="I68" s="277"/>
      <c r="J68" s="35"/>
      <c r="K68" s="224"/>
      <c r="L68" s="218" t="s">
        <v>455</v>
      </c>
      <c r="M68" s="219"/>
      <c r="N68" s="225"/>
      <c r="O68" s="37"/>
      <c r="P68" s="227" t="s">
        <v>456</v>
      </c>
      <c r="Q68" s="228"/>
    </row>
    <row r="69" spans="4:17" x14ac:dyDescent="1">
      <c r="D69" s="220"/>
      <c r="E69" s="221"/>
      <c r="F69" s="35"/>
      <c r="G69" s="225"/>
      <c r="H69" s="220"/>
      <c r="I69" s="221"/>
      <c r="J69" s="35"/>
      <c r="K69" s="225"/>
      <c r="L69" s="220"/>
      <c r="M69" s="221"/>
      <c r="N69" s="225"/>
      <c r="O69" s="35"/>
      <c r="P69" s="229"/>
      <c r="Q69" s="230"/>
    </row>
    <row r="70" spans="4:17" x14ac:dyDescent="1">
      <c r="D70" s="220"/>
      <c r="E70" s="221"/>
      <c r="F70" s="35"/>
      <c r="G70" s="225"/>
      <c r="H70" s="220"/>
      <c r="I70" s="221"/>
      <c r="J70" s="35"/>
      <c r="K70" s="225"/>
      <c r="L70" s="220"/>
      <c r="M70" s="221"/>
      <c r="N70" s="225"/>
      <c r="O70" s="35"/>
      <c r="P70" s="229"/>
      <c r="Q70" s="230"/>
    </row>
    <row r="71" spans="4:17" x14ac:dyDescent="1">
      <c r="D71" s="222"/>
      <c r="E71" s="223"/>
      <c r="F71" s="35"/>
      <c r="G71" s="226"/>
      <c r="H71" s="222"/>
      <c r="I71" s="223"/>
      <c r="J71" s="35"/>
      <c r="K71" s="226"/>
      <c r="L71" s="222"/>
      <c r="M71" s="223"/>
      <c r="N71" s="226"/>
      <c r="O71" s="35"/>
      <c r="P71" s="231"/>
      <c r="Q71" s="232"/>
    </row>
    <row r="72" spans="4:17" x14ac:dyDescent="1"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4"/>
      <c r="P72" s="41"/>
      <c r="Q72" s="48"/>
    </row>
    <row r="73" spans="4:17" x14ac:dyDescent="1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4"/>
      <c r="P73" s="51"/>
      <c r="Q73" s="41"/>
    </row>
    <row r="74" spans="4:17" ht="15" customHeight="1" x14ac:dyDescent="1">
      <c r="D74" s="195" t="s">
        <v>457</v>
      </c>
      <c r="E74" s="196"/>
      <c r="F74" s="35"/>
      <c r="G74" s="35"/>
      <c r="H74" s="195" t="s">
        <v>458</v>
      </c>
      <c r="I74" s="196"/>
      <c r="J74" s="35"/>
      <c r="K74" s="35"/>
      <c r="L74" s="195" t="s">
        <v>459</v>
      </c>
      <c r="M74" s="196"/>
      <c r="N74" s="35"/>
      <c r="O74" s="34"/>
      <c r="P74" s="195" t="s">
        <v>460</v>
      </c>
      <c r="Q74" s="196"/>
    </row>
    <row r="75" spans="4:17" x14ac:dyDescent="1">
      <c r="D75" s="197"/>
      <c r="E75" s="198"/>
      <c r="F75" s="35"/>
      <c r="G75" s="34"/>
      <c r="H75" s="197"/>
      <c r="I75" s="198"/>
      <c r="J75" s="35"/>
      <c r="K75" s="35"/>
      <c r="L75" s="197"/>
      <c r="M75" s="198"/>
      <c r="N75" s="35"/>
      <c r="O75" s="34"/>
      <c r="P75" s="197"/>
      <c r="Q75" s="198"/>
    </row>
    <row r="76" spans="4:17" x14ac:dyDescent="1">
      <c r="D76" s="197"/>
      <c r="E76" s="198"/>
      <c r="F76" s="35"/>
      <c r="G76" s="35"/>
      <c r="H76" s="197"/>
      <c r="I76" s="198"/>
      <c r="J76" s="35"/>
      <c r="K76" s="35"/>
      <c r="L76" s="197"/>
      <c r="M76" s="198"/>
      <c r="N76" s="35"/>
      <c r="O76" s="35"/>
      <c r="P76" s="197"/>
      <c r="Q76" s="198"/>
    </row>
    <row r="77" spans="4:17" x14ac:dyDescent="1">
      <c r="D77" s="199"/>
      <c r="E77" s="200"/>
      <c r="F77" s="35"/>
      <c r="G77" s="35"/>
      <c r="H77" s="199"/>
      <c r="I77" s="200"/>
      <c r="J77" s="35"/>
      <c r="K77" s="35"/>
      <c r="L77" s="199"/>
      <c r="M77" s="200"/>
      <c r="N77" s="35"/>
      <c r="O77" s="35"/>
      <c r="P77" s="199"/>
      <c r="Q77" s="200"/>
    </row>
    <row r="80" spans="4:17" x14ac:dyDescent="1">
      <c r="D80" s="35"/>
      <c r="E80" s="35"/>
      <c r="F80" s="35"/>
      <c r="G80" s="35"/>
      <c r="H80" s="201" t="s">
        <v>461</v>
      </c>
      <c r="I80" s="271"/>
      <c r="J80" s="271"/>
      <c r="K80" s="271"/>
      <c r="L80" s="272"/>
    </row>
    <row r="81" spans="4:17" x14ac:dyDescent="1">
      <c r="D81" s="35"/>
      <c r="E81" s="35"/>
      <c r="F81" s="35"/>
      <c r="G81" s="35"/>
      <c r="H81" s="273"/>
      <c r="I81" s="274"/>
      <c r="J81" s="274"/>
      <c r="K81" s="274"/>
      <c r="L81" s="275"/>
    </row>
    <row r="82" spans="4:17" x14ac:dyDescent="1">
      <c r="D82" s="36"/>
      <c r="E82" s="36"/>
      <c r="F82" s="36"/>
      <c r="G82" s="36"/>
      <c r="H82" s="273"/>
      <c r="I82" s="274"/>
      <c r="J82" s="274"/>
      <c r="K82" s="274"/>
      <c r="L82" s="275"/>
    </row>
    <row r="83" spans="4:17" x14ac:dyDescent="1">
      <c r="D83" s="35"/>
      <c r="E83" s="35"/>
      <c r="F83" s="35"/>
      <c r="G83" s="35"/>
      <c r="H83" s="35"/>
      <c r="I83" s="35"/>
      <c r="J83" s="35"/>
      <c r="K83" s="35"/>
      <c r="L83" s="35"/>
      <c r="M83" s="37"/>
      <c r="N83" s="38"/>
      <c r="O83" s="74"/>
      <c r="Q83" s="41"/>
    </row>
    <row r="84" spans="4:17" x14ac:dyDescent="1"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8"/>
      <c r="P84" s="48"/>
      <c r="Q84" s="49"/>
    </row>
    <row r="85" spans="4:17" x14ac:dyDescent="1">
      <c r="D85" s="35"/>
      <c r="E85" s="35"/>
      <c r="F85" s="35"/>
      <c r="G85" s="35"/>
      <c r="H85" s="35"/>
      <c r="I85" s="35"/>
      <c r="J85" s="35"/>
      <c r="K85" s="35"/>
      <c r="M85" s="36"/>
      <c r="N85" s="36"/>
      <c r="O85" s="32"/>
      <c r="P85" s="41"/>
      <c r="Q85" s="41"/>
    </row>
    <row r="86" spans="4:17" x14ac:dyDescent="1">
      <c r="D86" s="35"/>
      <c r="E86" s="36"/>
      <c r="F86" s="32"/>
      <c r="G86" s="58"/>
      <c r="H86" s="35"/>
      <c r="I86" s="36"/>
      <c r="J86" s="36"/>
      <c r="K86" s="32"/>
      <c r="L86" s="41"/>
      <c r="M86" s="41"/>
      <c r="N86" s="43"/>
      <c r="O86" s="57"/>
      <c r="P86" s="41"/>
      <c r="Q86" s="41"/>
    </row>
    <row r="87" spans="4:17" ht="15" customHeight="1" x14ac:dyDescent="1">
      <c r="D87" s="34"/>
      <c r="E87" s="208" t="s">
        <v>462</v>
      </c>
      <c r="F87" s="208"/>
      <c r="G87" s="208"/>
      <c r="H87" s="251"/>
      <c r="I87" s="41"/>
      <c r="J87" s="41"/>
      <c r="K87" s="33"/>
      <c r="L87" s="44"/>
      <c r="M87" s="207" t="s">
        <v>437</v>
      </c>
      <c r="N87" s="208"/>
      <c r="O87" s="208"/>
      <c r="P87" s="208"/>
      <c r="Q87" s="44"/>
    </row>
    <row r="88" spans="4:17" x14ac:dyDescent="1">
      <c r="D88" s="34"/>
      <c r="E88" s="208"/>
      <c r="F88" s="208"/>
      <c r="G88" s="208"/>
      <c r="H88" s="251"/>
      <c r="I88" s="41"/>
      <c r="J88" s="43"/>
      <c r="K88" s="43"/>
      <c r="L88" s="41"/>
      <c r="M88" s="207"/>
      <c r="N88" s="208"/>
      <c r="O88" s="208"/>
      <c r="P88" s="208"/>
      <c r="Q88" s="41"/>
    </row>
    <row r="89" spans="4:17" x14ac:dyDescent="1">
      <c r="D89" s="32"/>
      <c r="E89" s="208"/>
      <c r="F89" s="208"/>
      <c r="G89" s="208"/>
      <c r="H89" s="251"/>
      <c r="I89" s="41"/>
      <c r="J89" s="43"/>
      <c r="K89" s="41"/>
      <c r="L89" s="49"/>
      <c r="M89" s="207"/>
      <c r="N89" s="208"/>
      <c r="O89" s="208"/>
      <c r="P89" s="208"/>
      <c r="Q89" s="48"/>
    </row>
    <row r="90" spans="4:17" x14ac:dyDescent="1">
      <c r="D90" s="35"/>
      <c r="E90" s="60"/>
      <c r="F90" s="39"/>
      <c r="G90" s="61"/>
      <c r="H90" s="36"/>
      <c r="I90" s="42"/>
      <c r="J90" s="37"/>
      <c r="K90" s="38"/>
      <c r="L90" s="41"/>
      <c r="M90" s="48"/>
      <c r="N90" s="54"/>
      <c r="O90" s="52"/>
      <c r="P90" s="48"/>
      <c r="Q90" s="41"/>
    </row>
    <row r="91" spans="4:17" x14ac:dyDescent="1">
      <c r="D91" s="34"/>
      <c r="E91" s="62"/>
      <c r="F91" s="59"/>
      <c r="G91" s="59"/>
      <c r="H91" s="64"/>
      <c r="I91" s="63"/>
      <c r="J91" s="35"/>
      <c r="K91" s="34"/>
      <c r="L91" s="43"/>
      <c r="M91" s="56"/>
      <c r="N91" s="53"/>
      <c r="O91" s="53"/>
      <c r="P91" s="55"/>
      <c r="Q91" s="47"/>
    </row>
    <row r="92" spans="4:17" ht="15" customHeight="1" x14ac:dyDescent="1">
      <c r="D92" s="276" t="s">
        <v>463</v>
      </c>
      <c r="E92" s="277"/>
      <c r="F92" s="35"/>
      <c r="G92" s="224"/>
      <c r="H92" s="276" t="s">
        <v>464</v>
      </c>
      <c r="I92" s="277"/>
      <c r="J92" s="35"/>
      <c r="K92" s="224"/>
      <c r="L92" s="218" t="s">
        <v>465</v>
      </c>
      <c r="M92" s="219"/>
      <c r="N92" s="225"/>
      <c r="O92" s="37"/>
      <c r="P92" s="227" t="s">
        <v>466</v>
      </c>
      <c r="Q92" s="228"/>
    </row>
    <row r="93" spans="4:17" x14ac:dyDescent="1">
      <c r="D93" s="220"/>
      <c r="E93" s="221"/>
      <c r="F93" s="35"/>
      <c r="G93" s="225"/>
      <c r="H93" s="220"/>
      <c r="I93" s="221"/>
      <c r="J93" s="35"/>
      <c r="K93" s="225"/>
      <c r="L93" s="220"/>
      <c r="M93" s="221"/>
      <c r="N93" s="225"/>
      <c r="O93" s="35"/>
      <c r="P93" s="229"/>
      <c r="Q93" s="230"/>
    </row>
    <row r="94" spans="4:17" x14ac:dyDescent="1">
      <c r="D94" s="220"/>
      <c r="E94" s="221"/>
      <c r="F94" s="35"/>
      <c r="G94" s="225"/>
      <c r="H94" s="220"/>
      <c r="I94" s="221"/>
      <c r="J94" s="35"/>
      <c r="K94" s="225"/>
      <c r="L94" s="220"/>
      <c r="M94" s="221"/>
      <c r="N94" s="225"/>
      <c r="O94" s="35"/>
      <c r="P94" s="229"/>
      <c r="Q94" s="230"/>
    </row>
    <row r="95" spans="4:17" x14ac:dyDescent="1">
      <c r="D95" s="222"/>
      <c r="E95" s="223"/>
      <c r="F95" s="35"/>
      <c r="G95" s="226"/>
      <c r="H95" s="222"/>
      <c r="I95" s="223"/>
      <c r="J95" s="35"/>
      <c r="K95" s="226"/>
      <c r="L95" s="222"/>
      <c r="M95" s="223"/>
      <c r="N95" s="226"/>
      <c r="O95" s="35"/>
      <c r="P95" s="231"/>
      <c r="Q95" s="232"/>
    </row>
    <row r="96" spans="4:17" x14ac:dyDescent="1"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4"/>
      <c r="P96" s="41"/>
      <c r="Q96" s="48"/>
    </row>
    <row r="97" spans="4:17" x14ac:dyDescent="1"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4"/>
      <c r="P97" s="51"/>
      <c r="Q97" s="41"/>
    </row>
    <row r="98" spans="4:17" ht="15" customHeight="1" x14ac:dyDescent="1">
      <c r="D98" s="195" t="s">
        <v>467</v>
      </c>
      <c r="E98" s="196"/>
      <c r="F98" s="35"/>
      <c r="G98" s="35"/>
      <c r="H98" s="195" t="s">
        <v>468</v>
      </c>
      <c r="I98" s="196"/>
      <c r="J98" s="35"/>
      <c r="K98" s="35"/>
      <c r="L98" s="195" t="s">
        <v>469</v>
      </c>
      <c r="M98" s="196"/>
      <c r="N98" s="35"/>
      <c r="O98" s="34"/>
      <c r="P98" s="195" t="s">
        <v>470</v>
      </c>
      <c r="Q98" s="196"/>
    </row>
    <row r="99" spans="4:17" x14ac:dyDescent="1">
      <c r="D99" s="197"/>
      <c r="E99" s="198"/>
      <c r="F99" s="35"/>
      <c r="G99" s="34"/>
      <c r="H99" s="197"/>
      <c r="I99" s="198"/>
      <c r="J99" s="35"/>
      <c r="K99" s="35"/>
      <c r="L99" s="197"/>
      <c r="M99" s="198"/>
      <c r="N99" s="35"/>
      <c r="O99" s="34"/>
      <c r="P99" s="197"/>
      <c r="Q99" s="198"/>
    </row>
    <row r="100" spans="4:17" x14ac:dyDescent="1">
      <c r="D100" s="197"/>
      <c r="E100" s="198"/>
      <c r="F100" s="35"/>
      <c r="G100" s="35"/>
      <c r="H100" s="197"/>
      <c r="I100" s="198"/>
      <c r="J100" s="35"/>
      <c r="K100" s="35"/>
      <c r="L100" s="197"/>
      <c r="M100" s="198"/>
      <c r="N100" s="35"/>
      <c r="O100" s="35"/>
      <c r="P100" s="197"/>
      <c r="Q100" s="198"/>
    </row>
    <row r="101" spans="4:17" x14ac:dyDescent="1">
      <c r="D101" s="199"/>
      <c r="E101" s="200"/>
      <c r="F101" s="35"/>
      <c r="G101" s="35"/>
      <c r="H101" s="199"/>
      <c r="I101" s="200"/>
      <c r="J101" s="35"/>
      <c r="K101" s="35"/>
      <c r="L101" s="199"/>
      <c r="M101" s="200"/>
      <c r="N101" s="35"/>
      <c r="O101" s="35"/>
      <c r="P101" s="199"/>
      <c r="Q101" s="200"/>
    </row>
    <row r="105" spans="4:17" x14ac:dyDescent="1">
      <c r="D105" s="35"/>
      <c r="E105" s="35"/>
      <c r="F105" s="35"/>
      <c r="G105" s="35"/>
      <c r="H105" s="35"/>
      <c r="I105" s="35"/>
      <c r="J105" s="35"/>
      <c r="K105" s="35"/>
      <c r="L105" s="34"/>
      <c r="M105" s="41"/>
      <c r="N105" s="41"/>
      <c r="O105" s="41"/>
      <c r="P105" s="41"/>
      <c r="Q105" s="41"/>
    </row>
    <row r="106" spans="4:17" x14ac:dyDescent="1">
      <c r="D106" s="35"/>
      <c r="E106" s="35"/>
      <c r="F106" s="35"/>
      <c r="G106" s="35"/>
      <c r="H106" s="201" t="s">
        <v>471</v>
      </c>
      <c r="I106" s="202"/>
      <c r="J106" s="202"/>
      <c r="K106" s="202"/>
      <c r="L106" s="202"/>
    </row>
    <row r="107" spans="4:17" x14ac:dyDescent="1">
      <c r="D107" s="35"/>
      <c r="E107" s="35"/>
      <c r="F107" s="35"/>
      <c r="G107" s="35"/>
      <c r="H107" s="202"/>
      <c r="I107" s="202"/>
      <c r="J107" s="202"/>
      <c r="K107" s="202"/>
      <c r="L107" s="202"/>
    </row>
    <row r="108" spans="4:17" x14ac:dyDescent="1">
      <c r="D108" s="36"/>
      <c r="E108" s="36"/>
      <c r="F108" s="36"/>
      <c r="G108" s="36"/>
      <c r="H108" s="202"/>
      <c r="I108" s="202"/>
      <c r="J108" s="202"/>
      <c r="K108" s="202"/>
      <c r="L108" s="203"/>
    </row>
    <row r="109" spans="4:17" x14ac:dyDescent="1">
      <c r="D109" s="35"/>
      <c r="E109" s="35"/>
      <c r="F109" s="35"/>
      <c r="G109" s="35"/>
      <c r="H109" s="35"/>
      <c r="I109" s="35"/>
      <c r="J109" s="35"/>
      <c r="K109" s="35"/>
      <c r="L109" s="35"/>
      <c r="M109" s="37"/>
      <c r="N109" s="38"/>
      <c r="O109" s="71"/>
      <c r="P109" s="39"/>
      <c r="Q109" s="41"/>
    </row>
    <row r="110" spans="4:17" x14ac:dyDescent="1"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4"/>
      <c r="P110" s="48"/>
      <c r="Q110" s="49"/>
    </row>
    <row r="111" spans="4:17" x14ac:dyDescent="1">
      <c r="D111" s="35"/>
      <c r="E111" s="35"/>
      <c r="F111" s="35"/>
      <c r="G111" s="35"/>
      <c r="H111" s="35"/>
      <c r="I111" s="35"/>
      <c r="J111" s="35"/>
      <c r="K111" s="35"/>
      <c r="M111" s="36"/>
      <c r="N111" s="36"/>
      <c r="O111" s="32"/>
      <c r="P111" s="41"/>
      <c r="Q111" s="41"/>
    </row>
    <row r="112" spans="4:17" x14ac:dyDescent="1">
      <c r="D112" s="35"/>
      <c r="E112" s="36"/>
      <c r="F112" s="32"/>
      <c r="G112" s="58"/>
      <c r="H112" s="35"/>
      <c r="I112" s="36"/>
      <c r="J112" s="36"/>
      <c r="K112" s="32"/>
      <c r="L112" s="41"/>
      <c r="M112" s="41"/>
      <c r="N112" s="43"/>
      <c r="O112" s="57"/>
      <c r="P112" s="41"/>
      <c r="Q112" s="41"/>
    </row>
    <row r="113" spans="4:17" ht="15" customHeight="1" x14ac:dyDescent="1">
      <c r="D113" s="118"/>
      <c r="E113" s="204" t="s">
        <v>438</v>
      </c>
      <c r="F113" s="205"/>
      <c r="G113" s="205"/>
      <c r="H113" s="206"/>
      <c r="I113" s="119"/>
      <c r="J113" s="41"/>
      <c r="K113" s="33"/>
      <c r="L113" s="44"/>
      <c r="M113" s="207" t="s">
        <v>441</v>
      </c>
      <c r="N113" s="208"/>
      <c r="O113" s="208"/>
      <c r="P113" s="208"/>
      <c r="Q113" s="44"/>
    </row>
    <row r="114" spans="4:17" x14ac:dyDescent="1">
      <c r="D114" s="118"/>
      <c r="E114" s="205"/>
      <c r="F114" s="205"/>
      <c r="G114" s="205"/>
      <c r="H114" s="206"/>
      <c r="I114" s="119"/>
      <c r="J114" s="43"/>
      <c r="K114" s="43"/>
      <c r="L114" s="41"/>
      <c r="M114" s="207"/>
      <c r="N114" s="208"/>
      <c r="O114" s="208"/>
      <c r="P114" s="208"/>
      <c r="Q114" s="41"/>
    </row>
    <row r="115" spans="4:17" x14ac:dyDescent="1">
      <c r="D115" s="120"/>
      <c r="E115" s="205"/>
      <c r="F115" s="205"/>
      <c r="G115" s="205"/>
      <c r="H115" s="206"/>
      <c r="I115" s="119"/>
      <c r="J115" s="43"/>
      <c r="K115" s="41"/>
      <c r="L115" s="49"/>
      <c r="M115" s="207"/>
      <c r="N115" s="208"/>
      <c r="O115" s="208"/>
      <c r="P115" s="208"/>
      <c r="Q115" s="48"/>
    </row>
    <row r="116" spans="4:17" x14ac:dyDescent="1">
      <c r="D116" s="121"/>
      <c r="E116" s="122"/>
      <c r="F116" s="123"/>
      <c r="G116" s="124"/>
      <c r="H116" s="125"/>
      <c r="I116" s="126"/>
      <c r="J116" s="37"/>
      <c r="K116" s="38"/>
      <c r="L116" s="41"/>
      <c r="M116" s="48"/>
      <c r="N116" s="54"/>
      <c r="O116" s="52"/>
      <c r="P116" s="48"/>
      <c r="Q116" s="41"/>
    </row>
    <row r="117" spans="4:17" x14ac:dyDescent="1">
      <c r="D117" s="118"/>
      <c r="E117" s="127"/>
      <c r="F117" s="128"/>
      <c r="G117" s="128"/>
      <c r="H117" s="129"/>
      <c r="I117" s="130"/>
      <c r="J117" s="35"/>
      <c r="K117" s="34"/>
      <c r="L117" s="43"/>
      <c r="M117" s="56"/>
      <c r="N117" s="53"/>
      <c r="O117" s="53"/>
      <c r="P117" s="55"/>
      <c r="Q117" s="47"/>
    </row>
    <row r="118" spans="4:17" ht="15" customHeight="1" x14ac:dyDescent="1">
      <c r="D118" s="209" t="s">
        <v>472</v>
      </c>
      <c r="E118" s="210"/>
      <c r="F118" s="121"/>
      <c r="G118" s="215"/>
      <c r="H118" s="218" t="s">
        <v>473</v>
      </c>
      <c r="I118" s="219"/>
      <c r="J118" s="35"/>
      <c r="K118" s="224"/>
      <c r="L118" s="218" t="s">
        <v>474</v>
      </c>
      <c r="M118" s="219"/>
      <c r="N118" s="225"/>
      <c r="O118" s="37"/>
      <c r="P118" s="227" t="s">
        <v>475</v>
      </c>
      <c r="Q118" s="228"/>
    </row>
    <row r="119" spans="4:17" x14ac:dyDescent="1">
      <c r="D119" s="211"/>
      <c r="E119" s="212"/>
      <c r="F119" s="121"/>
      <c r="G119" s="216"/>
      <c r="H119" s="220"/>
      <c r="I119" s="221"/>
      <c r="J119" s="35"/>
      <c r="K119" s="225"/>
      <c r="L119" s="220"/>
      <c r="M119" s="221"/>
      <c r="N119" s="225"/>
      <c r="O119" s="35"/>
      <c r="P119" s="229"/>
      <c r="Q119" s="230"/>
    </row>
    <row r="120" spans="4:17" x14ac:dyDescent="1">
      <c r="D120" s="211"/>
      <c r="E120" s="212"/>
      <c r="F120" s="121"/>
      <c r="G120" s="216"/>
      <c r="H120" s="220"/>
      <c r="I120" s="221"/>
      <c r="J120" s="35"/>
      <c r="K120" s="225"/>
      <c r="L120" s="220"/>
      <c r="M120" s="221"/>
      <c r="N120" s="225"/>
      <c r="O120" s="35"/>
      <c r="P120" s="229"/>
      <c r="Q120" s="230"/>
    </row>
    <row r="121" spans="4:17" x14ac:dyDescent="1">
      <c r="D121" s="213"/>
      <c r="E121" s="214"/>
      <c r="F121" s="121"/>
      <c r="G121" s="217"/>
      <c r="H121" s="222"/>
      <c r="I121" s="223"/>
      <c r="J121" s="35"/>
      <c r="K121" s="226"/>
      <c r="L121" s="222"/>
      <c r="M121" s="223"/>
      <c r="N121" s="226"/>
      <c r="O121" s="35"/>
      <c r="P121" s="231"/>
      <c r="Q121" s="232"/>
    </row>
    <row r="122" spans="4:17" x14ac:dyDescent="1">
      <c r="D122" s="121"/>
      <c r="E122" s="121"/>
      <c r="F122" s="121"/>
      <c r="G122" s="121"/>
      <c r="H122" s="121"/>
      <c r="I122" s="121"/>
      <c r="J122" s="35"/>
      <c r="K122" s="35"/>
      <c r="L122" s="35"/>
      <c r="M122" s="35"/>
      <c r="N122" s="35"/>
      <c r="O122" s="34"/>
      <c r="P122" s="41"/>
      <c r="Q122" s="48"/>
    </row>
    <row r="123" spans="4:17" x14ac:dyDescent="1">
      <c r="D123" s="121"/>
      <c r="E123" s="121"/>
      <c r="F123" s="121"/>
      <c r="G123" s="121"/>
      <c r="H123" s="121"/>
      <c r="I123" s="121"/>
      <c r="J123" s="35"/>
      <c r="K123" s="35"/>
      <c r="L123" s="35"/>
      <c r="M123" s="35"/>
      <c r="N123" s="35"/>
      <c r="O123" s="34"/>
      <c r="P123" s="51"/>
      <c r="Q123" s="41"/>
    </row>
    <row r="124" spans="4:17" ht="15" customHeight="1" x14ac:dyDescent="1">
      <c r="D124" s="233" t="s">
        <v>476</v>
      </c>
      <c r="E124" s="234"/>
      <c r="F124" s="121"/>
      <c r="G124" s="121"/>
      <c r="H124" s="195" t="s">
        <v>477</v>
      </c>
      <c r="I124" s="196"/>
      <c r="J124" s="35"/>
      <c r="K124" s="35"/>
      <c r="L124" s="195" t="s">
        <v>478</v>
      </c>
      <c r="M124" s="196"/>
      <c r="N124" s="35"/>
      <c r="O124" s="34"/>
      <c r="P124" s="195" t="s">
        <v>479</v>
      </c>
      <c r="Q124" s="196"/>
    </row>
    <row r="125" spans="4:17" x14ac:dyDescent="1">
      <c r="D125" s="235"/>
      <c r="E125" s="236"/>
      <c r="F125" s="121"/>
      <c r="G125" s="118"/>
      <c r="H125" s="197"/>
      <c r="I125" s="198"/>
      <c r="J125" s="35"/>
      <c r="K125" s="35"/>
      <c r="L125" s="197"/>
      <c r="M125" s="198"/>
      <c r="N125" s="35"/>
      <c r="O125" s="34"/>
      <c r="P125" s="197"/>
      <c r="Q125" s="198"/>
    </row>
    <row r="126" spans="4:17" x14ac:dyDescent="1">
      <c r="D126" s="235"/>
      <c r="E126" s="236"/>
      <c r="F126" s="121"/>
      <c r="G126" s="121"/>
      <c r="H126" s="197"/>
      <c r="I126" s="198"/>
      <c r="J126" s="35"/>
      <c r="K126" s="35"/>
      <c r="L126" s="197"/>
      <c r="M126" s="198"/>
      <c r="N126" s="35"/>
      <c r="O126" s="35"/>
      <c r="P126" s="197"/>
      <c r="Q126" s="198"/>
    </row>
    <row r="127" spans="4:17" x14ac:dyDescent="1">
      <c r="D127" s="237"/>
      <c r="E127" s="238"/>
      <c r="F127" s="121"/>
      <c r="G127" s="121"/>
      <c r="H127" s="199"/>
      <c r="I127" s="200"/>
      <c r="J127" s="35"/>
      <c r="K127" s="35"/>
      <c r="L127" s="199"/>
      <c r="M127" s="200"/>
      <c r="N127" s="35"/>
      <c r="O127" s="35"/>
      <c r="P127" s="199"/>
      <c r="Q127" s="200"/>
    </row>
  </sheetData>
  <mergeCells count="70">
    <mergeCell ref="P92:Q95"/>
    <mergeCell ref="D98:E101"/>
    <mergeCell ref="H98:I101"/>
    <mergeCell ref="L98:M101"/>
    <mergeCell ref="P98:Q101"/>
    <mergeCell ref="D92:E95"/>
    <mergeCell ref="G92:G95"/>
    <mergeCell ref="H92:I95"/>
    <mergeCell ref="K92:K95"/>
    <mergeCell ref="L92:M95"/>
    <mergeCell ref="N92:N95"/>
    <mergeCell ref="E87:H89"/>
    <mergeCell ref="M87:P89"/>
    <mergeCell ref="E63:H65"/>
    <mergeCell ref="M63:P65"/>
    <mergeCell ref="D68:E71"/>
    <mergeCell ref="G68:G71"/>
    <mergeCell ref="H68:I71"/>
    <mergeCell ref="K68:K71"/>
    <mergeCell ref="L68:M71"/>
    <mergeCell ref="N68:N71"/>
    <mergeCell ref="P68:Q71"/>
    <mergeCell ref="D74:E77"/>
    <mergeCell ref="H74:I77"/>
    <mergeCell ref="L74:M77"/>
    <mergeCell ref="P74:Q77"/>
    <mergeCell ref="H80:L82"/>
    <mergeCell ref="P44:Q47"/>
    <mergeCell ref="D50:E53"/>
    <mergeCell ref="H50:I53"/>
    <mergeCell ref="L50:M53"/>
    <mergeCell ref="P50:Q53"/>
    <mergeCell ref="N44:N47"/>
    <mergeCell ref="H32:L34"/>
    <mergeCell ref="H56:L58"/>
    <mergeCell ref="D44:E47"/>
    <mergeCell ref="G44:G47"/>
    <mergeCell ref="H44:I47"/>
    <mergeCell ref="K44:K47"/>
    <mergeCell ref="L44:M47"/>
    <mergeCell ref="H6:L8"/>
    <mergeCell ref="E13:H15"/>
    <mergeCell ref="M13:P15"/>
    <mergeCell ref="D18:E21"/>
    <mergeCell ref="E39:H41"/>
    <mergeCell ref="M39:P41"/>
    <mergeCell ref="G18:G21"/>
    <mergeCell ref="H18:I21"/>
    <mergeCell ref="K18:K21"/>
    <mergeCell ref="L18:M21"/>
    <mergeCell ref="N18:N21"/>
    <mergeCell ref="P18:Q21"/>
    <mergeCell ref="D25:E28"/>
    <mergeCell ref="H25:I28"/>
    <mergeCell ref="L25:M28"/>
    <mergeCell ref="P25:Q28"/>
    <mergeCell ref="L124:M127"/>
    <mergeCell ref="P124:Q127"/>
    <mergeCell ref="H106:L108"/>
    <mergeCell ref="E113:H115"/>
    <mergeCell ref="M113:P115"/>
    <mergeCell ref="D118:E121"/>
    <mergeCell ref="G118:G121"/>
    <mergeCell ref="H118:I121"/>
    <mergeCell ref="K118:K121"/>
    <mergeCell ref="L118:M121"/>
    <mergeCell ref="N118:N121"/>
    <mergeCell ref="P118:Q121"/>
    <mergeCell ref="D124:E127"/>
    <mergeCell ref="H124:I12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66F3-C04A-499F-9317-4F3214028793}">
  <dimension ref="A1:R24"/>
  <sheetViews>
    <sheetView topLeftCell="A6" workbookViewId="0">
      <selection activeCell="J22" sqref="J22"/>
    </sheetView>
  </sheetViews>
  <sheetFormatPr defaultRowHeight="25.2" x14ac:dyDescent="1"/>
  <cols>
    <col min="1" max="1" width="9.1796875" bestFit="1" customWidth="1"/>
    <col min="2" max="2" width="12.26953125" customWidth="1"/>
  </cols>
  <sheetData>
    <row r="1" spans="1:18" x14ac:dyDescen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8" ht="36.75" customHeight="1" x14ac:dyDescent="2.25">
      <c r="A2" s="279" t="s">
        <v>480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</row>
    <row r="3" spans="1:18" x14ac:dyDescen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8" x14ac:dyDescen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8" x14ac:dyDescen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11" spans="1:18" ht="15" customHeight="1" x14ac:dyDescent="1">
      <c r="F11" s="190" t="s">
        <v>481</v>
      </c>
      <c r="G11" s="190"/>
    </row>
    <row r="12" spans="1:18" x14ac:dyDescent="1">
      <c r="B12" s="191" t="s">
        <v>482</v>
      </c>
      <c r="C12" s="191"/>
      <c r="F12" s="190"/>
      <c r="G12" s="190"/>
    </row>
    <row r="13" spans="1:18" x14ac:dyDescent="1">
      <c r="B13" s="191"/>
      <c r="C13" s="191"/>
    </row>
    <row r="14" spans="1:18" ht="19.5" customHeight="1" x14ac:dyDescent="1">
      <c r="B14" s="190" t="s">
        <v>483</v>
      </c>
      <c r="C14" s="190"/>
      <c r="F14" s="190" t="s">
        <v>484</v>
      </c>
      <c r="G14" s="190"/>
    </row>
    <row r="15" spans="1:18" ht="18.75" customHeight="1" x14ac:dyDescent="1">
      <c r="B15" s="190"/>
      <c r="C15" s="190"/>
      <c r="F15" s="190"/>
      <c r="G15" s="190"/>
      <c r="R15" s="13"/>
    </row>
    <row r="16" spans="1:18" ht="15" customHeight="1" x14ac:dyDescent="1">
      <c r="B16" s="190" t="s">
        <v>485</v>
      </c>
      <c r="C16" s="190"/>
      <c r="D16" s="190"/>
    </row>
    <row r="20" spans="2:8" ht="20.25" customHeight="1" x14ac:dyDescent="1">
      <c r="C20" s="190" t="s">
        <v>486</v>
      </c>
      <c r="D20" s="190"/>
      <c r="G20" s="190" t="s">
        <v>487</v>
      </c>
      <c r="H20" s="190"/>
    </row>
    <row r="21" spans="2:8" ht="20.25" customHeight="1" x14ac:dyDescent="1">
      <c r="C21" s="190"/>
      <c r="D21" s="190"/>
      <c r="G21" s="190"/>
      <c r="H21" s="190"/>
    </row>
    <row r="23" spans="2:8" ht="20.25" customHeight="1" x14ac:dyDescent="1">
      <c r="B23" s="190" t="s">
        <v>488</v>
      </c>
      <c r="C23" s="190"/>
      <c r="F23" s="190" t="s">
        <v>489</v>
      </c>
      <c r="G23" s="190"/>
    </row>
    <row r="24" spans="2:8" ht="24" customHeight="1" x14ac:dyDescent="1">
      <c r="B24" s="190"/>
      <c r="C24" s="190"/>
      <c r="F24" s="190"/>
      <c r="G24" s="190"/>
    </row>
  </sheetData>
  <mergeCells count="10">
    <mergeCell ref="A2:M2"/>
    <mergeCell ref="C20:D21"/>
    <mergeCell ref="B12:C13"/>
    <mergeCell ref="B14:C15"/>
    <mergeCell ref="B23:C24"/>
    <mergeCell ref="F11:G12"/>
    <mergeCell ref="F14:G15"/>
    <mergeCell ref="G20:H21"/>
    <mergeCell ref="F23:G24"/>
    <mergeCell ref="B16:D1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0B28-2807-456F-9969-A9B2CD6AEBF5}">
  <dimension ref="A1:AC150"/>
  <sheetViews>
    <sheetView topLeftCell="A170" workbookViewId="0">
      <selection activeCell="P12" sqref="P12"/>
    </sheetView>
  </sheetViews>
  <sheetFormatPr defaultRowHeight="25.2" x14ac:dyDescent="1"/>
  <cols>
    <col min="5" max="5" width="10.453125" customWidth="1"/>
  </cols>
  <sheetData>
    <row r="1" spans="1:29" ht="15" customHeight="1" x14ac:dyDescent="1">
      <c r="A1" s="188" t="s">
        <v>490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40"/>
      <c r="AA1" s="40"/>
      <c r="AB1" s="40"/>
      <c r="AC1" s="40"/>
    </row>
    <row r="2" spans="1:29" ht="15" customHeight="1" x14ac:dyDescen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40"/>
      <c r="AA2" s="40"/>
      <c r="AB2" s="40"/>
      <c r="AC2" s="40"/>
    </row>
    <row r="3" spans="1:29" ht="15" customHeight="1" x14ac:dyDescent="1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40"/>
      <c r="AA3" s="40"/>
      <c r="AB3" s="40"/>
      <c r="AC3" s="40"/>
    </row>
    <row r="4" spans="1:29" x14ac:dyDescen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9" x14ac:dyDescen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spans="1:29" x14ac:dyDescent="1">
      <c r="A6" s="35"/>
      <c r="B6" s="35"/>
      <c r="C6" s="35"/>
      <c r="D6" s="35"/>
      <c r="E6" s="354"/>
      <c r="F6" s="354"/>
      <c r="G6" s="354"/>
      <c r="H6" s="354"/>
      <c r="I6" s="354"/>
      <c r="J6" s="354"/>
      <c r="K6" s="354"/>
      <c r="L6" s="355"/>
      <c r="M6" s="358" t="s">
        <v>491</v>
      </c>
      <c r="N6" s="358"/>
      <c r="O6" s="358"/>
      <c r="P6" s="358"/>
      <c r="Q6" s="358"/>
      <c r="R6" s="41"/>
      <c r="S6" s="41"/>
      <c r="T6" s="41"/>
      <c r="U6" s="41"/>
      <c r="V6" s="41"/>
      <c r="W6" s="41"/>
      <c r="X6" s="41"/>
      <c r="Y6" s="41"/>
    </row>
    <row r="7" spans="1:29" x14ac:dyDescent="1">
      <c r="A7" s="35"/>
      <c r="B7" s="35"/>
      <c r="C7" s="35"/>
      <c r="D7" s="35"/>
      <c r="E7" s="354"/>
      <c r="F7" s="354"/>
      <c r="G7" s="354"/>
      <c r="H7" s="354"/>
      <c r="I7" s="354"/>
      <c r="J7" s="354"/>
      <c r="K7" s="354"/>
      <c r="L7" s="355"/>
      <c r="M7" s="358"/>
      <c r="N7" s="358"/>
      <c r="O7" s="358"/>
      <c r="P7" s="358"/>
      <c r="Q7" s="358"/>
      <c r="R7" s="41"/>
      <c r="S7" s="41"/>
      <c r="T7" s="41"/>
      <c r="U7" s="41"/>
      <c r="V7" s="41"/>
      <c r="W7" s="41"/>
      <c r="X7" s="41"/>
      <c r="Y7" s="41"/>
    </row>
    <row r="8" spans="1:29" x14ac:dyDescent="1">
      <c r="A8" s="36"/>
      <c r="B8" s="36"/>
      <c r="C8" s="36"/>
      <c r="D8" s="36"/>
      <c r="E8" s="356"/>
      <c r="F8" s="356"/>
      <c r="G8" s="356"/>
      <c r="H8" s="356"/>
      <c r="I8" s="356"/>
      <c r="J8" s="356"/>
      <c r="K8" s="356"/>
      <c r="L8" s="357"/>
      <c r="M8" s="358"/>
      <c r="N8" s="358"/>
      <c r="O8" s="358"/>
      <c r="P8" s="358"/>
      <c r="Q8" s="359"/>
      <c r="R8" s="48"/>
      <c r="S8" s="48"/>
      <c r="T8" s="48"/>
      <c r="U8" s="48"/>
      <c r="V8" s="48"/>
      <c r="W8" s="48"/>
      <c r="X8" s="48"/>
      <c r="Y8" s="41"/>
    </row>
    <row r="9" spans="1:29" x14ac:dyDescen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7"/>
      <c r="N9" s="38"/>
      <c r="O9" s="71"/>
      <c r="P9" s="39"/>
      <c r="Q9" s="41"/>
      <c r="R9" s="41"/>
      <c r="S9" s="41"/>
      <c r="T9" s="41"/>
      <c r="U9" s="41"/>
      <c r="V9" s="41"/>
      <c r="W9" s="41"/>
      <c r="X9" s="41"/>
      <c r="Y9" s="50"/>
    </row>
    <row r="10" spans="1:29" x14ac:dyDescen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4"/>
      <c r="O10" s="117"/>
      <c r="P10" s="48"/>
      <c r="Q10" s="49"/>
      <c r="R10" s="49"/>
      <c r="S10" s="49"/>
      <c r="T10" s="49"/>
      <c r="U10" s="49"/>
      <c r="V10" s="49"/>
      <c r="W10" s="44"/>
      <c r="X10" s="46"/>
      <c r="Y10" s="41"/>
    </row>
    <row r="11" spans="1:29" x14ac:dyDescen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M11" s="36"/>
      <c r="N11" s="36"/>
      <c r="O11" s="32"/>
      <c r="P11" s="41"/>
      <c r="Q11" s="41"/>
      <c r="R11" s="41"/>
      <c r="S11" s="41"/>
      <c r="T11" s="41"/>
      <c r="U11" s="41"/>
      <c r="V11" s="41"/>
      <c r="W11" s="45"/>
      <c r="Y11" s="41"/>
    </row>
    <row r="12" spans="1:29" x14ac:dyDescent="1">
      <c r="A12" s="35"/>
      <c r="B12" s="36"/>
      <c r="C12" s="32"/>
      <c r="D12" s="88"/>
      <c r="E12" s="34"/>
      <c r="F12" s="58"/>
      <c r="G12" s="36"/>
      <c r="H12" s="32"/>
      <c r="I12" s="32"/>
      <c r="J12" s="32"/>
      <c r="K12" s="32"/>
      <c r="L12" s="41"/>
      <c r="M12" s="41"/>
      <c r="N12" s="43"/>
      <c r="O12" s="57"/>
      <c r="P12" s="41"/>
      <c r="Q12" s="41"/>
      <c r="R12" s="41"/>
      <c r="S12" s="41"/>
      <c r="T12" s="41"/>
      <c r="U12" s="41"/>
      <c r="V12" s="43"/>
      <c r="W12" s="65"/>
      <c r="X12" s="43"/>
      <c r="Y12" s="41"/>
    </row>
    <row r="13" spans="1:29" ht="15" customHeight="1" x14ac:dyDescent="1">
      <c r="A13" s="34"/>
      <c r="B13" s="345" t="s">
        <v>492</v>
      </c>
      <c r="C13" s="345"/>
      <c r="D13" s="345"/>
      <c r="E13" s="345"/>
      <c r="F13" s="345"/>
      <c r="G13" s="345"/>
      <c r="H13" s="345"/>
      <c r="I13" s="346"/>
      <c r="J13" s="74"/>
      <c r="K13" s="74"/>
      <c r="L13" s="50"/>
      <c r="M13" s="353" t="s">
        <v>485</v>
      </c>
      <c r="N13" s="345"/>
      <c r="O13" s="345"/>
      <c r="P13" s="345"/>
      <c r="Q13" s="44"/>
      <c r="R13" s="44"/>
      <c r="S13" s="44"/>
      <c r="T13" s="46"/>
      <c r="U13" s="350" t="s">
        <v>483</v>
      </c>
      <c r="V13" s="350"/>
      <c r="W13" s="351"/>
      <c r="X13" s="352"/>
      <c r="Y13" s="41"/>
    </row>
    <row r="14" spans="1:29" x14ac:dyDescent="1">
      <c r="A14" s="34"/>
      <c r="B14" s="345"/>
      <c r="C14" s="345"/>
      <c r="D14" s="345"/>
      <c r="E14" s="345"/>
      <c r="F14" s="345"/>
      <c r="G14" s="345"/>
      <c r="H14" s="345"/>
      <c r="I14" s="346"/>
      <c r="J14" s="74"/>
      <c r="K14" s="74"/>
      <c r="L14" s="47"/>
      <c r="M14" s="353"/>
      <c r="N14" s="345"/>
      <c r="O14" s="345"/>
      <c r="P14" s="345"/>
      <c r="Q14" s="41"/>
      <c r="R14" s="41"/>
      <c r="S14" s="41"/>
      <c r="T14" s="43"/>
      <c r="U14" s="351"/>
      <c r="V14" s="351"/>
      <c r="W14" s="351"/>
      <c r="X14" s="351"/>
      <c r="Y14" s="44"/>
    </row>
    <row r="15" spans="1:29" x14ac:dyDescent="1">
      <c r="A15" s="32"/>
      <c r="B15" s="345"/>
      <c r="C15" s="345"/>
      <c r="D15" s="345"/>
      <c r="E15" s="345"/>
      <c r="F15" s="345"/>
      <c r="G15" s="345"/>
      <c r="H15" s="345"/>
      <c r="I15" s="346"/>
      <c r="J15" s="68"/>
      <c r="K15" s="44"/>
      <c r="L15" s="49"/>
      <c r="M15" s="353"/>
      <c r="N15" s="345"/>
      <c r="O15" s="345"/>
      <c r="P15" s="345"/>
      <c r="Q15" s="48"/>
      <c r="R15" s="41"/>
      <c r="S15" s="41"/>
      <c r="T15" s="43"/>
      <c r="U15" s="351"/>
      <c r="V15" s="351"/>
      <c r="W15" s="351"/>
      <c r="X15" s="351"/>
      <c r="Y15" s="41"/>
    </row>
    <row r="16" spans="1:29" x14ac:dyDescent="1">
      <c r="A16" s="35"/>
      <c r="B16" s="60"/>
      <c r="C16" s="39"/>
      <c r="D16" s="89"/>
      <c r="E16" s="36"/>
      <c r="F16" s="80"/>
      <c r="G16" s="81"/>
      <c r="H16" s="82"/>
      <c r="I16" s="79"/>
      <c r="J16" s="42"/>
      <c r="K16" s="38"/>
      <c r="L16" s="41"/>
      <c r="M16" s="48"/>
      <c r="N16" s="54"/>
      <c r="O16" s="52"/>
      <c r="P16" s="48"/>
      <c r="Q16" s="41"/>
      <c r="R16" s="47"/>
      <c r="S16" s="41"/>
      <c r="T16" s="43"/>
      <c r="U16" s="66"/>
      <c r="V16" s="70"/>
      <c r="W16" s="69"/>
      <c r="X16" s="66"/>
      <c r="Y16" s="41"/>
    </row>
    <row r="17" spans="1:25" x14ac:dyDescent="1">
      <c r="A17" s="34"/>
      <c r="B17" s="62"/>
      <c r="C17" s="59"/>
      <c r="D17" s="59"/>
      <c r="E17" s="64"/>
      <c r="F17" s="83"/>
      <c r="G17" s="84"/>
      <c r="H17" s="86"/>
      <c r="I17" s="87"/>
      <c r="J17" s="75"/>
      <c r="K17" s="34"/>
      <c r="L17" s="43"/>
      <c r="M17" s="56"/>
      <c r="N17" s="53"/>
      <c r="O17" s="53"/>
      <c r="P17" s="55"/>
      <c r="Q17" s="47"/>
      <c r="R17" s="47"/>
      <c r="S17" s="41"/>
      <c r="T17" s="43"/>
      <c r="U17" s="67"/>
      <c r="V17" s="46"/>
      <c r="W17" s="44"/>
      <c r="X17" s="68"/>
      <c r="Y17" s="65"/>
    </row>
    <row r="18" spans="1:25" x14ac:dyDescent="1">
      <c r="A18" s="329" t="s">
        <v>493</v>
      </c>
      <c r="B18" s="330"/>
      <c r="C18" s="35"/>
      <c r="D18" s="347"/>
      <c r="E18" s="335" t="s">
        <v>494</v>
      </c>
      <c r="F18" s="336"/>
      <c r="G18" s="38"/>
      <c r="H18" s="77"/>
      <c r="I18" s="329" t="s">
        <v>495</v>
      </c>
      <c r="J18" s="332"/>
      <c r="K18" s="347"/>
      <c r="L18" s="348" t="s">
        <v>496</v>
      </c>
      <c r="M18" s="349"/>
      <c r="N18" s="321"/>
      <c r="O18" s="37"/>
      <c r="P18" s="295" t="s">
        <v>497</v>
      </c>
      <c r="Q18" s="296"/>
      <c r="R18" s="301"/>
      <c r="S18" s="301"/>
      <c r="T18" s="295" t="s">
        <v>498</v>
      </c>
      <c r="U18" s="296"/>
      <c r="V18" s="291"/>
      <c r="W18" s="41"/>
      <c r="X18" s="323" t="s">
        <v>499</v>
      </c>
      <c r="Y18" s="324"/>
    </row>
    <row r="19" spans="1:25" x14ac:dyDescent="1">
      <c r="A19" s="331"/>
      <c r="B19" s="332"/>
      <c r="C19" s="35"/>
      <c r="D19" s="321"/>
      <c r="E19" s="337"/>
      <c r="F19" s="336"/>
      <c r="G19" s="34"/>
      <c r="H19" s="74"/>
      <c r="I19" s="331"/>
      <c r="J19" s="332"/>
      <c r="K19" s="293"/>
      <c r="L19" s="331"/>
      <c r="M19" s="332"/>
      <c r="N19" s="321"/>
      <c r="O19" s="35"/>
      <c r="P19" s="297"/>
      <c r="Q19" s="298"/>
      <c r="R19" s="301"/>
      <c r="S19" s="301"/>
      <c r="T19" s="297"/>
      <c r="U19" s="298"/>
      <c r="V19" s="291"/>
      <c r="W19" s="41"/>
      <c r="X19" s="325"/>
      <c r="Y19" s="326"/>
    </row>
    <row r="20" spans="1:25" x14ac:dyDescent="1">
      <c r="A20" s="331"/>
      <c r="B20" s="332"/>
      <c r="C20" s="35"/>
      <c r="D20" s="321"/>
      <c r="E20" s="337"/>
      <c r="F20" s="336"/>
      <c r="G20" s="85"/>
      <c r="H20" s="78"/>
      <c r="I20" s="331"/>
      <c r="J20" s="332"/>
      <c r="K20" s="293"/>
      <c r="L20" s="331"/>
      <c r="M20" s="332"/>
      <c r="N20" s="321"/>
      <c r="O20" s="35"/>
      <c r="P20" s="297"/>
      <c r="Q20" s="298"/>
      <c r="R20" s="301"/>
      <c r="S20" s="301"/>
      <c r="T20" s="297"/>
      <c r="U20" s="298"/>
      <c r="V20" s="291"/>
      <c r="W20" s="41"/>
      <c r="X20" s="325"/>
      <c r="Y20" s="326"/>
    </row>
    <row r="21" spans="1:25" x14ac:dyDescent="1">
      <c r="A21" s="333"/>
      <c r="B21" s="334"/>
      <c r="C21" s="35"/>
      <c r="D21" s="322"/>
      <c r="E21" s="338"/>
      <c r="F21" s="339"/>
      <c r="G21" s="34"/>
      <c r="H21" s="74"/>
      <c r="I21" s="333"/>
      <c r="J21" s="334"/>
      <c r="K21" s="294"/>
      <c r="L21" s="333"/>
      <c r="M21" s="334"/>
      <c r="N21" s="322"/>
      <c r="O21" s="35"/>
      <c r="P21" s="299"/>
      <c r="Q21" s="300"/>
      <c r="R21" s="301"/>
      <c r="S21" s="301"/>
      <c r="T21" s="299"/>
      <c r="U21" s="300"/>
      <c r="V21" s="291"/>
      <c r="W21" s="48"/>
      <c r="X21" s="327"/>
      <c r="Y21" s="328"/>
    </row>
    <row r="22" spans="1:25" x14ac:dyDescent="1">
      <c r="A22" s="35"/>
      <c r="B22" s="35"/>
      <c r="C22" s="35"/>
      <c r="D22" s="35"/>
      <c r="E22" s="35"/>
      <c r="F22" s="35"/>
      <c r="G22" s="34"/>
      <c r="H22" s="74"/>
      <c r="I22" s="76"/>
      <c r="J22" s="74"/>
      <c r="K22" s="72"/>
      <c r="L22" s="35"/>
      <c r="M22" s="35"/>
      <c r="N22" s="35"/>
      <c r="O22" s="34"/>
      <c r="P22" s="41"/>
      <c r="Q22" s="48"/>
      <c r="R22" s="51"/>
      <c r="S22" s="48"/>
      <c r="T22" s="48"/>
      <c r="U22" s="51"/>
      <c r="V22" s="43"/>
      <c r="W22" s="41"/>
      <c r="X22" s="43"/>
      <c r="Y22" s="41"/>
    </row>
    <row r="23" spans="1:25" x14ac:dyDescent="1">
      <c r="A23" s="35"/>
      <c r="B23" s="35"/>
      <c r="C23" s="35"/>
      <c r="D23" s="35"/>
      <c r="E23" s="35"/>
      <c r="F23" s="35"/>
      <c r="G23" s="35"/>
      <c r="H23" s="37"/>
      <c r="I23" s="37"/>
      <c r="J23" s="37"/>
      <c r="K23" s="35"/>
      <c r="L23" s="35"/>
      <c r="M23" s="35"/>
      <c r="N23" s="35"/>
      <c r="O23" s="34"/>
      <c r="P23" s="51"/>
      <c r="Q23" s="41"/>
      <c r="R23" s="41"/>
      <c r="S23" s="41"/>
      <c r="T23" s="41"/>
      <c r="U23" s="43"/>
      <c r="V23" s="43"/>
      <c r="W23" s="48"/>
      <c r="X23" s="51"/>
      <c r="Y23" s="41"/>
    </row>
    <row r="24" spans="1:25" x14ac:dyDescent="1">
      <c r="A24" s="281" t="s">
        <v>500</v>
      </c>
      <c r="B24" s="282"/>
      <c r="C24" s="35"/>
      <c r="D24" s="35"/>
      <c r="E24" s="281" t="s">
        <v>501</v>
      </c>
      <c r="F24" s="282"/>
      <c r="G24" s="35"/>
      <c r="H24" s="35"/>
      <c r="I24" s="281" t="s">
        <v>502</v>
      </c>
      <c r="J24" s="282"/>
      <c r="K24" s="35"/>
      <c r="L24" s="363" t="s">
        <v>503</v>
      </c>
      <c r="M24" s="282"/>
      <c r="N24" s="35"/>
      <c r="O24" s="34"/>
      <c r="P24" s="364" t="s">
        <v>504</v>
      </c>
      <c r="Q24" s="282"/>
      <c r="R24" s="41"/>
      <c r="S24" s="41"/>
      <c r="T24" s="281" t="s">
        <v>505</v>
      </c>
      <c r="U24" s="282"/>
      <c r="V24" s="51"/>
      <c r="W24" s="48"/>
      <c r="X24" s="281" t="s">
        <v>506</v>
      </c>
      <c r="Y24" s="282"/>
    </row>
    <row r="25" spans="1:25" x14ac:dyDescent="1">
      <c r="A25" s="283"/>
      <c r="B25" s="284"/>
      <c r="C25" s="35"/>
      <c r="D25" s="34"/>
      <c r="E25" s="283"/>
      <c r="F25" s="284"/>
      <c r="G25" s="35"/>
      <c r="H25" s="35"/>
      <c r="I25" s="283"/>
      <c r="J25" s="284"/>
      <c r="K25" s="35"/>
      <c r="L25" s="283"/>
      <c r="M25" s="284"/>
      <c r="N25" s="35"/>
      <c r="O25" s="34"/>
      <c r="P25" s="283"/>
      <c r="Q25" s="284"/>
      <c r="R25" s="41"/>
      <c r="S25" s="41"/>
      <c r="T25" s="283"/>
      <c r="U25" s="284"/>
      <c r="V25" s="41"/>
      <c r="W25" s="41"/>
      <c r="X25" s="283"/>
      <c r="Y25" s="284"/>
    </row>
    <row r="26" spans="1:25" x14ac:dyDescent="1">
      <c r="A26" s="283"/>
      <c r="B26" s="284"/>
      <c r="C26" s="35"/>
      <c r="D26" s="35"/>
      <c r="E26" s="283"/>
      <c r="F26" s="284"/>
      <c r="G26" s="35"/>
      <c r="H26" s="35"/>
      <c r="I26" s="283"/>
      <c r="J26" s="284"/>
      <c r="K26" s="35"/>
      <c r="L26" s="283"/>
      <c r="M26" s="284"/>
      <c r="N26" s="35"/>
      <c r="O26" s="35"/>
      <c r="P26" s="283"/>
      <c r="Q26" s="284"/>
      <c r="R26" s="41"/>
      <c r="S26" s="41"/>
      <c r="T26" s="283"/>
      <c r="U26" s="284"/>
      <c r="V26" s="41"/>
      <c r="W26" s="41"/>
      <c r="X26" s="283"/>
      <c r="Y26" s="284"/>
    </row>
    <row r="27" spans="1:25" x14ac:dyDescent="1">
      <c r="A27" s="285"/>
      <c r="B27" s="286"/>
      <c r="C27" s="35"/>
      <c r="D27" s="35"/>
      <c r="E27" s="285"/>
      <c r="F27" s="286"/>
      <c r="G27" s="35"/>
      <c r="H27" s="35"/>
      <c r="I27" s="285"/>
      <c r="J27" s="286"/>
      <c r="K27" s="35"/>
      <c r="L27" s="285"/>
      <c r="M27" s="286"/>
      <c r="N27" s="35"/>
      <c r="O27" s="35"/>
      <c r="P27" s="285"/>
      <c r="Q27" s="286"/>
      <c r="R27" s="41"/>
      <c r="S27" s="41"/>
      <c r="T27" s="285"/>
      <c r="U27" s="286"/>
      <c r="V27" s="41"/>
      <c r="W27" s="41"/>
      <c r="X27" s="285"/>
      <c r="Y27" s="286"/>
    </row>
    <row r="28" spans="1:25" x14ac:dyDescen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4"/>
      <c r="Q28" s="41"/>
      <c r="R28" s="41"/>
      <c r="S28" s="41"/>
      <c r="T28" s="41"/>
      <c r="U28" s="43"/>
      <c r="V28" s="41"/>
      <c r="W28" s="41"/>
      <c r="X28" s="47"/>
      <c r="Y28" s="47"/>
    </row>
    <row r="29" spans="1:25" x14ac:dyDescen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4"/>
      <c r="Q29" s="41"/>
      <c r="R29" s="41"/>
      <c r="S29" s="41"/>
      <c r="T29" s="41"/>
      <c r="U29" s="43"/>
      <c r="V29" s="41"/>
      <c r="W29" s="41"/>
      <c r="X29" s="47"/>
      <c r="Y29" s="47"/>
    </row>
    <row r="30" spans="1:25" x14ac:dyDescen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4"/>
      <c r="Q30" s="41"/>
      <c r="R30" s="41"/>
      <c r="S30" s="41"/>
      <c r="T30" s="41"/>
      <c r="U30" s="43"/>
      <c r="V30" s="41"/>
      <c r="W30" s="41"/>
      <c r="X30" s="47"/>
      <c r="Y30" s="47"/>
    </row>
    <row r="31" spans="1:25" x14ac:dyDescen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4"/>
      <c r="Q31" s="41"/>
      <c r="R31" s="41"/>
      <c r="S31" s="41"/>
      <c r="T31" s="41"/>
      <c r="U31" s="43"/>
      <c r="V31" s="41"/>
      <c r="W31" s="41"/>
      <c r="X31" s="47"/>
      <c r="Y31" s="47"/>
    </row>
    <row r="32" spans="1:25" x14ac:dyDescen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4"/>
      <c r="Q32" s="41"/>
      <c r="R32" s="41"/>
      <c r="S32" s="41"/>
      <c r="T32" s="41"/>
      <c r="U32" s="43"/>
      <c r="V32" s="41"/>
      <c r="W32" s="41"/>
      <c r="X32" s="47"/>
      <c r="Y32" s="47"/>
    </row>
    <row r="33" spans="1:25" x14ac:dyDescent="1">
      <c r="A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4"/>
      <c r="Q33" s="41"/>
      <c r="R33" s="41"/>
      <c r="S33" s="41"/>
      <c r="T33" s="41"/>
      <c r="U33" s="43"/>
      <c r="V33" s="41"/>
      <c r="W33" s="41"/>
      <c r="X33" s="47"/>
      <c r="Y33" s="47"/>
    </row>
    <row r="34" spans="1:25" x14ac:dyDescen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4"/>
      <c r="Q34" s="41"/>
      <c r="R34" s="41"/>
      <c r="S34" s="41"/>
      <c r="T34" s="41"/>
      <c r="U34" s="43"/>
      <c r="V34" s="41"/>
      <c r="W34" s="41"/>
      <c r="X34" s="47"/>
      <c r="Y34" s="47"/>
    </row>
    <row r="35" spans="1:25" x14ac:dyDescen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4"/>
      <c r="Q35" s="41"/>
      <c r="R35" s="41"/>
      <c r="S35" s="41"/>
      <c r="T35" s="41"/>
      <c r="U35" s="43"/>
      <c r="V35" s="41"/>
      <c r="W35" s="41"/>
      <c r="X35" s="47"/>
      <c r="Y35" s="47"/>
    </row>
    <row r="36" spans="1:25" x14ac:dyDescen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2"/>
      <c r="Q36" s="41"/>
      <c r="R36" s="41"/>
      <c r="S36" s="41"/>
      <c r="T36" s="41"/>
      <c r="U36" s="43"/>
      <c r="V36" s="41"/>
      <c r="W36" s="41"/>
      <c r="X36" s="47"/>
      <c r="Y36" s="47"/>
    </row>
    <row r="37" spans="1:25" x14ac:dyDescen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4"/>
      <c r="Q37" s="41"/>
      <c r="R37" s="41"/>
      <c r="S37" s="41"/>
      <c r="T37" s="41"/>
      <c r="U37" s="43"/>
      <c r="V37" s="41"/>
      <c r="W37" s="41"/>
      <c r="X37" s="47"/>
      <c r="Y37" s="47"/>
    </row>
    <row r="38" spans="1:25" x14ac:dyDescen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V38" s="41"/>
      <c r="W38" s="41"/>
      <c r="X38" s="47"/>
      <c r="Y38" s="47"/>
    </row>
    <row r="39" spans="1:25" x14ac:dyDescen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x14ac:dyDescent="1">
      <c r="A40" s="35"/>
      <c r="B40" s="35"/>
      <c r="C40" s="35"/>
      <c r="D40" s="35"/>
      <c r="E40" s="354"/>
      <c r="F40" s="354"/>
      <c r="G40" s="354"/>
      <c r="H40" s="354"/>
      <c r="I40" s="354"/>
      <c r="J40" s="354"/>
      <c r="K40" s="354"/>
      <c r="L40" s="355"/>
      <c r="M40" s="358" t="s">
        <v>507</v>
      </c>
      <c r="N40" s="358"/>
      <c r="O40" s="358"/>
      <c r="P40" s="358"/>
      <c r="Q40" s="358"/>
      <c r="R40" s="41"/>
      <c r="S40" s="41"/>
      <c r="T40" s="41"/>
      <c r="U40" s="41"/>
      <c r="V40" s="41"/>
      <c r="W40" s="41"/>
      <c r="X40" s="41"/>
      <c r="Y40" s="41"/>
    </row>
    <row r="41" spans="1:25" ht="15" customHeight="1" x14ac:dyDescent="1">
      <c r="A41" s="35"/>
      <c r="B41" s="35"/>
      <c r="C41" s="35"/>
      <c r="D41" s="35"/>
      <c r="E41" s="354"/>
      <c r="F41" s="354"/>
      <c r="G41" s="354"/>
      <c r="H41" s="354"/>
      <c r="I41" s="354"/>
      <c r="J41" s="354"/>
      <c r="K41" s="354"/>
      <c r="L41" s="355"/>
      <c r="M41" s="358"/>
      <c r="N41" s="358"/>
      <c r="O41" s="358"/>
      <c r="P41" s="358"/>
      <c r="Q41" s="358"/>
      <c r="R41" s="41"/>
      <c r="S41" s="41"/>
      <c r="T41" s="41"/>
      <c r="U41" s="41"/>
      <c r="V41" s="41"/>
      <c r="W41" s="41"/>
      <c r="X41" s="41"/>
      <c r="Y41" s="41"/>
    </row>
    <row r="42" spans="1:25" x14ac:dyDescent="1">
      <c r="A42" s="36"/>
      <c r="B42" s="36"/>
      <c r="C42" s="36"/>
      <c r="D42" s="36"/>
      <c r="E42" s="356"/>
      <c r="F42" s="356"/>
      <c r="G42" s="356"/>
      <c r="H42" s="356"/>
      <c r="I42" s="356"/>
      <c r="J42" s="356"/>
      <c r="K42" s="356"/>
      <c r="L42" s="357"/>
      <c r="M42" s="358"/>
      <c r="N42" s="358"/>
      <c r="O42" s="358"/>
      <c r="P42" s="358"/>
      <c r="Q42" s="359"/>
      <c r="R42" s="48"/>
      <c r="S42" s="48"/>
      <c r="T42" s="48"/>
      <c r="U42" s="48"/>
      <c r="V42" s="48"/>
      <c r="W42" s="48"/>
      <c r="X42" s="48"/>
      <c r="Y42" s="41"/>
    </row>
    <row r="43" spans="1:25" x14ac:dyDescen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7"/>
      <c r="N43" s="38"/>
      <c r="O43" s="71"/>
      <c r="P43" s="39"/>
      <c r="Q43" s="41"/>
      <c r="R43" s="41"/>
      <c r="S43" s="41"/>
      <c r="T43" s="41"/>
      <c r="U43" s="41"/>
      <c r="V43" s="41"/>
      <c r="W43" s="41"/>
      <c r="X43" s="41"/>
      <c r="Y43" s="50"/>
    </row>
    <row r="44" spans="1:25" x14ac:dyDescen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4"/>
      <c r="P44" s="48"/>
      <c r="Q44" s="49"/>
      <c r="R44" s="49"/>
      <c r="S44" s="49"/>
      <c r="T44" s="49"/>
      <c r="U44" s="49"/>
      <c r="V44" s="49"/>
      <c r="W44" s="44"/>
      <c r="X44" s="46"/>
      <c r="Y44" s="41"/>
    </row>
    <row r="45" spans="1:25" x14ac:dyDescen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M45" s="36"/>
      <c r="N45" s="36"/>
      <c r="O45" s="32"/>
      <c r="P45" s="41"/>
      <c r="Q45" s="41"/>
      <c r="R45" s="41"/>
      <c r="S45" s="41"/>
      <c r="T45" s="41"/>
      <c r="U45" s="41"/>
      <c r="V45" s="41"/>
      <c r="W45" s="45"/>
      <c r="Y45" s="41"/>
    </row>
    <row r="46" spans="1:25" x14ac:dyDescent="1">
      <c r="A46" s="35"/>
      <c r="B46" s="36"/>
      <c r="C46" s="32"/>
      <c r="D46" s="58"/>
      <c r="E46" s="35"/>
      <c r="F46" s="36"/>
      <c r="G46" s="36"/>
      <c r="H46" s="32"/>
      <c r="I46" s="32"/>
      <c r="J46" s="32"/>
      <c r="K46" s="32"/>
      <c r="L46" s="41"/>
      <c r="M46" s="41"/>
      <c r="N46" s="43"/>
      <c r="O46" s="57"/>
      <c r="P46" s="41"/>
      <c r="Q46" s="41"/>
      <c r="R46" s="41"/>
      <c r="S46" s="41"/>
      <c r="T46" s="41"/>
      <c r="U46" s="41"/>
      <c r="V46" s="43"/>
      <c r="W46" s="65"/>
      <c r="X46" s="43"/>
      <c r="Y46" s="41"/>
    </row>
    <row r="47" spans="1:25" ht="15" customHeight="1" x14ac:dyDescent="1">
      <c r="A47" s="34"/>
      <c r="B47" s="379"/>
      <c r="C47" s="379"/>
      <c r="D47" s="345" t="s">
        <v>508</v>
      </c>
      <c r="E47" s="345"/>
      <c r="F47" s="345"/>
      <c r="G47" s="345"/>
      <c r="H47" s="345"/>
      <c r="I47" s="346"/>
      <c r="K47" s="33"/>
      <c r="L47" s="44"/>
      <c r="M47" s="353" t="s">
        <v>509</v>
      </c>
      <c r="N47" s="345"/>
      <c r="O47" s="345"/>
      <c r="P47" s="345"/>
      <c r="Q47" s="44"/>
      <c r="R47" s="44"/>
      <c r="S47" s="44"/>
      <c r="T47" s="46"/>
      <c r="U47" s="350" t="s">
        <v>510</v>
      </c>
      <c r="V47" s="350"/>
      <c r="W47" s="351"/>
      <c r="X47" s="352"/>
      <c r="Y47" s="41"/>
    </row>
    <row r="48" spans="1:25" ht="15" customHeight="1" x14ac:dyDescent="1">
      <c r="A48" s="34"/>
      <c r="B48" s="379"/>
      <c r="C48" s="379"/>
      <c r="D48" s="345"/>
      <c r="E48" s="345"/>
      <c r="F48" s="345"/>
      <c r="G48" s="345"/>
      <c r="H48" s="345"/>
      <c r="I48" s="346"/>
      <c r="J48" s="43"/>
      <c r="K48" s="43"/>
      <c r="L48" s="41"/>
      <c r="M48" s="353"/>
      <c r="N48" s="345"/>
      <c r="O48" s="345"/>
      <c r="P48" s="345"/>
      <c r="Q48" s="41"/>
      <c r="R48" s="41"/>
      <c r="S48" s="41"/>
      <c r="T48" s="43"/>
      <c r="U48" s="351"/>
      <c r="V48" s="351"/>
      <c r="W48" s="351"/>
      <c r="X48" s="351"/>
      <c r="Y48" s="44"/>
    </row>
    <row r="49" spans="1:25" x14ac:dyDescent="1">
      <c r="A49" s="32"/>
      <c r="B49" s="379"/>
      <c r="C49" s="379"/>
      <c r="D49" s="345"/>
      <c r="E49" s="345"/>
      <c r="F49" s="345"/>
      <c r="G49" s="345"/>
      <c r="H49" s="345"/>
      <c r="I49" s="346"/>
      <c r="J49" s="43"/>
      <c r="K49" s="41"/>
      <c r="L49" s="49"/>
      <c r="M49" s="353"/>
      <c r="N49" s="345"/>
      <c r="O49" s="345"/>
      <c r="P49" s="345"/>
      <c r="Q49" s="48"/>
      <c r="R49" s="41"/>
      <c r="S49" s="41"/>
      <c r="T49" s="43"/>
      <c r="U49" s="351"/>
      <c r="V49" s="351"/>
      <c r="W49" s="351"/>
      <c r="X49" s="351"/>
      <c r="Y49" s="41"/>
    </row>
    <row r="50" spans="1:25" x14ac:dyDescent="1">
      <c r="A50" s="35"/>
      <c r="B50" s="60"/>
      <c r="C50" s="39"/>
      <c r="D50" s="61"/>
      <c r="E50" s="36"/>
      <c r="F50" s="42"/>
      <c r="G50" s="37"/>
      <c r="H50" s="38"/>
      <c r="I50" s="38"/>
      <c r="J50" s="38"/>
      <c r="K50" s="38"/>
      <c r="L50" s="41"/>
      <c r="M50" s="48"/>
      <c r="N50" s="54"/>
      <c r="O50" s="52"/>
      <c r="P50" s="48"/>
      <c r="Q50" s="41"/>
      <c r="R50" s="47"/>
      <c r="S50" s="41"/>
      <c r="T50" s="43"/>
      <c r="U50" s="66"/>
      <c r="V50" s="70"/>
      <c r="W50" s="69"/>
      <c r="X50" s="66"/>
      <c r="Y50" s="41"/>
    </row>
    <row r="51" spans="1:25" x14ac:dyDescent="1">
      <c r="A51" s="34"/>
      <c r="B51" s="62"/>
      <c r="C51" s="59"/>
      <c r="D51" s="59"/>
      <c r="E51" s="64"/>
      <c r="F51" s="63"/>
      <c r="G51" s="35"/>
      <c r="H51" s="34"/>
      <c r="I51" s="34"/>
      <c r="J51" s="34"/>
      <c r="K51" s="34"/>
      <c r="L51" s="43"/>
      <c r="M51" s="56"/>
      <c r="N51" s="53"/>
      <c r="O51" s="53"/>
      <c r="P51" s="55"/>
      <c r="Q51" s="47"/>
      <c r="R51" s="47"/>
      <c r="S51" s="41"/>
      <c r="T51" s="43"/>
      <c r="U51" s="67"/>
      <c r="V51" s="46"/>
      <c r="W51" s="44"/>
      <c r="X51" s="68"/>
      <c r="Y51" s="65"/>
    </row>
    <row r="52" spans="1:25" x14ac:dyDescent="1">
      <c r="A52" s="329" t="s">
        <v>511</v>
      </c>
      <c r="B52" s="330"/>
      <c r="C52" s="35"/>
      <c r="D52" s="347"/>
      <c r="E52" s="329" t="s">
        <v>512</v>
      </c>
      <c r="F52" s="330"/>
      <c r="G52" s="35"/>
      <c r="H52" s="36"/>
      <c r="I52" s="329" t="s">
        <v>513</v>
      </c>
      <c r="J52" s="330"/>
      <c r="K52" s="347"/>
      <c r="L52" s="348" t="s">
        <v>514</v>
      </c>
      <c r="M52" s="349"/>
      <c r="N52" s="321"/>
      <c r="O52" s="37"/>
      <c r="P52" s="295" t="s">
        <v>515</v>
      </c>
      <c r="Q52" s="296"/>
      <c r="R52" s="301"/>
      <c r="S52" s="301"/>
      <c r="T52" s="295" t="s">
        <v>516</v>
      </c>
      <c r="U52" s="296"/>
      <c r="V52" s="291"/>
      <c r="W52" s="41"/>
      <c r="X52" s="323" t="s">
        <v>517</v>
      </c>
      <c r="Y52" s="340"/>
    </row>
    <row r="53" spans="1:25" x14ac:dyDescent="1">
      <c r="A53" s="331"/>
      <c r="B53" s="332"/>
      <c r="C53" s="35"/>
      <c r="D53" s="321"/>
      <c r="E53" s="331"/>
      <c r="F53" s="332"/>
      <c r="G53" s="35"/>
      <c r="H53" s="60"/>
      <c r="I53" s="331"/>
      <c r="J53" s="332"/>
      <c r="K53" s="321"/>
      <c r="L53" s="331"/>
      <c r="M53" s="332"/>
      <c r="N53" s="321"/>
      <c r="O53" s="35"/>
      <c r="P53" s="297"/>
      <c r="Q53" s="298"/>
      <c r="R53" s="301"/>
      <c r="S53" s="301"/>
      <c r="T53" s="297"/>
      <c r="U53" s="298"/>
      <c r="V53" s="291"/>
      <c r="W53" s="41"/>
      <c r="X53" s="341"/>
      <c r="Y53" s="342"/>
    </row>
    <row r="54" spans="1:25" x14ac:dyDescent="1">
      <c r="A54" s="331"/>
      <c r="B54" s="332"/>
      <c r="C54" s="35"/>
      <c r="D54" s="321"/>
      <c r="E54" s="331"/>
      <c r="F54" s="332"/>
      <c r="G54" s="35"/>
      <c r="H54" s="60"/>
      <c r="I54" s="331"/>
      <c r="J54" s="332"/>
      <c r="K54" s="321"/>
      <c r="L54" s="331"/>
      <c r="M54" s="332"/>
      <c r="N54" s="321"/>
      <c r="O54" s="35"/>
      <c r="P54" s="297"/>
      <c r="Q54" s="298"/>
      <c r="R54" s="301"/>
      <c r="S54" s="301"/>
      <c r="T54" s="297"/>
      <c r="U54" s="298"/>
      <c r="V54" s="291"/>
      <c r="W54" s="41"/>
      <c r="X54" s="341"/>
      <c r="Y54" s="342"/>
    </row>
    <row r="55" spans="1:25" x14ac:dyDescent="1">
      <c r="A55" s="333"/>
      <c r="B55" s="334"/>
      <c r="C55" s="35"/>
      <c r="D55" s="322"/>
      <c r="E55" s="333"/>
      <c r="F55" s="334"/>
      <c r="G55" s="35"/>
      <c r="H55" s="37"/>
      <c r="I55" s="333"/>
      <c r="J55" s="334"/>
      <c r="K55" s="322"/>
      <c r="L55" s="333"/>
      <c r="M55" s="334"/>
      <c r="N55" s="322"/>
      <c r="O55" s="35"/>
      <c r="P55" s="299"/>
      <c r="Q55" s="300"/>
      <c r="R55" s="301"/>
      <c r="S55" s="301"/>
      <c r="T55" s="299"/>
      <c r="U55" s="300"/>
      <c r="V55" s="291"/>
      <c r="W55" s="48"/>
      <c r="X55" s="343"/>
      <c r="Y55" s="344"/>
    </row>
    <row r="56" spans="1:25" x14ac:dyDescen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4"/>
      <c r="P56" s="41"/>
      <c r="Q56" s="48"/>
      <c r="R56" s="51"/>
      <c r="S56" s="48"/>
      <c r="T56" s="48"/>
      <c r="U56" s="51"/>
      <c r="V56" s="43"/>
      <c r="W56" s="41"/>
      <c r="X56" s="43"/>
      <c r="Y56" s="41"/>
    </row>
    <row r="57" spans="1:25" x14ac:dyDescen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4"/>
      <c r="P57" s="51"/>
      <c r="Q57" s="41"/>
      <c r="R57" s="48"/>
      <c r="S57" s="48"/>
      <c r="T57" s="48"/>
      <c r="U57" s="51"/>
      <c r="V57" s="51"/>
      <c r="W57" s="48"/>
      <c r="X57" s="51"/>
      <c r="Y57" s="48"/>
    </row>
    <row r="58" spans="1:25" x14ac:dyDescent="1">
      <c r="A58" s="373" t="s">
        <v>518</v>
      </c>
      <c r="B58" s="374"/>
      <c r="C58" s="35"/>
      <c r="D58" s="35"/>
      <c r="E58" s="363" t="s">
        <v>519</v>
      </c>
      <c r="F58" s="282"/>
      <c r="G58" s="35"/>
      <c r="H58" s="35"/>
      <c r="I58" s="281" t="s">
        <v>520</v>
      </c>
      <c r="J58" s="282"/>
      <c r="K58" s="35"/>
      <c r="L58" s="281" t="s">
        <v>521</v>
      </c>
      <c r="M58" s="282"/>
      <c r="N58" s="35"/>
      <c r="O58" s="34"/>
      <c r="P58" s="281" t="s">
        <v>522</v>
      </c>
      <c r="Q58" s="380"/>
      <c r="R58" s="131"/>
      <c r="S58" s="131"/>
      <c r="T58" s="383" t="s">
        <v>523</v>
      </c>
      <c r="U58" s="384"/>
      <c r="V58" s="131"/>
      <c r="W58" s="131"/>
      <c r="X58" s="383" t="s">
        <v>524</v>
      </c>
      <c r="Y58" s="384"/>
    </row>
    <row r="59" spans="1:25" x14ac:dyDescent="1">
      <c r="A59" s="375"/>
      <c r="B59" s="376"/>
      <c r="C59" s="35"/>
      <c r="D59" s="34"/>
      <c r="E59" s="283"/>
      <c r="F59" s="284"/>
      <c r="G59" s="35"/>
      <c r="H59" s="35"/>
      <c r="I59" s="283"/>
      <c r="J59" s="284"/>
      <c r="K59" s="35"/>
      <c r="L59" s="283"/>
      <c r="M59" s="284"/>
      <c r="N59" s="35"/>
      <c r="O59" s="34"/>
      <c r="P59" s="283"/>
      <c r="Q59" s="381"/>
      <c r="R59" s="131"/>
      <c r="S59" s="131"/>
      <c r="T59" s="384"/>
      <c r="U59" s="384"/>
      <c r="V59" s="131"/>
      <c r="W59" s="131"/>
      <c r="X59" s="384"/>
      <c r="Y59" s="384"/>
    </row>
    <row r="60" spans="1:25" x14ac:dyDescent="1">
      <c r="A60" s="375"/>
      <c r="B60" s="376"/>
      <c r="C60" s="35"/>
      <c r="D60" s="35"/>
      <c r="E60" s="283"/>
      <c r="F60" s="284"/>
      <c r="G60" s="35"/>
      <c r="H60" s="35"/>
      <c r="I60" s="283"/>
      <c r="J60" s="284"/>
      <c r="K60" s="35"/>
      <c r="L60" s="283"/>
      <c r="M60" s="284"/>
      <c r="N60" s="35"/>
      <c r="O60" s="35"/>
      <c r="P60" s="283"/>
      <c r="Q60" s="381"/>
      <c r="R60" s="131"/>
      <c r="S60" s="131"/>
      <c r="T60" s="384"/>
      <c r="U60" s="384"/>
      <c r="V60" s="131"/>
      <c r="W60" s="131"/>
      <c r="X60" s="384"/>
      <c r="Y60" s="384"/>
    </row>
    <row r="61" spans="1:25" x14ac:dyDescent="1">
      <c r="A61" s="377"/>
      <c r="B61" s="378"/>
      <c r="C61" s="35"/>
      <c r="D61" s="35"/>
      <c r="E61" s="285"/>
      <c r="F61" s="286"/>
      <c r="G61" s="35"/>
      <c r="H61" s="35"/>
      <c r="I61" s="285"/>
      <c r="J61" s="286"/>
      <c r="K61" s="35"/>
      <c r="L61" s="285"/>
      <c r="M61" s="286"/>
      <c r="N61" s="35"/>
      <c r="O61" s="35"/>
      <c r="P61" s="285"/>
      <c r="Q61" s="382"/>
      <c r="R61" s="131"/>
      <c r="S61" s="131"/>
      <c r="T61" s="384"/>
      <c r="U61" s="384"/>
      <c r="V61" s="131"/>
      <c r="W61" s="131"/>
      <c r="X61" s="384"/>
      <c r="Y61" s="384"/>
    </row>
    <row r="62" spans="1:25" x14ac:dyDescen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6"/>
      <c r="N62" s="36"/>
      <c r="O62" s="36"/>
      <c r="P62" s="36"/>
      <c r="R62" s="131"/>
      <c r="S62" s="131"/>
      <c r="T62" s="131"/>
      <c r="U62" s="131"/>
      <c r="V62" s="131"/>
      <c r="W62" s="131"/>
      <c r="X62" s="131"/>
      <c r="Y62" s="131"/>
    </row>
    <row r="63" spans="1:25" x14ac:dyDescen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4"/>
      <c r="M63" s="131"/>
      <c r="N63" s="131"/>
      <c r="O63" s="131"/>
      <c r="P63" s="133"/>
      <c r="Q63" s="133"/>
      <c r="R63" s="131"/>
      <c r="S63" s="131"/>
      <c r="T63" s="131"/>
      <c r="U63" s="131"/>
      <c r="V63" s="131"/>
      <c r="W63" s="131"/>
      <c r="X63" s="131"/>
      <c r="Y63" s="131"/>
    </row>
    <row r="64" spans="1:25" x14ac:dyDescen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4"/>
      <c r="M64" s="131"/>
      <c r="N64" s="131"/>
      <c r="O64" s="131"/>
      <c r="P64" s="133"/>
      <c r="Q64" s="133"/>
      <c r="R64" s="131"/>
      <c r="S64" s="131"/>
      <c r="T64" s="131"/>
      <c r="U64" s="131"/>
      <c r="V64" s="131"/>
      <c r="W64" s="131"/>
      <c r="X64" s="131"/>
      <c r="Y64" s="131"/>
    </row>
    <row r="65" spans="1:25" x14ac:dyDescen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4"/>
      <c r="M65" s="131"/>
      <c r="N65" s="131"/>
      <c r="O65" s="131"/>
      <c r="P65" s="131"/>
      <c r="Q65" s="134"/>
      <c r="R65" s="134"/>
      <c r="S65" s="134"/>
      <c r="T65" s="134"/>
      <c r="U65" s="135"/>
      <c r="V65" s="134"/>
      <c r="W65" s="136"/>
      <c r="X65" s="134"/>
      <c r="Y65" s="134"/>
    </row>
    <row r="66" spans="1:25" x14ac:dyDescen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4"/>
      <c r="M66" s="131"/>
      <c r="N66" s="131"/>
      <c r="O66" s="131"/>
      <c r="P66" s="131"/>
      <c r="Q66" s="131"/>
      <c r="R66" s="131"/>
      <c r="S66" s="131"/>
      <c r="T66" s="131"/>
      <c r="U66" s="133"/>
      <c r="V66" s="131"/>
      <c r="W66" s="132"/>
      <c r="X66" s="131"/>
      <c r="Y66" s="131"/>
    </row>
    <row r="67" spans="1:25" x14ac:dyDescen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4"/>
      <c r="M67" s="131"/>
      <c r="N67" s="131"/>
      <c r="O67" s="131"/>
      <c r="P67" s="131"/>
      <c r="Q67" s="131"/>
      <c r="R67" s="131"/>
      <c r="S67" s="131"/>
      <c r="T67" s="131"/>
      <c r="U67" s="131"/>
      <c r="V67" s="134"/>
      <c r="W67" s="131"/>
      <c r="X67" s="131"/>
      <c r="Y67" s="131"/>
    </row>
    <row r="68" spans="1:25" x14ac:dyDescen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2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</row>
    <row r="69" spans="1:25" x14ac:dyDescen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4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</row>
    <row r="70" spans="1:25" x14ac:dyDescen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4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</row>
    <row r="71" spans="1:25" x14ac:dyDescen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4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</row>
    <row r="72" spans="1:25" x14ac:dyDescen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4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</row>
    <row r="73" spans="1:25" x14ac:dyDescen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4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</row>
    <row r="74" spans="1:25" x14ac:dyDescen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4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</row>
    <row r="75" spans="1:25" x14ac:dyDescen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4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</row>
    <row r="76" spans="1:25" x14ac:dyDescent="1">
      <c r="A76" s="35"/>
      <c r="B76" s="35"/>
      <c r="C76" s="35"/>
      <c r="D76" s="35"/>
      <c r="E76" s="354"/>
      <c r="F76" s="354"/>
      <c r="G76" s="354"/>
      <c r="H76" s="354"/>
      <c r="I76" s="354"/>
      <c r="J76" s="354"/>
      <c r="K76" s="354"/>
      <c r="L76" s="355"/>
      <c r="M76" s="385" t="s">
        <v>525</v>
      </c>
      <c r="N76" s="385"/>
      <c r="O76" s="385"/>
      <c r="P76" s="385"/>
      <c r="Q76" s="385"/>
      <c r="R76" s="131"/>
      <c r="S76" s="131"/>
      <c r="T76" s="131"/>
      <c r="U76" s="131"/>
      <c r="V76" s="131"/>
      <c r="W76" s="131"/>
      <c r="X76" s="131"/>
      <c r="Y76" s="131"/>
    </row>
    <row r="77" spans="1:25" x14ac:dyDescent="1">
      <c r="A77" s="35"/>
      <c r="B77" s="35"/>
      <c r="C77" s="35"/>
      <c r="D77" s="35"/>
      <c r="E77" s="354"/>
      <c r="F77" s="354"/>
      <c r="G77" s="354"/>
      <c r="H77" s="354"/>
      <c r="I77" s="354"/>
      <c r="J77" s="354"/>
      <c r="K77" s="354"/>
      <c r="L77" s="355"/>
      <c r="M77" s="385"/>
      <c r="N77" s="385"/>
      <c r="O77" s="385"/>
      <c r="P77" s="385"/>
      <c r="Q77" s="385"/>
      <c r="R77" s="131"/>
      <c r="S77" s="131"/>
      <c r="T77" s="131"/>
      <c r="U77" s="131"/>
      <c r="V77" s="131"/>
      <c r="W77" s="131"/>
      <c r="X77" s="131"/>
      <c r="Y77" s="131"/>
    </row>
    <row r="78" spans="1:25" x14ac:dyDescent="1">
      <c r="A78" s="36"/>
      <c r="B78" s="36"/>
      <c r="C78" s="36"/>
      <c r="D78" s="36"/>
      <c r="E78" s="356"/>
      <c r="F78" s="356"/>
      <c r="G78" s="356"/>
      <c r="H78" s="356"/>
      <c r="I78" s="356"/>
      <c r="J78" s="356"/>
      <c r="K78" s="356"/>
      <c r="L78" s="357"/>
      <c r="M78" s="385"/>
      <c r="N78" s="385"/>
      <c r="O78" s="385"/>
      <c r="P78" s="385"/>
      <c r="Q78" s="385"/>
      <c r="R78" s="131"/>
      <c r="S78" s="131"/>
      <c r="T78" s="131"/>
      <c r="U78" s="131"/>
      <c r="V78" s="131"/>
      <c r="W78" s="131"/>
      <c r="X78" s="131"/>
      <c r="Y78" s="131"/>
    </row>
    <row r="79" spans="1:25" x14ac:dyDescen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7"/>
      <c r="N79" s="38"/>
      <c r="O79" s="71"/>
      <c r="P79" s="39"/>
      <c r="Q79" s="44"/>
      <c r="R79" s="44"/>
      <c r="S79" s="44"/>
      <c r="T79" s="44"/>
      <c r="U79" s="44"/>
      <c r="V79" s="44"/>
      <c r="W79" s="44"/>
      <c r="X79" s="44"/>
      <c r="Y79" s="50"/>
    </row>
    <row r="80" spans="1:25" x14ac:dyDescen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4"/>
      <c r="P80" s="48"/>
      <c r="Q80" s="49"/>
      <c r="R80" s="49"/>
      <c r="S80" s="49"/>
      <c r="T80" s="49"/>
      <c r="U80" s="49"/>
      <c r="V80" s="49"/>
      <c r="W80" s="44"/>
      <c r="X80" s="46"/>
      <c r="Y80" s="41"/>
    </row>
    <row r="81" spans="1:25" x14ac:dyDescen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M81" s="36"/>
      <c r="N81" s="36"/>
      <c r="O81" s="32"/>
      <c r="P81" s="41"/>
      <c r="Q81" s="41"/>
      <c r="R81" s="41"/>
      <c r="S81" s="41"/>
      <c r="T81" s="41"/>
      <c r="U81" s="41"/>
      <c r="V81" s="41"/>
      <c r="W81" s="45"/>
      <c r="Y81" s="41"/>
    </row>
    <row r="82" spans="1:25" x14ac:dyDescent="1">
      <c r="A82" s="35"/>
      <c r="B82" s="36"/>
      <c r="C82" s="32"/>
      <c r="D82" s="58"/>
      <c r="E82" s="35"/>
      <c r="F82" s="36"/>
      <c r="G82" s="36"/>
      <c r="H82" s="32"/>
      <c r="I82" s="32"/>
      <c r="J82" s="32"/>
      <c r="K82" s="32"/>
      <c r="L82" s="41"/>
      <c r="M82" s="41"/>
      <c r="N82" s="43"/>
      <c r="O82" s="57"/>
      <c r="P82" s="41"/>
      <c r="Q82" s="41"/>
      <c r="R82" s="41"/>
      <c r="S82" s="41"/>
      <c r="T82" s="41"/>
      <c r="U82" s="41"/>
      <c r="V82" s="43"/>
      <c r="W82" s="65"/>
      <c r="X82" s="43"/>
      <c r="Y82" s="41"/>
    </row>
    <row r="83" spans="1:25" x14ac:dyDescent="1">
      <c r="A83" s="34"/>
      <c r="B83" s="345" t="s">
        <v>487</v>
      </c>
      <c r="C83" s="345"/>
      <c r="D83" s="345"/>
      <c r="E83" s="346"/>
      <c r="F83" s="43"/>
      <c r="G83" s="131"/>
      <c r="H83" s="131"/>
      <c r="I83" s="131"/>
      <c r="J83" s="131"/>
      <c r="K83" s="131"/>
      <c r="L83" s="50"/>
      <c r="M83" s="353" t="s">
        <v>526</v>
      </c>
      <c r="N83" s="345"/>
      <c r="O83" s="345"/>
      <c r="P83" s="345"/>
      <c r="Q83" s="44"/>
      <c r="R83" s="44"/>
      <c r="S83" s="44"/>
      <c r="T83" s="46"/>
      <c r="U83" s="350" t="s">
        <v>527</v>
      </c>
      <c r="V83" s="350"/>
      <c r="W83" s="351"/>
      <c r="X83" s="352"/>
      <c r="Y83" s="41"/>
    </row>
    <row r="84" spans="1:25" x14ac:dyDescent="1">
      <c r="A84" s="34"/>
      <c r="B84" s="345"/>
      <c r="C84" s="345"/>
      <c r="D84" s="345"/>
      <c r="E84" s="346"/>
      <c r="F84" s="41"/>
      <c r="G84" s="46"/>
      <c r="H84" s="134"/>
      <c r="I84" s="134"/>
      <c r="J84" s="134"/>
      <c r="K84" s="68"/>
      <c r="L84" s="41"/>
      <c r="M84" s="353"/>
      <c r="N84" s="345"/>
      <c r="O84" s="345"/>
      <c r="P84" s="345"/>
      <c r="Q84" s="41"/>
      <c r="R84" s="41"/>
      <c r="S84" s="41"/>
      <c r="T84" s="43"/>
      <c r="U84" s="351"/>
      <c r="V84" s="351"/>
      <c r="W84" s="351"/>
      <c r="X84" s="351"/>
      <c r="Y84" s="44"/>
    </row>
    <row r="85" spans="1:25" x14ac:dyDescent="1">
      <c r="A85" s="32"/>
      <c r="B85" s="345"/>
      <c r="C85" s="345"/>
      <c r="D85" s="345"/>
      <c r="E85" s="346"/>
      <c r="F85" s="41"/>
      <c r="G85" s="43"/>
      <c r="H85" s="131"/>
      <c r="I85" s="131"/>
      <c r="J85" s="131"/>
      <c r="K85" s="47"/>
      <c r="L85" s="49"/>
      <c r="M85" s="353"/>
      <c r="N85" s="345"/>
      <c r="O85" s="345"/>
      <c r="P85" s="345"/>
      <c r="Q85" s="48"/>
      <c r="R85" s="41"/>
      <c r="S85" s="41"/>
      <c r="T85" s="43"/>
      <c r="U85" s="351"/>
      <c r="V85" s="351"/>
      <c r="W85" s="351"/>
      <c r="X85" s="351"/>
      <c r="Y85" s="41"/>
    </row>
    <row r="86" spans="1:25" x14ac:dyDescent="1">
      <c r="A86" s="35"/>
      <c r="B86" s="60"/>
      <c r="C86" s="39"/>
      <c r="D86" s="61"/>
      <c r="E86" s="36"/>
      <c r="F86" s="42"/>
      <c r="G86" s="38"/>
      <c r="H86" s="131"/>
      <c r="I86" s="131"/>
      <c r="J86" s="131"/>
      <c r="K86" s="42"/>
      <c r="L86" s="41"/>
      <c r="M86" s="48"/>
      <c r="N86" s="54"/>
      <c r="O86" s="52"/>
      <c r="P86" s="48"/>
      <c r="Q86" s="41"/>
      <c r="R86" s="47"/>
      <c r="S86" s="41"/>
      <c r="T86" s="43"/>
      <c r="U86" s="66"/>
      <c r="V86" s="70"/>
      <c r="W86" s="69"/>
      <c r="X86" s="66"/>
      <c r="Y86" s="41"/>
    </row>
    <row r="87" spans="1:25" x14ac:dyDescent="1">
      <c r="A87" s="34"/>
      <c r="B87" s="62"/>
      <c r="C87" s="59"/>
      <c r="D87" s="59"/>
      <c r="E87" s="64"/>
      <c r="F87" s="63"/>
      <c r="G87" s="34"/>
      <c r="H87" s="131"/>
      <c r="I87" s="131"/>
      <c r="J87" s="131"/>
      <c r="K87" s="75"/>
      <c r="L87" s="43"/>
      <c r="M87" s="56"/>
      <c r="N87" s="53"/>
      <c r="O87" s="53"/>
      <c r="P87" s="55"/>
      <c r="Q87" s="47"/>
      <c r="R87" s="47"/>
      <c r="S87" s="41"/>
      <c r="T87" s="43"/>
      <c r="U87" s="67"/>
      <c r="V87" s="46"/>
      <c r="W87" s="44"/>
      <c r="X87" s="68"/>
      <c r="Y87" s="65"/>
    </row>
    <row r="88" spans="1:25" x14ac:dyDescent="1">
      <c r="A88" s="368" t="s">
        <v>528</v>
      </c>
      <c r="B88" s="330"/>
      <c r="C88" s="35"/>
      <c r="D88" s="347"/>
      <c r="E88" s="329" t="s">
        <v>529</v>
      </c>
      <c r="F88" s="330"/>
      <c r="G88" s="34"/>
      <c r="H88" s="131"/>
      <c r="I88" s="131"/>
      <c r="J88" s="131"/>
      <c r="K88" s="367"/>
      <c r="L88" s="348" t="s">
        <v>530</v>
      </c>
      <c r="M88" s="349"/>
      <c r="N88" s="321"/>
      <c r="O88" s="37"/>
      <c r="P88" s="295" t="s">
        <v>531</v>
      </c>
      <c r="Q88" s="296"/>
      <c r="R88" s="301"/>
      <c r="S88" s="301"/>
      <c r="T88" s="295" t="s">
        <v>532</v>
      </c>
      <c r="U88" s="296"/>
      <c r="V88" s="291"/>
      <c r="W88" s="41"/>
      <c r="X88" s="323" t="s">
        <v>533</v>
      </c>
      <c r="Y88" s="324"/>
    </row>
    <row r="89" spans="1:25" x14ac:dyDescent="1">
      <c r="A89" s="331"/>
      <c r="B89" s="332"/>
      <c r="C89" s="35"/>
      <c r="D89" s="321"/>
      <c r="E89" s="331"/>
      <c r="F89" s="332"/>
      <c r="G89" s="34"/>
      <c r="H89" s="131"/>
      <c r="I89" s="131"/>
      <c r="J89" s="131"/>
      <c r="K89" s="293"/>
      <c r="L89" s="331"/>
      <c r="M89" s="332"/>
      <c r="N89" s="321"/>
      <c r="O89" s="35"/>
      <c r="P89" s="297"/>
      <c r="Q89" s="298"/>
      <c r="R89" s="301"/>
      <c r="S89" s="301"/>
      <c r="T89" s="297"/>
      <c r="U89" s="298"/>
      <c r="V89" s="291"/>
      <c r="W89" s="41"/>
      <c r="X89" s="325"/>
      <c r="Y89" s="326"/>
    </row>
    <row r="90" spans="1:25" x14ac:dyDescent="1">
      <c r="A90" s="331"/>
      <c r="B90" s="332"/>
      <c r="C90" s="35"/>
      <c r="D90" s="321"/>
      <c r="E90" s="331"/>
      <c r="F90" s="332"/>
      <c r="G90" s="34"/>
      <c r="H90" s="131"/>
      <c r="I90" s="131"/>
      <c r="J90" s="131"/>
      <c r="K90" s="293"/>
      <c r="L90" s="331"/>
      <c r="M90" s="332"/>
      <c r="N90" s="321"/>
      <c r="O90" s="35"/>
      <c r="P90" s="297"/>
      <c r="Q90" s="298"/>
      <c r="R90" s="301"/>
      <c r="S90" s="301"/>
      <c r="T90" s="297"/>
      <c r="U90" s="298"/>
      <c r="V90" s="291"/>
      <c r="W90" s="41"/>
      <c r="X90" s="325"/>
      <c r="Y90" s="326"/>
    </row>
    <row r="91" spans="1:25" x14ac:dyDescent="1">
      <c r="A91" s="333"/>
      <c r="B91" s="334"/>
      <c r="C91" s="35"/>
      <c r="D91" s="322"/>
      <c r="E91" s="333"/>
      <c r="F91" s="334"/>
      <c r="G91" s="35"/>
      <c r="H91" s="37"/>
      <c r="I91" s="37"/>
      <c r="J91" s="37"/>
      <c r="K91" s="322"/>
      <c r="L91" s="333"/>
      <c r="M91" s="334"/>
      <c r="N91" s="322"/>
      <c r="O91" s="35"/>
      <c r="P91" s="299"/>
      <c r="Q91" s="300"/>
      <c r="R91" s="301"/>
      <c r="S91" s="301"/>
      <c r="T91" s="299"/>
      <c r="U91" s="300"/>
      <c r="V91" s="291"/>
      <c r="W91" s="48"/>
      <c r="X91" s="327"/>
      <c r="Y91" s="328"/>
    </row>
    <row r="92" spans="1:25" x14ac:dyDescen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4"/>
      <c r="P92" s="41"/>
      <c r="Q92" s="48"/>
      <c r="R92" s="51"/>
      <c r="S92" s="48"/>
      <c r="T92" s="48"/>
      <c r="U92" s="51"/>
      <c r="V92" s="43"/>
      <c r="W92" s="41"/>
      <c r="X92" s="43"/>
      <c r="Y92" s="41"/>
    </row>
    <row r="93" spans="1:25" x14ac:dyDescen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4"/>
      <c r="P93" s="51"/>
      <c r="Q93" s="41"/>
      <c r="R93" s="41"/>
      <c r="S93" s="41"/>
      <c r="T93" s="41"/>
      <c r="U93" s="43"/>
      <c r="V93" s="43"/>
      <c r="W93" s="48"/>
      <c r="X93" s="51"/>
      <c r="Y93" s="41"/>
    </row>
    <row r="94" spans="1:25" x14ac:dyDescent="1">
      <c r="A94" s="281" t="s">
        <v>534</v>
      </c>
      <c r="B94" s="282"/>
      <c r="C94" s="35"/>
      <c r="D94" s="35"/>
      <c r="E94" s="281" t="s">
        <v>535</v>
      </c>
      <c r="F94" s="282"/>
      <c r="G94" s="35"/>
      <c r="H94" s="35"/>
      <c r="I94" s="35"/>
      <c r="J94" s="35"/>
      <c r="K94" s="35"/>
      <c r="L94" s="281" t="s">
        <v>536</v>
      </c>
      <c r="M94" s="282"/>
      <c r="N94" s="35"/>
      <c r="O94" s="34"/>
      <c r="P94" s="281" t="s">
        <v>537</v>
      </c>
      <c r="Q94" s="282"/>
      <c r="R94" s="41"/>
      <c r="S94" s="41"/>
      <c r="T94" s="281" t="s">
        <v>538</v>
      </c>
      <c r="U94" s="282"/>
      <c r="V94" s="51"/>
      <c r="W94" s="48"/>
      <c r="X94" s="281" t="s">
        <v>539</v>
      </c>
      <c r="Y94" s="282"/>
    </row>
    <row r="95" spans="1:25" x14ac:dyDescent="1">
      <c r="A95" s="283"/>
      <c r="B95" s="284"/>
      <c r="C95" s="35"/>
      <c r="D95" s="34"/>
      <c r="E95" s="283"/>
      <c r="F95" s="284"/>
      <c r="G95" s="35"/>
      <c r="H95" s="35"/>
      <c r="I95" s="35"/>
      <c r="J95" s="35"/>
      <c r="K95" s="35"/>
      <c r="L95" s="283"/>
      <c r="M95" s="284"/>
      <c r="N95" s="35"/>
      <c r="O95" s="34"/>
      <c r="P95" s="283"/>
      <c r="Q95" s="284"/>
      <c r="R95" s="41"/>
      <c r="S95" s="41"/>
      <c r="T95" s="283"/>
      <c r="U95" s="284"/>
      <c r="V95" s="41"/>
      <c r="W95" s="41"/>
      <c r="X95" s="283"/>
      <c r="Y95" s="284"/>
    </row>
    <row r="96" spans="1:25" x14ac:dyDescent="1">
      <c r="A96" s="283"/>
      <c r="B96" s="284"/>
      <c r="C96" s="35"/>
      <c r="D96" s="35"/>
      <c r="E96" s="283"/>
      <c r="F96" s="284"/>
      <c r="G96" s="35"/>
      <c r="H96" s="35"/>
      <c r="I96" s="35"/>
      <c r="J96" s="35"/>
      <c r="K96" s="35"/>
      <c r="L96" s="283"/>
      <c r="M96" s="284"/>
      <c r="N96" s="35"/>
      <c r="O96" s="35"/>
      <c r="P96" s="283"/>
      <c r="Q96" s="284"/>
      <c r="R96" s="41"/>
      <c r="S96" s="41"/>
      <c r="T96" s="283"/>
      <c r="U96" s="284"/>
      <c r="V96" s="41"/>
      <c r="W96" s="41"/>
      <c r="X96" s="283"/>
      <c r="Y96" s="284"/>
    </row>
    <row r="97" spans="1:25" x14ac:dyDescent="1">
      <c r="A97" s="285"/>
      <c r="B97" s="286"/>
      <c r="C97" s="35"/>
      <c r="D97" s="35"/>
      <c r="E97" s="285"/>
      <c r="F97" s="286"/>
      <c r="G97" s="35"/>
      <c r="H97" s="35"/>
      <c r="I97" s="35"/>
      <c r="J97" s="35"/>
      <c r="K97" s="35"/>
      <c r="L97" s="285"/>
      <c r="M97" s="286"/>
      <c r="N97" s="35"/>
      <c r="O97" s="35"/>
      <c r="P97" s="285"/>
      <c r="Q97" s="286"/>
      <c r="R97" s="41"/>
      <c r="S97" s="41"/>
      <c r="T97" s="285"/>
      <c r="U97" s="286"/>
      <c r="V97" s="41"/>
      <c r="W97" s="41"/>
      <c r="X97" s="285"/>
      <c r="Y97" s="286"/>
    </row>
    <row r="100" spans="1:25" x14ac:dyDescent="1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</row>
    <row r="101" spans="1:25" x14ac:dyDescent="1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</row>
    <row r="117" spans="1:25" x14ac:dyDescen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4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 x14ac:dyDescent="1">
      <c r="A118" s="35"/>
      <c r="B118" s="35"/>
      <c r="C118" s="35"/>
      <c r="D118" s="35"/>
      <c r="E118" s="110"/>
      <c r="F118" s="110"/>
      <c r="G118" s="358" t="s">
        <v>540</v>
      </c>
      <c r="H118" s="358"/>
      <c r="I118" s="358"/>
      <c r="J118" s="358"/>
      <c r="K118" s="358"/>
      <c r="L118" s="111"/>
      <c r="M118" s="370"/>
      <c r="N118" s="370"/>
      <c r="O118" s="370"/>
      <c r="P118" s="370"/>
      <c r="Q118" s="370"/>
      <c r="R118" s="41"/>
      <c r="S118" s="41"/>
      <c r="T118" s="41"/>
      <c r="U118" s="41"/>
      <c r="V118" s="41"/>
      <c r="W118" s="41"/>
      <c r="X118" s="41"/>
      <c r="Y118" s="41"/>
    </row>
    <row r="119" spans="1:25" x14ac:dyDescent="1">
      <c r="A119" s="35"/>
      <c r="B119" s="35"/>
      <c r="C119" s="35"/>
      <c r="D119" s="35"/>
      <c r="E119" s="110"/>
      <c r="F119" s="110"/>
      <c r="G119" s="358"/>
      <c r="H119" s="358"/>
      <c r="I119" s="358"/>
      <c r="J119" s="358"/>
      <c r="K119" s="358"/>
      <c r="L119" s="111"/>
      <c r="M119" s="370"/>
      <c r="N119" s="370"/>
      <c r="O119" s="370"/>
      <c r="P119" s="370"/>
      <c r="Q119" s="370"/>
      <c r="R119" s="41"/>
      <c r="S119" s="41"/>
      <c r="T119" s="41"/>
      <c r="U119" s="41"/>
      <c r="V119" s="41"/>
      <c r="W119" s="41"/>
      <c r="X119" s="41"/>
      <c r="Y119" s="41"/>
    </row>
    <row r="120" spans="1:25" x14ac:dyDescent="1">
      <c r="A120" s="36"/>
      <c r="B120" s="36"/>
      <c r="C120" s="36"/>
      <c r="D120" s="36"/>
      <c r="E120" s="112"/>
      <c r="F120" s="112"/>
      <c r="G120" s="358"/>
      <c r="H120" s="358"/>
      <c r="I120" s="358"/>
      <c r="J120" s="358"/>
      <c r="K120" s="359"/>
      <c r="L120" s="113"/>
      <c r="M120" s="370"/>
      <c r="N120" s="370"/>
      <c r="O120" s="370"/>
      <c r="P120" s="370"/>
      <c r="Q120" s="371"/>
      <c r="R120" s="48"/>
      <c r="S120" s="48"/>
      <c r="T120" s="48"/>
      <c r="U120" s="48"/>
      <c r="V120" s="48"/>
      <c r="W120" s="48"/>
      <c r="X120" s="48"/>
      <c r="Y120" s="41"/>
    </row>
    <row r="121" spans="1:25" x14ac:dyDescen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7"/>
      <c r="N121" s="38"/>
      <c r="O121" s="116"/>
      <c r="P121" s="39"/>
      <c r="Q121" s="41"/>
      <c r="R121" s="41"/>
      <c r="S121" s="41"/>
      <c r="T121" s="41"/>
      <c r="U121" s="41"/>
      <c r="V121" s="41"/>
      <c r="W121" s="41"/>
      <c r="X121" s="41"/>
      <c r="Y121" s="50"/>
    </row>
    <row r="122" spans="1:25" x14ac:dyDescen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4"/>
      <c r="P122" s="48"/>
      <c r="Q122" s="49"/>
      <c r="R122" s="49"/>
      <c r="S122" s="49"/>
      <c r="T122" s="49"/>
      <c r="U122" s="49"/>
      <c r="V122" s="49"/>
      <c r="W122" s="44"/>
      <c r="X122" s="46"/>
      <c r="Y122" s="41"/>
    </row>
    <row r="123" spans="1:25" x14ac:dyDescent="1">
      <c r="A123" s="35"/>
      <c r="B123" s="36"/>
      <c r="C123" s="36"/>
      <c r="D123" s="36"/>
      <c r="E123" s="36"/>
      <c r="F123" s="35"/>
      <c r="G123" s="36"/>
      <c r="H123" s="36"/>
      <c r="I123" s="36"/>
      <c r="J123" s="36"/>
      <c r="K123" s="36"/>
      <c r="M123" s="36"/>
      <c r="N123" s="36"/>
      <c r="O123" s="32"/>
      <c r="P123" s="41"/>
      <c r="Q123" s="41"/>
      <c r="R123" s="41"/>
      <c r="S123" s="41"/>
      <c r="T123" s="41"/>
      <c r="U123" s="48"/>
      <c r="V123" s="48"/>
      <c r="W123" s="45"/>
      <c r="Y123" s="41"/>
    </row>
    <row r="124" spans="1:25" x14ac:dyDescent="1">
      <c r="B124" s="93"/>
      <c r="C124" s="94"/>
      <c r="D124" s="114"/>
      <c r="E124" s="115"/>
      <c r="F124" s="144"/>
      <c r="G124" s="74"/>
      <c r="H124" s="74"/>
      <c r="I124" s="74"/>
      <c r="J124" s="74"/>
      <c r="K124" s="74"/>
      <c r="L124" s="47"/>
      <c r="M124" s="41"/>
      <c r="N124" s="43"/>
      <c r="O124" s="57"/>
      <c r="P124" s="41"/>
      <c r="Q124" s="41"/>
      <c r="R124" s="41"/>
      <c r="S124" s="41"/>
      <c r="T124" s="51"/>
      <c r="U124" s="104"/>
      <c r="V124" s="105"/>
      <c r="W124" s="108"/>
      <c r="X124" s="109"/>
      <c r="Y124" s="52"/>
    </row>
    <row r="125" spans="1:25" x14ac:dyDescent="1">
      <c r="A125" s="73"/>
      <c r="B125" s="44"/>
      <c r="C125" s="207" t="s">
        <v>541</v>
      </c>
      <c r="D125" s="208"/>
      <c r="E125" s="208"/>
      <c r="F125" s="208"/>
      <c r="G125" s="74"/>
      <c r="H125" s="74"/>
      <c r="I125" s="74"/>
      <c r="J125" s="74"/>
      <c r="K125" s="74"/>
      <c r="L125" s="50"/>
      <c r="M125" s="353" t="s">
        <v>486</v>
      </c>
      <c r="N125" s="345"/>
      <c r="O125" s="345"/>
      <c r="P125" s="345"/>
      <c r="Q125" s="44"/>
      <c r="R125" s="44"/>
      <c r="S125" s="46"/>
      <c r="T125" s="95"/>
      <c r="U125" s="311"/>
      <c r="V125" s="312"/>
      <c r="W125" s="313"/>
      <c r="X125" s="314"/>
      <c r="Y125" s="106"/>
    </row>
    <row r="126" spans="1:25" x14ac:dyDescent="1">
      <c r="A126" s="73"/>
      <c r="B126" s="41"/>
      <c r="C126" s="207"/>
      <c r="D126" s="208"/>
      <c r="E126" s="208"/>
      <c r="F126" s="208"/>
      <c r="G126" s="74"/>
      <c r="H126" s="74"/>
      <c r="I126" s="74"/>
      <c r="J126" s="74"/>
      <c r="K126" s="74"/>
      <c r="L126" s="47"/>
      <c r="M126" s="353"/>
      <c r="N126" s="345"/>
      <c r="O126" s="345"/>
      <c r="P126" s="345"/>
      <c r="Q126" s="41"/>
      <c r="R126" s="41"/>
      <c r="S126" s="43"/>
      <c r="T126" s="96"/>
      <c r="U126" s="315"/>
      <c r="V126" s="316"/>
      <c r="W126" s="316"/>
      <c r="X126" s="317"/>
      <c r="Y126" s="107"/>
    </row>
    <row r="127" spans="1:25" x14ac:dyDescent="1">
      <c r="A127" s="92"/>
      <c r="B127" s="49"/>
      <c r="C127" s="207"/>
      <c r="D127" s="208"/>
      <c r="E127" s="208"/>
      <c r="F127" s="208"/>
      <c r="G127" s="49"/>
      <c r="H127" s="46"/>
      <c r="I127" s="142"/>
      <c r="J127" s="46"/>
      <c r="K127" s="44"/>
      <c r="L127" s="49"/>
      <c r="M127" s="353"/>
      <c r="N127" s="345"/>
      <c r="O127" s="345"/>
      <c r="P127" s="345"/>
      <c r="Q127" s="48"/>
      <c r="R127" s="41"/>
      <c r="S127" s="43"/>
      <c r="T127" s="96"/>
      <c r="U127" s="318"/>
      <c r="V127" s="319"/>
      <c r="W127" s="319"/>
      <c r="X127" s="320"/>
      <c r="Y127" s="103"/>
    </row>
    <row r="128" spans="1:25" x14ac:dyDescent="1">
      <c r="A128" s="73"/>
      <c r="B128" s="41"/>
      <c r="C128" s="48"/>
      <c r="D128" s="54"/>
      <c r="E128" s="52"/>
      <c r="F128" s="48"/>
      <c r="G128" s="41"/>
      <c r="H128" s="38"/>
      <c r="I128" s="74"/>
      <c r="K128" s="38"/>
      <c r="L128" s="41"/>
      <c r="M128" s="48"/>
      <c r="N128" s="54"/>
      <c r="O128" s="52"/>
      <c r="P128" s="48"/>
      <c r="Q128" s="41"/>
      <c r="R128" s="47"/>
      <c r="S128" s="43"/>
      <c r="T128" s="96"/>
      <c r="U128" s="76"/>
      <c r="V128" s="76"/>
      <c r="W128" s="74"/>
      <c r="X128" s="78"/>
      <c r="Y128" s="103"/>
    </row>
    <row r="129" spans="1:25" x14ac:dyDescent="1">
      <c r="A129" s="92"/>
      <c r="B129" s="51"/>
      <c r="C129" s="138"/>
      <c r="D129" s="53"/>
      <c r="E129" s="53"/>
      <c r="F129" s="143"/>
      <c r="G129" s="52"/>
      <c r="H129" s="32"/>
      <c r="I129" s="39"/>
      <c r="J129" s="74"/>
      <c r="K129" s="33"/>
      <c r="L129" s="51"/>
      <c r="M129" s="138"/>
      <c r="N129" s="53"/>
      <c r="O129" s="53"/>
      <c r="P129" s="55"/>
      <c r="Q129" s="47"/>
      <c r="R129" s="47"/>
      <c r="S129" s="43"/>
      <c r="T129" s="96"/>
      <c r="U129" s="99"/>
      <c r="V129" s="100"/>
      <c r="W129" s="101"/>
      <c r="X129" s="102"/>
      <c r="Y129" s="103"/>
    </row>
    <row r="130" spans="1:25" x14ac:dyDescent="1">
      <c r="A130" s="139"/>
      <c r="B130" s="365" t="s">
        <v>542</v>
      </c>
      <c r="C130" s="365"/>
      <c r="D130" s="248"/>
      <c r="E130" s="38"/>
      <c r="F130" s="366" t="s">
        <v>543</v>
      </c>
      <c r="G130" s="366"/>
      <c r="H130" s="74"/>
      <c r="I130" s="76"/>
      <c r="J130" s="74"/>
      <c r="K130" s="372"/>
      <c r="L130" s="369" t="s">
        <v>544</v>
      </c>
      <c r="M130" s="369"/>
      <c r="N130" s="293"/>
      <c r="O130" s="37"/>
      <c r="P130" s="295" t="s">
        <v>545</v>
      </c>
      <c r="Q130" s="296"/>
      <c r="R130" s="301"/>
      <c r="S130" s="291"/>
      <c r="T130" s="302"/>
      <c r="U130" s="303"/>
      <c r="V130" s="291"/>
      <c r="W130" s="44"/>
      <c r="X130" s="307"/>
      <c r="Y130" s="308"/>
    </row>
    <row r="131" spans="1:25" x14ac:dyDescent="1">
      <c r="A131" s="139"/>
      <c r="B131" s="365"/>
      <c r="C131" s="365"/>
      <c r="D131" s="248"/>
      <c r="E131" s="34"/>
      <c r="F131" s="366"/>
      <c r="G131" s="366"/>
      <c r="H131" s="74"/>
      <c r="I131" s="76"/>
      <c r="J131" s="74"/>
      <c r="K131" s="372"/>
      <c r="L131" s="369"/>
      <c r="M131" s="369"/>
      <c r="N131" s="293"/>
      <c r="O131" s="35"/>
      <c r="P131" s="297"/>
      <c r="Q131" s="298"/>
      <c r="R131" s="301"/>
      <c r="S131" s="291"/>
      <c r="T131" s="304"/>
      <c r="U131" s="303"/>
      <c r="V131" s="291"/>
      <c r="W131" s="41"/>
      <c r="X131" s="307"/>
      <c r="Y131" s="308"/>
    </row>
    <row r="132" spans="1:25" x14ac:dyDescent="1">
      <c r="A132" s="139"/>
      <c r="B132" s="365"/>
      <c r="C132" s="365"/>
      <c r="D132" s="248"/>
      <c r="E132" s="34"/>
      <c r="F132" s="366"/>
      <c r="G132" s="366"/>
      <c r="H132" s="74"/>
      <c r="I132" s="76"/>
      <c r="J132" s="74"/>
      <c r="K132" s="372"/>
      <c r="L132" s="369"/>
      <c r="M132" s="369"/>
      <c r="N132" s="293"/>
      <c r="O132" s="35"/>
      <c r="P132" s="297"/>
      <c r="Q132" s="298"/>
      <c r="R132" s="301"/>
      <c r="S132" s="291"/>
      <c r="T132" s="304"/>
      <c r="U132" s="303"/>
      <c r="V132" s="291"/>
      <c r="W132" s="41"/>
      <c r="X132" s="307"/>
      <c r="Y132" s="308"/>
    </row>
    <row r="133" spans="1:25" x14ac:dyDescent="1">
      <c r="A133" s="139"/>
      <c r="B133" s="365"/>
      <c r="C133" s="365"/>
      <c r="D133" s="250"/>
      <c r="E133" s="34"/>
      <c r="F133" s="366"/>
      <c r="G133" s="366"/>
      <c r="H133" s="74"/>
      <c r="I133" s="76"/>
      <c r="J133" s="74"/>
      <c r="K133" s="372"/>
      <c r="L133" s="369"/>
      <c r="M133" s="369"/>
      <c r="N133" s="294"/>
      <c r="O133" s="35"/>
      <c r="P133" s="299"/>
      <c r="Q133" s="300"/>
      <c r="R133" s="301"/>
      <c r="S133" s="291"/>
      <c r="T133" s="305"/>
      <c r="U133" s="306"/>
      <c r="V133" s="291"/>
      <c r="W133" s="48"/>
      <c r="X133" s="309"/>
      <c r="Y133" s="310"/>
    </row>
    <row r="134" spans="1:25" x14ac:dyDescent="1">
      <c r="A134" s="37"/>
      <c r="B134" s="37"/>
      <c r="C134" s="37"/>
      <c r="D134" s="35"/>
      <c r="E134" s="34"/>
      <c r="F134" s="44"/>
      <c r="G134" s="142"/>
      <c r="H134" s="77"/>
      <c r="I134" s="140"/>
      <c r="J134" s="74"/>
      <c r="K134" s="137"/>
      <c r="L134" s="37"/>
      <c r="M134" s="37"/>
      <c r="N134" s="35"/>
      <c r="O134" s="34"/>
      <c r="P134" s="41"/>
      <c r="Q134" s="48"/>
      <c r="R134" s="51"/>
      <c r="S134" s="51"/>
      <c r="T134" s="98"/>
      <c r="U134" s="51"/>
      <c r="V134" s="43"/>
      <c r="W134" s="41"/>
      <c r="X134" s="43"/>
      <c r="Y134" s="97"/>
    </row>
    <row r="135" spans="1:25" x14ac:dyDescent="1">
      <c r="A135" s="35"/>
      <c r="B135" s="35"/>
      <c r="C135" s="35"/>
      <c r="D135" s="35"/>
      <c r="E135" s="34"/>
      <c r="F135" s="51"/>
      <c r="G135" s="41"/>
      <c r="H135" s="37"/>
      <c r="I135" s="38"/>
      <c r="J135" s="74"/>
      <c r="K135" s="72"/>
      <c r="L135" s="36"/>
      <c r="M135" s="36"/>
      <c r="N135" s="36"/>
      <c r="O135" s="32"/>
      <c r="P135" s="51"/>
      <c r="Q135" s="48"/>
      <c r="R135" s="48"/>
      <c r="S135" s="51"/>
      <c r="T135" s="98"/>
      <c r="U135" s="51"/>
      <c r="V135" s="51"/>
      <c r="W135" s="48"/>
      <c r="X135" s="51"/>
      <c r="Y135" s="97"/>
    </row>
    <row r="136" spans="1:25" x14ac:dyDescent="1">
      <c r="A136" s="90"/>
      <c r="B136" s="360" t="s">
        <v>546</v>
      </c>
      <c r="C136" s="196"/>
      <c r="D136" s="35"/>
      <c r="E136" s="34"/>
      <c r="F136" s="361" t="s">
        <v>547</v>
      </c>
      <c r="G136" s="196"/>
      <c r="H136" s="36"/>
      <c r="I136" s="32"/>
      <c r="J136" s="74"/>
      <c r="K136" s="75"/>
      <c r="L136" s="292" t="s">
        <v>548</v>
      </c>
      <c r="M136" s="292"/>
      <c r="N136" s="74"/>
      <c r="O136" s="78"/>
      <c r="P136" s="292" t="s">
        <v>549</v>
      </c>
      <c r="Q136" s="292"/>
      <c r="R136" s="74"/>
      <c r="S136" s="76"/>
      <c r="T136" s="287"/>
      <c r="U136" s="287"/>
      <c r="V136" s="74"/>
      <c r="W136" s="74"/>
      <c r="X136" s="287"/>
      <c r="Y136" s="288"/>
    </row>
    <row r="137" spans="1:25" x14ac:dyDescent="1">
      <c r="A137" s="91"/>
      <c r="B137" s="197"/>
      <c r="C137" s="198"/>
      <c r="D137" s="35"/>
      <c r="E137" s="34"/>
      <c r="F137" s="197"/>
      <c r="G137" s="362"/>
      <c r="H137" s="74"/>
      <c r="I137" s="76"/>
      <c r="J137" s="74"/>
      <c r="K137" s="75"/>
      <c r="L137" s="292"/>
      <c r="M137" s="292"/>
      <c r="N137" s="74"/>
      <c r="O137" s="78"/>
      <c r="P137" s="292"/>
      <c r="Q137" s="292"/>
      <c r="R137" s="74"/>
      <c r="S137" s="76"/>
      <c r="T137" s="287"/>
      <c r="U137" s="287"/>
      <c r="V137" s="74"/>
      <c r="W137" s="74"/>
      <c r="X137" s="287"/>
      <c r="Y137" s="289"/>
    </row>
    <row r="138" spans="1:25" x14ac:dyDescent="1">
      <c r="A138" s="91"/>
      <c r="B138" s="197"/>
      <c r="C138" s="198"/>
      <c r="D138" s="35"/>
      <c r="E138" s="35"/>
      <c r="F138" s="197"/>
      <c r="G138" s="362"/>
      <c r="H138" s="74"/>
      <c r="I138" s="76"/>
      <c r="J138" s="74"/>
      <c r="K138" s="75"/>
      <c r="L138" s="292"/>
      <c r="M138" s="292"/>
      <c r="N138" s="74"/>
      <c r="O138" s="78"/>
      <c r="P138" s="292"/>
      <c r="Q138" s="292"/>
      <c r="R138" s="74"/>
      <c r="S138" s="76"/>
      <c r="T138" s="287"/>
      <c r="U138" s="287"/>
      <c r="V138" s="74"/>
      <c r="W138" s="74"/>
      <c r="X138" s="287"/>
      <c r="Y138" s="289"/>
    </row>
    <row r="139" spans="1:25" x14ac:dyDescent="1">
      <c r="A139" s="91"/>
      <c r="B139" s="197"/>
      <c r="C139" s="198"/>
      <c r="D139" s="36"/>
      <c r="E139" s="36"/>
      <c r="F139" s="197"/>
      <c r="G139" s="362"/>
      <c r="H139" s="74"/>
      <c r="I139" s="74"/>
      <c r="J139" s="77"/>
      <c r="K139" s="75"/>
      <c r="L139" s="292"/>
      <c r="M139" s="292"/>
      <c r="N139" s="74"/>
      <c r="O139" s="78"/>
      <c r="P139" s="292"/>
      <c r="Q139" s="292"/>
      <c r="R139" s="74"/>
      <c r="S139" s="76"/>
      <c r="T139" s="287"/>
      <c r="U139" s="287"/>
      <c r="V139" s="74"/>
      <c r="W139" s="74"/>
      <c r="X139" s="287"/>
      <c r="Y139" s="290"/>
    </row>
    <row r="140" spans="1:25" x14ac:dyDescent="1">
      <c r="A140" s="74"/>
      <c r="B140" s="74"/>
      <c r="C140" s="74"/>
      <c r="D140" s="74"/>
      <c r="E140" s="74"/>
      <c r="F140" s="74"/>
      <c r="G140" s="74"/>
      <c r="H140" s="109"/>
      <c r="I140" s="79"/>
      <c r="J140" s="79"/>
      <c r="L140" s="79"/>
      <c r="M140" s="79"/>
      <c r="N140" s="79"/>
      <c r="O140" s="109"/>
      <c r="P140" s="79"/>
      <c r="Q140" s="79"/>
      <c r="R140" s="79"/>
      <c r="S140" s="141"/>
      <c r="T140" s="74"/>
      <c r="U140" s="74"/>
      <c r="V140" s="74"/>
      <c r="W140" s="74"/>
      <c r="X140" s="74"/>
    </row>
    <row r="141" spans="1:25" x14ac:dyDescent="1">
      <c r="A141" s="74"/>
      <c r="B141" s="74"/>
      <c r="C141" s="74"/>
      <c r="D141" s="74"/>
      <c r="E141" s="74"/>
      <c r="F141" s="74"/>
      <c r="G141" s="74"/>
      <c r="H141" s="78"/>
      <c r="I141" s="74"/>
      <c r="J141" s="74"/>
      <c r="K141" s="74"/>
      <c r="L141" s="74"/>
      <c r="M141" s="74"/>
      <c r="N141" s="74"/>
      <c r="O141" s="74"/>
      <c r="P141" s="74"/>
      <c r="Q141" s="76"/>
      <c r="R141" s="74"/>
      <c r="S141" s="76"/>
      <c r="T141" s="74"/>
      <c r="U141" s="74"/>
      <c r="V141" s="74"/>
      <c r="W141" s="74"/>
      <c r="X141" s="74"/>
      <c r="Y141" s="78"/>
    </row>
    <row r="142" spans="1:25" x14ac:dyDescent="1">
      <c r="A142" s="74"/>
      <c r="B142" s="74"/>
      <c r="C142" s="74"/>
      <c r="D142" s="74"/>
      <c r="E142" s="74"/>
      <c r="F142" s="74"/>
      <c r="G142" s="74"/>
      <c r="H142" s="78"/>
      <c r="I142" s="74"/>
      <c r="J142" s="74"/>
      <c r="K142" s="74"/>
      <c r="L142" s="74"/>
      <c r="M142" s="74"/>
      <c r="N142" s="74"/>
      <c r="O142" s="74"/>
      <c r="P142" s="74"/>
      <c r="Q142" s="76"/>
      <c r="R142" s="74"/>
      <c r="S142" s="74"/>
      <c r="T142" s="77"/>
      <c r="U142" s="77"/>
      <c r="V142" s="77"/>
      <c r="W142" s="77"/>
      <c r="X142" s="77"/>
      <c r="Y142" s="74"/>
    </row>
    <row r="143" spans="1:25" x14ac:dyDescent="1">
      <c r="A143" s="140"/>
      <c r="B143" s="77"/>
      <c r="C143" s="77"/>
      <c r="D143" s="77"/>
      <c r="E143" s="77"/>
      <c r="F143" s="77"/>
      <c r="G143" s="77"/>
      <c r="H143" s="74"/>
      <c r="I143" s="74"/>
      <c r="J143" s="74"/>
      <c r="K143" s="74"/>
      <c r="L143" s="74"/>
      <c r="M143" s="74"/>
      <c r="N143" s="74"/>
      <c r="O143" s="74"/>
      <c r="P143" s="74"/>
      <c r="Q143" s="76"/>
      <c r="R143" s="74"/>
      <c r="S143" s="74"/>
      <c r="T143" s="74"/>
      <c r="U143" s="74"/>
      <c r="V143" s="74"/>
      <c r="W143" s="74"/>
      <c r="X143" s="74"/>
      <c r="Y143" s="74"/>
    </row>
    <row r="144" spans="1:25" x14ac:dyDescent="1">
      <c r="A144" s="76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6"/>
      <c r="R144" s="74"/>
      <c r="S144" s="74"/>
      <c r="T144" s="74"/>
      <c r="U144" s="74"/>
      <c r="V144" s="74"/>
      <c r="W144" s="74"/>
      <c r="X144" s="74"/>
      <c r="Y144" s="74"/>
    </row>
    <row r="145" spans="1:25" x14ac:dyDescent="1">
      <c r="A145" s="76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141"/>
      <c r="R145" s="74"/>
      <c r="S145" s="74"/>
      <c r="T145" s="74"/>
      <c r="U145" s="74"/>
      <c r="V145" s="74"/>
      <c r="W145" s="74"/>
      <c r="X145" s="74"/>
      <c r="Y145" s="74"/>
    </row>
    <row r="146" spans="1:25" x14ac:dyDescent="1">
      <c r="A146" s="76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6"/>
      <c r="R146" s="74"/>
      <c r="S146" s="74"/>
      <c r="T146" s="74"/>
      <c r="U146" s="74"/>
      <c r="V146" s="74"/>
      <c r="W146" s="74"/>
      <c r="X146" s="74"/>
      <c r="Y146" s="74"/>
    </row>
    <row r="147" spans="1:25" x14ac:dyDescent="1">
      <c r="A147" s="76"/>
      <c r="B147" s="74"/>
      <c r="C147" s="74"/>
      <c r="D147" s="74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141"/>
      <c r="R147" s="74"/>
      <c r="S147" s="74"/>
      <c r="T147" s="74"/>
      <c r="U147" s="74"/>
      <c r="V147" s="74"/>
      <c r="W147" s="74"/>
      <c r="X147" s="74"/>
      <c r="Y147" s="74"/>
    </row>
    <row r="148" spans="1:25" x14ac:dyDescent="1">
      <c r="A148" s="76"/>
      <c r="B148" s="74"/>
      <c r="C148" s="74"/>
      <c r="D148" s="76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6"/>
      <c r="R148" s="74"/>
      <c r="S148" s="74"/>
      <c r="T148" s="74"/>
      <c r="U148" s="74"/>
      <c r="V148" s="74"/>
      <c r="W148" s="74"/>
      <c r="X148" s="74"/>
      <c r="Y148" s="74"/>
    </row>
    <row r="149" spans="1:25" x14ac:dyDescent="1">
      <c r="A149" s="74"/>
      <c r="B149" s="77"/>
      <c r="C149" s="77"/>
      <c r="D149" s="140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6"/>
      <c r="R149" s="79"/>
      <c r="S149" s="79"/>
      <c r="T149" s="79"/>
      <c r="U149" s="79"/>
      <c r="V149" s="79"/>
      <c r="W149" s="79"/>
      <c r="X149" s="79"/>
      <c r="Y149" s="79"/>
    </row>
    <row r="150" spans="1:25" x14ac:dyDescent="1">
      <c r="A150" s="74"/>
      <c r="B150" s="74"/>
      <c r="C150" s="74"/>
      <c r="D150" s="76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6"/>
      <c r="R150" s="74"/>
      <c r="S150" s="74"/>
      <c r="T150" s="74"/>
      <c r="U150" s="74"/>
      <c r="V150" s="74"/>
      <c r="W150" s="76"/>
      <c r="X150" s="74"/>
      <c r="Y150" s="74"/>
    </row>
  </sheetData>
  <mergeCells count="98">
    <mergeCell ref="U83:X85"/>
    <mergeCell ref="A58:B61"/>
    <mergeCell ref="E58:F61"/>
    <mergeCell ref="L58:M61"/>
    <mergeCell ref="B47:C49"/>
    <mergeCell ref="P58:Q61"/>
    <mergeCell ref="T58:U61"/>
    <mergeCell ref="I58:J61"/>
    <mergeCell ref="X58:Y61"/>
    <mergeCell ref="M76:Q78"/>
    <mergeCell ref="M83:P85"/>
    <mergeCell ref="C125:F127"/>
    <mergeCell ref="B130:C133"/>
    <mergeCell ref="F130:G133"/>
    <mergeCell ref="K88:K91"/>
    <mergeCell ref="E76:L78"/>
    <mergeCell ref="B83:E85"/>
    <mergeCell ref="A88:B91"/>
    <mergeCell ref="D88:D91"/>
    <mergeCell ref="E88:F91"/>
    <mergeCell ref="L130:M133"/>
    <mergeCell ref="M118:Q120"/>
    <mergeCell ref="M125:P127"/>
    <mergeCell ref="D130:D133"/>
    <mergeCell ref="K130:K133"/>
    <mergeCell ref="G118:K120"/>
    <mergeCell ref="L88:M91"/>
    <mergeCell ref="B136:C139"/>
    <mergeCell ref="F136:G139"/>
    <mergeCell ref="A1:Y3"/>
    <mergeCell ref="M6:Q8"/>
    <mergeCell ref="E6:L8"/>
    <mergeCell ref="X24:Y27"/>
    <mergeCell ref="P18:Q21"/>
    <mergeCell ref="T18:U21"/>
    <mergeCell ref="A24:B27"/>
    <mergeCell ref="E24:F27"/>
    <mergeCell ref="L24:M27"/>
    <mergeCell ref="P24:Q27"/>
    <mergeCell ref="T24:U27"/>
    <mergeCell ref="V18:V21"/>
    <mergeCell ref="R18:R21"/>
    <mergeCell ref="S18:S21"/>
    <mergeCell ref="N18:N21"/>
    <mergeCell ref="D18:D21"/>
    <mergeCell ref="V52:V55"/>
    <mergeCell ref="L18:M21"/>
    <mergeCell ref="U13:X15"/>
    <mergeCell ref="M13:P15"/>
    <mergeCell ref="K18:K21"/>
    <mergeCell ref="L52:M55"/>
    <mergeCell ref="I52:J55"/>
    <mergeCell ref="E40:L42"/>
    <mergeCell ref="M40:Q42"/>
    <mergeCell ref="M47:P49"/>
    <mergeCell ref="U47:X49"/>
    <mergeCell ref="D47:I49"/>
    <mergeCell ref="A18:B21"/>
    <mergeCell ref="E18:F21"/>
    <mergeCell ref="X52:Y55"/>
    <mergeCell ref="I18:J21"/>
    <mergeCell ref="B13:I15"/>
    <mergeCell ref="I24:J27"/>
    <mergeCell ref="X18:Y21"/>
    <mergeCell ref="N52:N55"/>
    <mergeCell ref="P52:Q55"/>
    <mergeCell ref="R52:R55"/>
    <mergeCell ref="S52:S55"/>
    <mergeCell ref="T52:U55"/>
    <mergeCell ref="A52:B55"/>
    <mergeCell ref="D52:D55"/>
    <mergeCell ref="E52:F55"/>
    <mergeCell ref="K52:K55"/>
    <mergeCell ref="U125:X127"/>
    <mergeCell ref="X94:Y97"/>
    <mergeCell ref="V88:V91"/>
    <mergeCell ref="N88:N91"/>
    <mergeCell ref="P88:Q91"/>
    <mergeCell ref="R88:R91"/>
    <mergeCell ref="S88:S91"/>
    <mergeCell ref="T88:U91"/>
    <mergeCell ref="X88:Y91"/>
    <mergeCell ref="A94:B97"/>
    <mergeCell ref="E94:F97"/>
    <mergeCell ref="L94:M97"/>
    <mergeCell ref="P94:Q97"/>
    <mergeCell ref="X136:Y139"/>
    <mergeCell ref="V130:V133"/>
    <mergeCell ref="L136:M139"/>
    <mergeCell ref="P136:Q139"/>
    <mergeCell ref="T136:U139"/>
    <mergeCell ref="N130:N133"/>
    <mergeCell ref="P130:Q133"/>
    <mergeCell ref="R130:R133"/>
    <mergeCell ref="S130:S133"/>
    <mergeCell ref="T130:U133"/>
    <mergeCell ref="X130:Y133"/>
    <mergeCell ref="T94:U9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EB79-ADAE-41A7-A8C6-5DE8472EF670}">
  <dimension ref="A1:P30"/>
  <sheetViews>
    <sheetView topLeftCell="A5" workbookViewId="0">
      <selection activeCell="A5" sqref="A5"/>
    </sheetView>
  </sheetViews>
  <sheetFormatPr defaultRowHeight="25.2" x14ac:dyDescent="1"/>
  <sheetData>
    <row r="1" spans="1:16" x14ac:dyDescent="1">
      <c r="A1" s="188" t="s">
        <v>550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6" x14ac:dyDescen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</row>
    <row r="3" spans="1:16" x14ac:dyDescent="1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</row>
    <row r="6" spans="1:16" x14ac:dyDescent="1">
      <c r="B6" s="145"/>
      <c r="C6" s="388" t="s">
        <v>551</v>
      </c>
      <c r="D6" s="389"/>
      <c r="E6" s="389"/>
      <c r="F6" s="390"/>
      <c r="G6" s="393" t="s">
        <v>552</v>
      </c>
      <c r="H6" s="394"/>
      <c r="I6" s="394"/>
      <c r="J6" s="395"/>
    </row>
    <row r="7" spans="1:16" x14ac:dyDescent="1">
      <c r="A7" s="387" t="s">
        <v>553</v>
      </c>
      <c r="B7" s="145"/>
      <c r="C7" s="389"/>
      <c r="D7" s="389"/>
      <c r="E7" s="389"/>
      <c r="F7" s="390"/>
      <c r="G7" s="396"/>
      <c r="H7" s="397"/>
      <c r="I7" s="397"/>
      <c r="J7" s="398"/>
    </row>
    <row r="8" spans="1:16" x14ac:dyDescent="1">
      <c r="A8" s="387"/>
      <c r="B8" s="145"/>
      <c r="C8" s="389"/>
      <c r="D8" s="389"/>
      <c r="E8" s="389"/>
      <c r="F8" s="390"/>
      <c r="G8" s="396"/>
      <c r="H8" s="397"/>
      <c r="I8" s="397"/>
      <c r="J8" s="398"/>
    </row>
    <row r="9" spans="1:16" x14ac:dyDescent="1">
      <c r="A9" s="387"/>
      <c r="B9" s="145"/>
      <c r="C9" s="389"/>
      <c r="D9" s="389"/>
      <c r="E9" s="389"/>
      <c r="F9" s="390"/>
      <c r="G9" s="396"/>
      <c r="H9" s="397"/>
      <c r="I9" s="397"/>
      <c r="J9" s="398"/>
    </row>
    <row r="10" spans="1:16" x14ac:dyDescent="1">
      <c r="A10" s="387"/>
      <c r="B10" s="145"/>
      <c r="C10" s="389"/>
      <c r="D10" s="389"/>
      <c r="E10" s="389"/>
      <c r="F10" s="390"/>
      <c r="G10" s="396"/>
      <c r="H10" s="397"/>
      <c r="I10" s="397"/>
      <c r="J10" s="398"/>
    </row>
    <row r="11" spans="1:16" x14ac:dyDescent="1">
      <c r="A11" s="387"/>
      <c r="B11" s="145"/>
      <c r="C11" s="389"/>
      <c r="D11" s="389"/>
      <c r="E11" s="389"/>
      <c r="F11" s="390"/>
      <c r="G11" s="396"/>
      <c r="H11" s="397"/>
      <c r="I11" s="397"/>
      <c r="J11" s="398"/>
      <c r="M11" s="8"/>
      <c r="N11" s="8"/>
      <c r="O11" s="8"/>
      <c r="P11" s="8"/>
    </row>
    <row r="12" spans="1:16" x14ac:dyDescent="1">
      <c r="A12" s="387"/>
      <c r="B12" s="145"/>
      <c r="C12" s="389"/>
      <c r="D12" s="389"/>
      <c r="E12" s="389"/>
      <c r="F12" s="390"/>
      <c r="G12" s="396"/>
      <c r="H12" s="397"/>
      <c r="I12" s="397"/>
      <c r="J12" s="398"/>
      <c r="M12" s="8"/>
      <c r="N12" s="8"/>
      <c r="O12" s="8"/>
      <c r="P12" s="8"/>
    </row>
    <row r="13" spans="1:16" x14ac:dyDescent="1">
      <c r="A13" s="387"/>
      <c r="B13" s="145"/>
      <c r="C13" s="389"/>
      <c r="D13" s="389"/>
      <c r="E13" s="389"/>
      <c r="F13" s="390"/>
      <c r="G13" s="396"/>
      <c r="H13" s="397"/>
      <c r="I13" s="397"/>
      <c r="J13" s="398"/>
      <c r="M13" s="8"/>
      <c r="N13" s="8"/>
      <c r="O13" s="8"/>
      <c r="P13" s="8"/>
    </row>
    <row r="14" spans="1:16" x14ac:dyDescent="1">
      <c r="A14" s="387"/>
      <c r="B14" s="145"/>
      <c r="C14" s="389"/>
      <c r="D14" s="389"/>
      <c r="E14" s="389"/>
      <c r="F14" s="390"/>
      <c r="G14" s="396"/>
      <c r="H14" s="397"/>
      <c r="I14" s="397"/>
      <c r="J14" s="398"/>
      <c r="M14" s="8"/>
      <c r="N14" s="8"/>
      <c r="O14" s="8"/>
      <c r="P14" s="8"/>
    </row>
    <row r="15" spans="1:16" x14ac:dyDescent="1">
      <c r="A15" s="387"/>
      <c r="B15" s="145"/>
      <c r="C15" s="389"/>
      <c r="D15" s="389"/>
      <c r="E15" s="389"/>
      <c r="F15" s="390"/>
      <c r="G15" s="396"/>
      <c r="H15" s="397"/>
      <c r="I15" s="397"/>
      <c r="J15" s="398"/>
      <c r="M15" s="8"/>
      <c r="N15" s="8"/>
      <c r="O15" s="8"/>
      <c r="P15" s="8"/>
    </row>
    <row r="16" spans="1:16" x14ac:dyDescent="1">
      <c r="A16" s="387"/>
      <c r="B16" s="145"/>
      <c r="C16" s="391"/>
      <c r="D16" s="391"/>
      <c r="E16" s="391"/>
      <c r="F16" s="392"/>
      <c r="G16" s="399"/>
      <c r="H16" s="400"/>
      <c r="I16" s="400"/>
      <c r="J16" s="401"/>
    </row>
    <row r="17" spans="1:10" ht="15" customHeight="1" x14ac:dyDescent="1">
      <c r="A17" s="387"/>
      <c r="B17" s="145"/>
      <c r="C17" s="402" t="s">
        <v>554</v>
      </c>
      <c r="D17" s="403"/>
      <c r="E17" s="403"/>
      <c r="F17" s="404"/>
      <c r="G17" s="407" t="s">
        <v>555</v>
      </c>
      <c r="H17" s="408"/>
      <c r="I17" s="408"/>
      <c r="J17" s="409"/>
    </row>
    <row r="18" spans="1:10" x14ac:dyDescent="1">
      <c r="B18" s="145"/>
      <c r="C18" s="403"/>
      <c r="D18" s="403"/>
      <c r="E18" s="403"/>
      <c r="F18" s="404"/>
      <c r="G18" s="408"/>
      <c r="H18" s="408"/>
      <c r="I18" s="408"/>
      <c r="J18" s="409"/>
    </row>
    <row r="19" spans="1:10" x14ac:dyDescent="1">
      <c r="B19" s="145"/>
      <c r="C19" s="403"/>
      <c r="D19" s="403"/>
      <c r="E19" s="403"/>
      <c r="F19" s="404"/>
      <c r="G19" s="408"/>
      <c r="H19" s="408"/>
      <c r="I19" s="408"/>
      <c r="J19" s="409"/>
    </row>
    <row r="20" spans="1:10" x14ac:dyDescent="1">
      <c r="B20" s="145"/>
      <c r="C20" s="403"/>
      <c r="D20" s="403"/>
      <c r="E20" s="403"/>
      <c r="F20" s="404"/>
      <c r="G20" s="408"/>
      <c r="H20" s="408"/>
      <c r="I20" s="408"/>
      <c r="J20" s="409"/>
    </row>
    <row r="21" spans="1:10" x14ac:dyDescent="1">
      <c r="B21" s="145"/>
      <c r="C21" s="403"/>
      <c r="D21" s="403"/>
      <c r="E21" s="403"/>
      <c r="F21" s="404"/>
      <c r="G21" s="408"/>
      <c r="H21" s="408"/>
      <c r="I21" s="408"/>
      <c r="J21" s="409"/>
    </row>
    <row r="22" spans="1:10" x14ac:dyDescent="1">
      <c r="B22" s="145"/>
      <c r="C22" s="403"/>
      <c r="D22" s="403"/>
      <c r="E22" s="403"/>
      <c r="F22" s="404"/>
      <c r="G22" s="408"/>
      <c r="H22" s="408"/>
      <c r="I22" s="408"/>
      <c r="J22" s="409"/>
    </row>
    <row r="23" spans="1:10" x14ac:dyDescent="1">
      <c r="B23" s="145"/>
      <c r="C23" s="403"/>
      <c r="D23" s="403"/>
      <c r="E23" s="403"/>
      <c r="F23" s="404"/>
      <c r="G23" s="408"/>
      <c r="H23" s="408"/>
      <c r="I23" s="408"/>
      <c r="J23" s="409"/>
    </row>
    <row r="24" spans="1:10" x14ac:dyDescent="1">
      <c r="B24" s="145"/>
      <c r="C24" s="403"/>
      <c r="D24" s="403"/>
      <c r="E24" s="403"/>
      <c r="F24" s="404"/>
      <c r="G24" s="408"/>
      <c r="H24" s="408"/>
      <c r="I24" s="408"/>
      <c r="J24" s="409"/>
    </row>
    <row r="25" spans="1:10" x14ac:dyDescent="1">
      <c r="B25" s="145"/>
      <c r="C25" s="403"/>
      <c r="D25" s="403"/>
      <c r="E25" s="403"/>
      <c r="F25" s="404"/>
      <c r="G25" s="408"/>
      <c r="H25" s="408"/>
      <c r="I25" s="408"/>
      <c r="J25" s="409"/>
    </row>
    <row r="26" spans="1:10" x14ac:dyDescent="1">
      <c r="B26" s="145"/>
      <c r="C26" s="403"/>
      <c r="D26" s="403"/>
      <c r="E26" s="403"/>
      <c r="F26" s="404"/>
      <c r="G26" s="408"/>
      <c r="H26" s="408"/>
      <c r="I26" s="408"/>
      <c r="J26" s="409"/>
    </row>
    <row r="27" spans="1:10" x14ac:dyDescent="1">
      <c r="B27" s="145"/>
      <c r="C27" s="405"/>
      <c r="D27" s="405"/>
      <c r="E27" s="405"/>
      <c r="F27" s="406"/>
      <c r="G27" s="410"/>
      <c r="H27" s="410"/>
      <c r="I27" s="410"/>
      <c r="J27" s="411"/>
    </row>
    <row r="29" spans="1:10" x14ac:dyDescent="1">
      <c r="C29" s="146"/>
      <c r="D29" s="146"/>
      <c r="E29" s="146"/>
      <c r="F29" s="146"/>
      <c r="G29" s="146"/>
      <c r="H29" s="146"/>
      <c r="I29" s="146"/>
      <c r="J29" s="146"/>
    </row>
    <row r="30" spans="1:10" x14ac:dyDescent="1">
      <c r="E30" s="386" t="s">
        <v>254</v>
      </c>
      <c r="F30" s="386"/>
      <c r="G30" s="386"/>
      <c r="H30" s="386"/>
      <c r="I30" s="386"/>
    </row>
  </sheetData>
  <mergeCells count="7">
    <mergeCell ref="E30:I30"/>
    <mergeCell ref="A7:A17"/>
    <mergeCell ref="A1:M3"/>
    <mergeCell ref="C6:F16"/>
    <mergeCell ref="G6:J16"/>
    <mergeCell ref="C17:F27"/>
    <mergeCell ref="G17:J2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C33C-6D1E-461A-8EFE-6DF5B3839E0E}">
  <dimension ref="A1:M18"/>
  <sheetViews>
    <sheetView topLeftCell="C9" workbookViewId="0">
      <selection activeCell="F22" sqref="F22"/>
    </sheetView>
  </sheetViews>
  <sheetFormatPr defaultRowHeight="25.2" x14ac:dyDescent="1"/>
  <cols>
    <col min="1" max="1" width="13.1796875" customWidth="1"/>
  </cols>
  <sheetData>
    <row r="1" spans="1:13" ht="30.75" customHeight="1" x14ac:dyDescent="1">
      <c r="A1" s="188" t="s">
        <v>556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3" x14ac:dyDescen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</row>
    <row r="3" spans="1:13" x14ac:dyDescent="1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</row>
    <row r="10" spans="1:13" ht="25.8" x14ac:dyDescent="1.05">
      <c r="A10" s="24" t="s">
        <v>557</v>
      </c>
      <c r="B10" s="24" t="s">
        <v>553</v>
      </c>
      <c r="C10" s="24" t="s">
        <v>254</v>
      </c>
      <c r="D10" s="24" t="s">
        <v>558</v>
      </c>
      <c r="E10" s="24" t="s">
        <v>559</v>
      </c>
      <c r="F10" s="24" t="s">
        <v>560</v>
      </c>
      <c r="G10" s="24" t="s">
        <v>561</v>
      </c>
    </row>
    <row r="11" spans="1:13" ht="25.8" x14ac:dyDescent="1.05">
      <c r="A11" s="24" t="s">
        <v>562</v>
      </c>
      <c r="B11">
        <v>8</v>
      </c>
      <c r="C11">
        <v>7</v>
      </c>
      <c r="D11">
        <v>8</v>
      </c>
      <c r="E11">
        <v>9</v>
      </c>
      <c r="F11">
        <v>9</v>
      </c>
      <c r="G11">
        <v>5</v>
      </c>
    </row>
    <row r="12" spans="1:13" ht="25.8" x14ac:dyDescent="1.05">
      <c r="A12" s="24" t="s">
        <v>563</v>
      </c>
      <c r="B12">
        <v>4</v>
      </c>
      <c r="C12">
        <v>10</v>
      </c>
      <c r="D12">
        <v>6</v>
      </c>
      <c r="E12">
        <v>8</v>
      </c>
      <c r="F12">
        <v>8</v>
      </c>
      <c r="G12">
        <v>9</v>
      </c>
    </row>
    <row r="13" spans="1:13" ht="25.8" x14ac:dyDescent="1.05">
      <c r="A13" s="24" t="s">
        <v>564</v>
      </c>
      <c r="B13">
        <v>5</v>
      </c>
      <c r="C13">
        <v>8</v>
      </c>
      <c r="D13">
        <v>7</v>
      </c>
      <c r="E13">
        <v>7</v>
      </c>
      <c r="F13">
        <v>7</v>
      </c>
      <c r="G13">
        <v>8</v>
      </c>
    </row>
    <row r="14" spans="1:13" ht="31.5" customHeight="1" x14ac:dyDescent="1">
      <c r="A14" s="148" t="s">
        <v>565</v>
      </c>
      <c r="B14">
        <v>6</v>
      </c>
      <c r="C14">
        <v>8</v>
      </c>
      <c r="D14">
        <v>6</v>
      </c>
      <c r="E14">
        <v>7</v>
      </c>
      <c r="F14">
        <v>8</v>
      </c>
      <c r="G14">
        <v>6</v>
      </c>
    </row>
    <row r="15" spans="1:13" ht="25.8" x14ac:dyDescent="1.05">
      <c r="A15" s="24" t="s">
        <v>566</v>
      </c>
      <c r="B15">
        <v>5</v>
      </c>
      <c r="C15">
        <v>5</v>
      </c>
      <c r="D15">
        <v>7</v>
      </c>
      <c r="E15">
        <v>4</v>
      </c>
      <c r="F15">
        <v>5</v>
      </c>
      <c r="G15">
        <v>4</v>
      </c>
    </row>
    <row r="16" spans="1:13" ht="51.6" x14ac:dyDescent="1.05">
      <c r="A16" s="147" t="s">
        <v>567</v>
      </c>
      <c r="B16">
        <v>9</v>
      </c>
      <c r="C16">
        <v>6</v>
      </c>
      <c r="D16">
        <v>9</v>
      </c>
      <c r="E16">
        <v>9</v>
      </c>
      <c r="F16">
        <v>8</v>
      </c>
      <c r="G16">
        <v>6</v>
      </c>
    </row>
    <row r="17" spans="1:7" ht="25.8" x14ac:dyDescent="1.05">
      <c r="A17" s="24" t="s">
        <v>568</v>
      </c>
      <c r="B17">
        <v>5</v>
      </c>
      <c r="C17">
        <v>7</v>
      </c>
      <c r="D17">
        <v>8</v>
      </c>
      <c r="E17">
        <v>6</v>
      </c>
      <c r="F17">
        <v>7</v>
      </c>
      <c r="G17">
        <v>5</v>
      </c>
    </row>
    <row r="18" spans="1:7" ht="25.8" x14ac:dyDescent="1.05">
      <c r="A18" s="24" t="s">
        <v>569</v>
      </c>
      <c r="B18">
        <v>7</v>
      </c>
      <c r="C18">
        <v>7</v>
      </c>
      <c r="D18">
        <v>6</v>
      </c>
      <c r="E18">
        <v>8</v>
      </c>
      <c r="F18">
        <v>7</v>
      </c>
      <c r="G18">
        <v>5</v>
      </c>
    </row>
  </sheetData>
  <mergeCells count="1">
    <mergeCell ref="A1:M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95B0-4D9B-483D-93EF-A5B57B95A256}">
  <dimension ref="A1:N24"/>
  <sheetViews>
    <sheetView topLeftCell="I74" workbookViewId="0">
      <selection activeCell="K16" sqref="K16"/>
    </sheetView>
  </sheetViews>
  <sheetFormatPr defaultRowHeight="25.2" x14ac:dyDescent="1"/>
  <cols>
    <col min="1" max="1" width="9.1796875" bestFit="1" customWidth="1"/>
    <col min="9" max="9" width="10" customWidth="1"/>
  </cols>
  <sheetData>
    <row r="1" spans="1:14" ht="15" customHeight="1" x14ac:dyDescent="1">
      <c r="A1" s="193" t="s">
        <v>556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15" customHeight="1" x14ac:dyDescent="1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1:14" ht="15" customHeight="1" x14ac:dyDescent="1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</row>
    <row r="7" spans="1:14" ht="13.5" customHeight="1" x14ac:dyDescent="1">
      <c r="I7" s="149" t="s">
        <v>556</v>
      </c>
    </row>
    <row r="13" spans="1:14" ht="25.8" x14ac:dyDescent="1.05">
      <c r="A13" s="24"/>
      <c r="B13" s="24"/>
      <c r="C13" s="24"/>
      <c r="D13" s="24"/>
      <c r="E13" s="24"/>
      <c r="F13" s="24"/>
      <c r="G13" s="24"/>
    </row>
    <row r="16" spans="1:14" ht="25.8" x14ac:dyDescent="1.05">
      <c r="A16" s="151" t="s">
        <v>557</v>
      </c>
      <c r="B16" s="29" t="s">
        <v>553</v>
      </c>
      <c r="C16" s="29" t="s">
        <v>254</v>
      </c>
      <c r="D16" s="29" t="s">
        <v>558</v>
      </c>
      <c r="E16" s="29" t="s">
        <v>559</v>
      </c>
      <c r="F16" s="29" t="s">
        <v>560</v>
      </c>
      <c r="G16" s="29" t="s">
        <v>561</v>
      </c>
    </row>
    <row r="17" spans="1:7" ht="25.8" x14ac:dyDescent="1.05">
      <c r="A17" s="29" t="s">
        <v>562</v>
      </c>
      <c r="B17">
        <v>8</v>
      </c>
      <c r="C17">
        <v>7</v>
      </c>
      <c r="D17">
        <v>8</v>
      </c>
      <c r="E17">
        <v>9</v>
      </c>
      <c r="F17">
        <v>9</v>
      </c>
      <c r="G17">
        <v>5</v>
      </c>
    </row>
    <row r="18" spans="1:7" ht="25.8" x14ac:dyDescent="1.05">
      <c r="A18" s="29" t="s">
        <v>563</v>
      </c>
      <c r="B18">
        <v>4</v>
      </c>
      <c r="C18">
        <v>10</v>
      </c>
      <c r="D18">
        <v>6</v>
      </c>
      <c r="E18">
        <v>8</v>
      </c>
      <c r="F18">
        <v>8</v>
      </c>
      <c r="G18">
        <v>9</v>
      </c>
    </row>
    <row r="19" spans="1:7" ht="25.8" x14ac:dyDescent="1.05">
      <c r="A19" s="29" t="s">
        <v>564</v>
      </c>
      <c r="B19">
        <v>5</v>
      </c>
      <c r="C19">
        <v>8</v>
      </c>
      <c r="D19">
        <v>7</v>
      </c>
      <c r="E19">
        <v>7</v>
      </c>
      <c r="F19">
        <v>7</v>
      </c>
      <c r="G19">
        <v>8</v>
      </c>
    </row>
    <row r="20" spans="1:7" ht="25.8" x14ac:dyDescent="1.05">
      <c r="A20" s="29" t="s">
        <v>570</v>
      </c>
      <c r="B20">
        <v>6</v>
      </c>
      <c r="C20">
        <v>8</v>
      </c>
      <c r="D20">
        <v>6</v>
      </c>
      <c r="E20">
        <v>7</v>
      </c>
      <c r="F20">
        <v>8</v>
      </c>
      <c r="G20">
        <v>6</v>
      </c>
    </row>
    <row r="21" spans="1:7" ht="25.8" x14ac:dyDescent="1.05">
      <c r="A21" s="29" t="s">
        <v>566</v>
      </c>
      <c r="B21">
        <v>5</v>
      </c>
      <c r="C21">
        <v>5</v>
      </c>
      <c r="D21">
        <v>7</v>
      </c>
      <c r="E21">
        <v>4</v>
      </c>
      <c r="F21">
        <v>5</v>
      </c>
      <c r="G21">
        <v>4</v>
      </c>
    </row>
    <row r="22" spans="1:7" ht="25.8" x14ac:dyDescent="1.05">
      <c r="A22" s="29" t="s">
        <v>567</v>
      </c>
      <c r="B22">
        <v>9</v>
      </c>
      <c r="C22">
        <v>6</v>
      </c>
      <c r="D22">
        <v>9</v>
      </c>
      <c r="E22">
        <v>9</v>
      </c>
      <c r="F22">
        <v>8</v>
      </c>
      <c r="G22">
        <v>6</v>
      </c>
    </row>
    <row r="23" spans="1:7" ht="25.8" x14ac:dyDescent="1.05">
      <c r="A23" s="29" t="s">
        <v>568</v>
      </c>
      <c r="B23">
        <v>5</v>
      </c>
      <c r="C23">
        <v>7</v>
      </c>
      <c r="D23">
        <v>8</v>
      </c>
      <c r="E23">
        <v>6</v>
      </c>
      <c r="F23">
        <v>7</v>
      </c>
      <c r="G23">
        <v>5</v>
      </c>
    </row>
    <row r="24" spans="1:7" ht="25.8" x14ac:dyDescent="1.05">
      <c r="A24" s="29" t="s">
        <v>569</v>
      </c>
      <c r="B24">
        <v>7</v>
      </c>
      <c r="C24">
        <v>7</v>
      </c>
      <c r="D24">
        <v>6</v>
      </c>
      <c r="E24">
        <v>8</v>
      </c>
      <c r="F24">
        <v>7</v>
      </c>
      <c r="G24">
        <v>5</v>
      </c>
    </row>
  </sheetData>
  <mergeCells count="1">
    <mergeCell ref="A1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4D55-F5F6-4C18-AC9B-DC82540C4989}">
  <dimension ref="A1:H66"/>
  <sheetViews>
    <sheetView topLeftCell="A53" workbookViewId="0">
      <selection activeCell="D63" sqref="D63"/>
    </sheetView>
  </sheetViews>
  <sheetFormatPr defaultRowHeight="25.2" x14ac:dyDescent="1"/>
  <cols>
    <col min="1" max="1" width="21.54296875" customWidth="1"/>
    <col min="2" max="2" width="47.54296875" customWidth="1"/>
    <col min="3" max="3" width="11.1796875" customWidth="1"/>
    <col min="4" max="4" width="13" customWidth="1"/>
    <col min="5" max="5" width="11.7265625" customWidth="1"/>
  </cols>
  <sheetData>
    <row r="1" spans="1:8" x14ac:dyDescent="1">
      <c r="A1" s="188" t="s">
        <v>31</v>
      </c>
      <c r="B1" s="188"/>
      <c r="C1" s="188"/>
      <c r="D1" s="188"/>
      <c r="E1" s="188"/>
      <c r="F1" s="188"/>
      <c r="G1" s="188"/>
      <c r="H1" s="188"/>
    </row>
    <row r="2" spans="1:8" x14ac:dyDescent="1">
      <c r="A2" s="188"/>
      <c r="B2" s="188"/>
      <c r="C2" s="188"/>
      <c r="D2" s="188"/>
      <c r="E2" s="188"/>
      <c r="F2" s="188"/>
      <c r="G2" s="188"/>
      <c r="H2" s="188"/>
    </row>
    <row r="3" spans="1:8" x14ac:dyDescent="1">
      <c r="A3" s="188"/>
      <c r="B3" s="188"/>
      <c r="C3" s="188"/>
      <c r="D3" s="188"/>
      <c r="E3" s="188"/>
      <c r="F3" s="188"/>
      <c r="G3" s="188"/>
      <c r="H3" s="188"/>
    </row>
    <row r="6" spans="1:8" x14ac:dyDescent="1">
      <c r="A6" s="4" t="s">
        <v>32</v>
      </c>
      <c r="B6" s="4" t="s">
        <v>2</v>
      </c>
      <c r="C6" s="4" t="s">
        <v>33</v>
      </c>
      <c r="D6" s="4" t="s">
        <v>4</v>
      </c>
      <c r="E6" s="4" t="s">
        <v>34</v>
      </c>
    </row>
    <row r="7" spans="1:8" x14ac:dyDescent="1">
      <c r="A7" s="191" t="s">
        <v>35</v>
      </c>
      <c r="B7" s="182" t="s">
        <v>36</v>
      </c>
      <c r="C7" s="182">
        <v>1</v>
      </c>
      <c r="D7" s="182">
        <v>206000</v>
      </c>
      <c r="E7" s="182">
        <v>206000</v>
      </c>
    </row>
    <row r="8" spans="1:8" x14ac:dyDescent="1">
      <c r="A8" s="191"/>
      <c r="B8" s="182" t="s">
        <v>37</v>
      </c>
      <c r="C8" s="182">
        <v>1</v>
      </c>
      <c r="D8" s="182" t="s">
        <v>38</v>
      </c>
      <c r="E8" s="183">
        <v>150000</v>
      </c>
    </row>
    <row r="9" spans="1:8" x14ac:dyDescent="1">
      <c r="A9" s="191"/>
      <c r="B9" s="182" t="s">
        <v>39</v>
      </c>
      <c r="C9" s="182">
        <v>1</v>
      </c>
      <c r="D9" s="182" t="s">
        <v>40</v>
      </c>
      <c r="E9" s="183">
        <v>139737.60000000001</v>
      </c>
    </row>
    <row r="10" spans="1:8" x14ac:dyDescent="1">
      <c r="A10" s="191"/>
      <c r="B10" s="182" t="s">
        <v>41</v>
      </c>
      <c r="C10" s="182">
        <v>5</v>
      </c>
      <c r="D10" s="184">
        <v>800</v>
      </c>
      <c r="E10" s="182">
        <v>20000</v>
      </c>
    </row>
    <row r="11" spans="1:8" x14ac:dyDescent="1">
      <c r="A11" s="191"/>
      <c r="B11" s="182" t="s">
        <v>42</v>
      </c>
      <c r="C11" s="182"/>
      <c r="D11" s="182">
        <v>30000</v>
      </c>
      <c r="E11" s="182">
        <v>30000</v>
      </c>
    </row>
    <row r="12" spans="1:8" x14ac:dyDescent="1">
      <c r="A12" s="7"/>
      <c r="B12" s="182" t="s">
        <v>43</v>
      </c>
      <c r="C12" s="182"/>
      <c r="D12" s="182"/>
      <c r="E12" s="182">
        <f>SUM(E7:E11)</f>
        <v>545737.6</v>
      </c>
    </row>
    <row r="13" spans="1:8" x14ac:dyDescent="1">
      <c r="A13" s="190" t="s">
        <v>44</v>
      </c>
      <c r="B13" t="s">
        <v>45</v>
      </c>
      <c r="C13">
        <v>1</v>
      </c>
      <c r="D13" s="2" t="s">
        <v>6</v>
      </c>
      <c r="E13" s="15">
        <v>500000</v>
      </c>
    </row>
    <row r="14" spans="1:8" x14ac:dyDescent="1">
      <c r="A14" s="190"/>
      <c r="B14" t="s">
        <v>7</v>
      </c>
      <c r="C14">
        <v>1</v>
      </c>
      <c r="D14" s="2" t="s">
        <v>8</v>
      </c>
      <c r="E14" s="15">
        <v>350000</v>
      </c>
    </row>
    <row r="15" spans="1:8" x14ac:dyDescent="1">
      <c r="A15" s="190"/>
      <c r="B15" t="s">
        <v>9</v>
      </c>
      <c r="C15">
        <v>1</v>
      </c>
      <c r="D15" s="2" t="s">
        <v>10</v>
      </c>
      <c r="E15" s="2">
        <v>300000</v>
      </c>
    </row>
    <row r="16" spans="1:8" x14ac:dyDescent="1">
      <c r="A16" s="190"/>
      <c r="B16" t="s">
        <v>11</v>
      </c>
      <c r="C16">
        <v>1</v>
      </c>
      <c r="D16" s="2" t="s">
        <v>10</v>
      </c>
      <c r="E16" s="15">
        <v>300000</v>
      </c>
    </row>
    <row r="17" spans="1:5" x14ac:dyDescent="1">
      <c r="A17" s="190"/>
      <c r="B17" t="s">
        <v>12</v>
      </c>
      <c r="C17">
        <v>1</v>
      </c>
      <c r="D17" s="2" t="s">
        <v>13</v>
      </c>
      <c r="E17" s="15">
        <v>250000</v>
      </c>
    </row>
    <row r="18" spans="1:5" x14ac:dyDescent="1">
      <c r="A18" s="190"/>
      <c r="B18" t="s">
        <v>14</v>
      </c>
      <c r="C18">
        <v>1</v>
      </c>
      <c r="D18" s="2" t="s">
        <v>15</v>
      </c>
      <c r="E18" s="15">
        <v>200000</v>
      </c>
    </row>
    <row r="19" spans="1:5" x14ac:dyDescent="1">
      <c r="A19" s="190"/>
      <c r="B19" t="s">
        <v>16</v>
      </c>
      <c r="C19">
        <v>1</v>
      </c>
      <c r="D19" s="2" t="s">
        <v>15</v>
      </c>
      <c r="E19" s="15">
        <v>200000</v>
      </c>
    </row>
    <row r="20" spans="1:5" x14ac:dyDescent="1">
      <c r="A20" s="190"/>
      <c r="B20" t="s">
        <v>17</v>
      </c>
      <c r="C20">
        <v>1</v>
      </c>
      <c r="D20" s="2" t="s">
        <v>15</v>
      </c>
      <c r="E20" s="15">
        <v>200000</v>
      </c>
    </row>
    <row r="21" spans="1:5" x14ac:dyDescent="1">
      <c r="A21" s="190"/>
      <c r="B21" t="s">
        <v>18</v>
      </c>
      <c r="C21">
        <v>1</v>
      </c>
      <c r="D21" s="2" t="s">
        <v>19</v>
      </c>
      <c r="E21" s="15">
        <v>150000</v>
      </c>
    </row>
    <row r="22" spans="1:5" x14ac:dyDescent="1">
      <c r="A22" s="190"/>
      <c r="B22" t="s">
        <v>20</v>
      </c>
      <c r="C22">
        <v>1</v>
      </c>
      <c r="D22" s="2" t="s">
        <v>19</v>
      </c>
      <c r="E22" s="15">
        <v>150000</v>
      </c>
    </row>
    <row r="23" spans="1:5" x14ac:dyDescent="1">
      <c r="A23" s="190"/>
      <c r="B23" t="s">
        <v>21</v>
      </c>
      <c r="C23">
        <v>1</v>
      </c>
      <c r="D23" s="2" t="s">
        <v>19</v>
      </c>
      <c r="E23" s="15">
        <v>150000</v>
      </c>
    </row>
    <row r="24" spans="1:5" x14ac:dyDescent="1">
      <c r="A24" s="190"/>
      <c r="B24" t="s">
        <v>22</v>
      </c>
      <c r="C24">
        <v>1</v>
      </c>
      <c r="D24" s="2" t="s">
        <v>23</v>
      </c>
      <c r="E24" s="15">
        <v>100000</v>
      </c>
    </row>
    <row r="25" spans="1:5" x14ac:dyDescent="1">
      <c r="A25" s="190"/>
      <c r="B25" t="s">
        <v>24</v>
      </c>
      <c r="C25">
        <v>1</v>
      </c>
      <c r="D25" s="2" t="s">
        <v>23</v>
      </c>
      <c r="E25" s="15">
        <v>100000</v>
      </c>
    </row>
    <row r="26" spans="1:5" x14ac:dyDescent="1">
      <c r="A26" s="190"/>
      <c r="B26" t="s">
        <v>25</v>
      </c>
      <c r="C26">
        <v>1</v>
      </c>
      <c r="D26" s="2" t="s">
        <v>23</v>
      </c>
      <c r="E26" s="15">
        <v>100000</v>
      </c>
    </row>
    <row r="27" spans="1:5" x14ac:dyDescent="1">
      <c r="A27" s="190"/>
      <c r="B27" t="s">
        <v>26</v>
      </c>
      <c r="C27" s="1" t="s">
        <v>27</v>
      </c>
      <c r="D27" s="2" t="s">
        <v>23</v>
      </c>
      <c r="E27" s="15">
        <v>100000</v>
      </c>
    </row>
    <row r="28" spans="1:5" x14ac:dyDescent="1">
      <c r="A28" s="190"/>
      <c r="B28" t="s">
        <v>28</v>
      </c>
      <c r="C28" s="1" t="s">
        <v>27</v>
      </c>
      <c r="D28" s="2" t="s">
        <v>29</v>
      </c>
      <c r="E28" s="15">
        <v>50000</v>
      </c>
    </row>
    <row r="29" spans="1:5" x14ac:dyDescent="1">
      <c r="A29" s="190"/>
      <c r="B29" t="s">
        <v>30</v>
      </c>
      <c r="C29" s="1" t="s">
        <v>27</v>
      </c>
      <c r="D29" s="2" t="s">
        <v>29</v>
      </c>
      <c r="E29" s="15">
        <v>50000</v>
      </c>
    </row>
    <row r="30" spans="1:5" x14ac:dyDescent="1">
      <c r="B30" s="16" t="s">
        <v>43</v>
      </c>
      <c r="C30" s="16"/>
      <c r="D30" s="16"/>
      <c r="E30" s="17">
        <f>SUM(E13:E29)</f>
        <v>3250000</v>
      </c>
    </row>
    <row r="31" spans="1:5" x14ac:dyDescent="1">
      <c r="A31" s="192" t="s">
        <v>46</v>
      </c>
      <c r="B31" s="18" t="s">
        <v>47</v>
      </c>
      <c r="D31" s="6">
        <v>6435</v>
      </c>
      <c r="E31" s="6">
        <v>6435</v>
      </c>
    </row>
    <row r="32" spans="1:5" x14ac:dyDescent="1">
      <c r="A32" s="192"/>
      <c r="B32" s="18" t="s">
        <v>48</v>
      </c>
      <c r="C32" s="18">
        <v>1</v>
      </c>
      <c r="D32" s="6">
        <v>35750</v>
      </c>
      <c r="E32" s="6">
        <v>35750</v>
      </c>
    </row>
    <row r="33" spans="1:5" x14ac:dyDescent="1">
      <c r="A33" s="192"/>
      <c r="B33" s="9" t="s">
        <v>49</v>
      </c>
      <c r="D33" s="6">
        <v>100000</v>
      </c>
      <c r="E33" s="6">
        <v>100000</v>
      </c>
    </row>
    <row r="34" spans="1:5" x14ac:dyDescent="1">
      <c r="A34" s="192"/>
      <c r="B34" s="18" t="s">
        <v>50</v>
      </c>
      <c r="D34" s="6">
        <v>20600</v>
      </c>
      <c r="E34" s="6">
        <v>20600</v>
      </c>
    </row>
    <row r="35" spans="1:5" x14ac:dyDescent="1">
      <c r="A35" s="192"/>
      <c r="B35" s="18" t="s">
        <v>51</v>
      </c>
      <c r="D35" s="6">
        <v>35750</v>
      </c>
      <c r="E35" s="6">
        <v>35750</v>
      </c>
    </row>
    <row r="36" spans="1:5" x14ac:dyDescent="1">
      <c r="A36" s="192"/>
      <c r="B36" s="18" t="s">
        <v>25</v>
      </c>
      <c r="D36" s="6">
        <v>12155</v>
      </c>
      <c r="E36" s="6">
        <v>12155</v>
      </c>
    </row>
    <row r="37" spans="1:5" x14ac:dyDescent="1">
      <c r="A37" s="192"/>
      <c r="B37" s="18" t="s">
        <v>52</v>
      </c>
      <c r="D37" s="6">
        <v>7150</v>
      </c>
      <c r="E37" s="6">
        <v>7150</v>
      </c>
    </row>
    <row r="38" spans="1:5" x14ac:dyDescent="1">
      <c r="A38" s="192"/>
      <c r="B38" s="18" t="s">
        <v>53</v>
      </c>
      <c r="D38" s="6">
        <v>21450</v>
      </c>
      <c r="E38" s="6">
        <v>21450</v>
      </c>
    </row>
    <row r="39" spans="1:5" x14ac:dyDescent="1">
      <c r="A39" s="192"/>
      <c r="B39" s="18" t="s">
        <v>54</v>
      </c>
      <c r="D39" s="6">
        <v>50050</v>
      </c>
      <c r="E39" s="6">
        <v>50050</v>
      </c>
    </row>
    <row r="40" spans="1:5" x14ac:dyDescent="1">
      <c r="A40" s="192"/>
      <c r="B40" s="18" t="s">
        <v>55</v>
      </c>
      <c r="D40" s="6">
        <v>28600</v>
      </c>
      <c r="E40" s="6">
        <v>28600</v>
      </c>
    </row>
    <row r="41" spans="1:5" x14ac:dyDescent="1">
      <c r="A41" s="192"/>
      <c r="B41" s="18" t="s">
        <v>56</v>
      </c>
      <c r="D41" s="6">
        <v>100000</v>
      </c>
      <c r="E41" s="6">
        <v>100000</v>
      </c>
    </row>
    <row r="42" spans="1:5" x14ac:dyDescent="1">
      <c r="A42" s="10"/>
      <c r="B42" s="19"/>
      <c r="C42" s="19"/>
      <c r="D42" s="20"/>
      <c r="E42" s="19">
        <f>SUM(E31:E41)</f>
        <v>417940</v>
      </c>
    </row>
    <row r="43" spans="1:5" x14ac:dyDescent="1">
      <c r="A43" s="190" t="s">
        <v>57</v>
      </c>
      <c r="B43" s="10">
        <v>7</v>
      </c>
      <c r="C43" s="10"/>
      <c r="D43" s="10">
        <v>500000</v>
      </c>
      <c r="E43" s="10">
        <v>500000</v>
      </c>
    </row>
    <row r="44" spans="1:5" x14ac:dyDescent="1">
      <c r="A44" s="190"/>
      <c r="B44" s="10" t="s">
        <v>58</v>
      </c>
      <c r="C44" s="10"/>
      <c r="D44" s="10">
        <v>300000</v>
      </c>
      <c r="E44" s="10">
        <v>300000</v>
      </c>
    </row>
    <row r="45" spans="1:5" x14ac:dyDescent="1">
      <c r="A45" s="190"/>
      <c r="B45" s="10" t="s">
        <v>59</v>
      </c>
      <c r="C45" s="10"/>
      <c r="D45" s="10">
        <v>400000</v>
      </c>
      <c r="E45" s="10">
        <v>400000</v>
      </c>
    </row>
    <row r="46" spans="1:5" x14ac:dyDescent="1">
      <c r="A46" s="190"/>
      <c r="B46" s="10" t="s">
        <v>60</v>
      </c>
      <c r="C46" s="10"/>
      <c r="D46" s="15" t="s">
        <v>38</v>
      </c>
      <c r="E46" s="15">
        <v>150000</v>
      </c>
    </row>
    <row r="47" spans="1:5" x14ac:dyDescent="1">
      <c r="A47" s="190"/>
      <c r="B47" s="10" t="s">
        <v>61</v>
      </c>
      <c r="C47" s="10"/>
      <c r="D47" s="15">
        <v>20000</v>
      </c>
      <c r="E47" s="15">
        <v>20000</v>
      </c>
    </row>
    <row r="48" spans="1:5" x14ac:dyDescent="1">
      <c r="A48" s="190"/>
      <c r="B48" s="19" t="s">
        <v>43</v>
      </c>
      <c r="C48" s="19"/>
      <c r="D48" s="21"/>
      <c r="E48" s="21">
        <f>SUM(E43:E47)</f>
        <v>1370000</v>
      </c>
    </row>
    <row r="49" spans="1:5" x14ac:dyDescent="1">
      <c r="A49" s="190" t="s">
        <v>62</v>
      </c>
      <c r="B49" t="s">
        <v>63</v>
      </c>
      <c r="D49" s="2" t="s">
        <v>64</v>
      </c>
      <c r="E49" s="2">
        <v>120000</v>
      </c>
    </row>
    <row r="50" spans="1:5" x14ac:dyDescent="1">
      <c r="A50" s="190"/>
      <c r="B50" t="s">
        <v>65</v>
      </c>
      <c r="D50">
        <v>75000</v>
      </c>
      <c r="E50">
        <v>75000</v>
      </c>
    </row>
    <row r="51" spans="1:5" x14ac:dyDescent="1">
      <c r="A51" s="190"/>
      <c r="B51" t="s">
        <v>42</v>
      </c>
      <c r="D51">
        <v>50000</v>
      </c>
      <c r="E51">
        <v>50000</v>
      </c>
    </row>
    <row r="52" spans="1:5" x14ac:dyDescent="1">
      <c r="A52" s="190"/>
      <c r="B52" s="16" t="s">
        <v>43</v>
      </c>
      <c r="C52" s="16"/>
      <c r="D52" s="16"/>
      <c r="E52" s="16">
        <f>SUM(E49:E51)</f>
        <v>245000</v>
      </c>
    </row>
    <row r="53" spans="1:5" ht="17.25" customHeight="1" x14ac:dyDescent="1">
      <c r="A53" t="s">
        <v>66</v>
      </c>
      <c r="B53" t="s">
        <v>67</v>
      </c>
      <c r="C53">
        <v>2</v>
      </c>
      <c r="D53" t="s">
        <v>68</v>
      </c>
      <c r="E53">
        <v>1400000</v>
      </c>
    </row>
    <row r="54" spans="1:5" x14ac:dyDescent="1">
      <c r="B54" t="s">
        <v>69</v>
      </c>
      <c r="C54">
        <v>1</v>
      </c>
      <c r="D54" t="s">
        <v>70</v>
      </c>
      <c r="E54">
        <v>600000</v>
      </c>
    </row>
    <row r="55" spans="1:5" x14ac:dyDescent="1">
      <c r="B55" t="s">
        <v>71</v>
      </c>
      <c r="C55">
        <v>1</v>
      </c>
      <c r="D55" t="s">
        <v>70</v>
      </c>
      <c r="E55">
        <v>600000</v>
      </c>
    </row>
    <row r="56" spans="1:5" x14ac:dyDescent="1">
      <c r="B56" t="s">
        <v>72</v>
      </c>
      <c r="C56">
        <v>1</v>
      </c>
      <c r="D56" t="s">
        <v>73</v>
      </c>
      <c r="E56">
        <v>400000</v>
      </c>
    </row>
    <row r="57" spans="1:5" x14ac:dyDescent="1">
      <c r="B57" t="s">
        <v>74</v>
      </c>
      <c r="C57">
        <v>1</v>
      </c>
      <c r="D57" t="s">
        <v>73</v>
      </c>
      <c r="E57">
        <v>500000</v>
      </c>
    </row>
    <row r="58" spans="1:5" x14ac:dyDescent="1">
      <c r="B58" t="s">
        <v>75</v>
      </c>
      <c r="C58">
        <v>1</v>
      </c>
      <c r="D58" t="s">
        <v>76</v>
      </c>
      <c r="E58">
        <v>500000</v>
      </c>
    </row>
    <row r="59" spans="1:5" x14ac:dyDescent="1">
      <c r="B59" t="s">
        <v>77</v>
      </c>
      <c r="C59">
        <v>1</v>
      </c>
      <c r="D59" t="s">
        <v>70</v>
      </c>
      <c r="E59">
        <v>600000</v>
      </c>
    </row>
    <row r="60" spans="1:5" x14ac:dyDescent="1">
      <c r="B60" t="s">
        <v>78</v>
      </c>
      <c r="C60">
        <v>2</v>
      </c>
      <c r="D60">
        <v>1000000</v>
      </c>
      <c r="E60">
        <v>2000000</v>
      </c>
    </row>
    <row r="61" spans="1:5" x14ac:dyDescent="1">
      <c r="B61" t="s">
        <v>79</v>
      </c>
      <c r="C61">
        <v>1</v>
      </c>
      <c r="D61">
        <v>500000</v>
      </c>
      <c r="E61">
        <v>500000</v>
      </c>
    </row>
    <row r="62" spans="1:5" x14ac:dyDescent="1">
      <c r="B62" s="16" t="s">
        <v>43</v>
      </c>
      <c r="C62" s="16"/>
      <c r="D62" s="16"/>
      <c r="E62" s="16">
        <f>SUM(E53:E61)</f>
        <v>7100000</v>
      </c>
    </row>
    <row r="63" spans="1:5" ht="27.75" customHeight="1" x14ac:dyDescent="1">
      <c r="A63" s="8" t="s">
        <v>80</v>
      </c>
      <c r="B63" s="12" t="s">
        <v>81</v>
      </c>
      <c r="C63" s="12"/>
      <c r="D63" s="12">
        <v>389000</v>
      </c>
      <c r="E63" s="12">
        <v>389000</v>
      </c>
    </row>
    <row r="64" spans="1:5" x14ac:dyDescent="1">
      <c r="B64" s="16" t="s">
        <v>43</v>
      </c>
      <c r="C64" s="16"/>
      <c r="D64" s="16"/>
      <c r="E64" s="16">
        <v>389000</v>
      </c>
    </row>
    <row r="66" spans="2:5" x14ac:dyDescent="1">
      <c r="B66" t="s">
        <v>82</v>
      </c>
      <c r="E66" s="6">
        <f>SUM(E30,E12,E42,E48,E52,E62,E64)</f>
        <v>13317677.6</v>
      </c>
    </row>
  </sheetData>
  <mergeCells count="6">
    <mergeCell ref="A1:H3"/>
    <mergeCell ref="A13:A29"/>
    <mergeCell ref="A7:A11"/>
    <mergeCell ref="A31:A41"/>
    <mergeCell ref="A49:A52"/>
    <mergeCell ref="A43:A4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C799-48D4-408B-8D4E-BDC4FDA74B65}">
  <dimension ref="A1"/>
  <sheetViews>
    <sheetView topLeftCell="G7" zoomScale="213" workbookViewId="0">
      <selection activeCell="N16" sqref="N16"/>
    </sheetView>
  </sheetViews>
  <sheetFormatPr defaultRowHeight="25.2" x14ac:dyDescent="1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A604-97D6-4011-B2A1-D9B97CE96507}">
  <dimension ref="A1"/>
  <sheetViews>
    <sheetView tabSelected="1" topLeftCell="D4" workbookViewId="0">
      <selection activeCell="U15" sqref="U15"/>
    </sheetView>
  </sheetViews>
  <sheetFormatPr defaultRowHeight="25.2" x14ac:dyDescent="1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41EA-63BA-4F8C-8D87-41AFC9D06F2F}">
  <dimension ref="A1:H15"/>
  <sheetViews>
    <sheetView workbookViewId="0">
      <selection activeCell="C7" sqref="C7"/>
    </sheetView>
  </sheetViews>
  <sheetFormatPr defaultRowHeight="25.2" x14ac:dyDescent="1"/>
  <cols>
    <col min="2" max="2" width="32.453125" customWidth="1"/>
    <col min="3" max="3" width="21.7265625" customWidth="1"/>
  </cols>
  <sheetData>
    <row r="1" spans="1:8" x14ac:dyDescent="1">
      <c r="A1" s="188" t="s">
        <v>83</v>
      </c>
      <c r="B1" s="189"/>
      <c r="C1" s="189"/>
      <c r="D1" s="189"/>
      <c r="E1" s="189"/>
      <c r="F1" s="189"/>
      <c r="G1" s="189"/>
      <c r="H1" s="189"/>
    </row>
    <row r="2" spans="1:8" x14ac:dyDescent="1">
      <c r="A2" s="189"/>
      <c r="B2" s="189"/>
      <c r="C2" s="189"/>
      <c r="D2" s="189"/>
      <c r="E2" s="189"/>
      <c r="F2" s="189"/>
      <c r="G2" s="189"/>
      <c r="H2" s="189"/>
    </row>
    <row r="3" spans="1:8" x14ac:dyDescent="1">
      <c r="A3" s="189"/>
      <c r="B3" s="189"/>
      <c r="C3" s="189"/>
      <c r="D3" s="189"/>
      <c r="E3" s="189"/>
      <c r="F3" s="189"/>
      <c r="G3" s="189"/>
      <c r="H3" s="189"/>
    </row>
    <row r="5" spans="1:8" x14ac:dyDescent="1">
      <c r="A5" s="158" t="s">
        <v>84</v>
      </c>
      <c r="B5" s="158" t="s">
        <v>85</v>
      </c>
      <c r="C5" s="158" t="s">
        <v>86</v>
      </c>
    </row>
    <row r="6" spans="1:8" x14ac:dyDescent="1">
      <c r="A6">
        <v>1</v>
      </c>
      <c r="B6" t="s">
        <v>87</v>
      </c>
      <c r="C6" s="2" t="s">
        <v>88</v>
      </c>
    </row>
    <row r="7" spans="1:8" x14ac:dyDescent="1">
      <c r="A7">
        <v>2</v>
      </c>
      <c r="B7" t="s">
        <v>89</v>
      </c>
      <c r="C7" s="6">
        <v>12667728</v>
      </c>
    </row>
    <row r="8" spans="1:8" x14ac:dyDescent="1">
      <c r="A8">
        <v>3</v>
      </c>
      <c r="B8" t="s">
        <v>90</v>
      </c>
      <c r="C8" s="2">
        <v>4433704.66</v>
      </c>
    </row>
    <row r="9" spans="1:8" x14ac:dyDescent="1">
      <c r="B9" t="s">
        <v>91</v>
      </c>
      <c r="C9" s="2">
        <v>2533545.52</v>
      </c>
    </row>
    <row r="10" spans="1:8" x14ac:dyDescent="1">
      <c r="B10" t="s">
        <v>92</v>
      </c>
      <c r="C10" s="2">
        <v>1900159.14</v>
      </c>
    </row>
    <row r="11" spans="1:8" x14ac:dyDescent="1">
      <c r="B11" t="s">
        <v>93</v>
      </c>
      <c r="C11" s="2">
        <v>3800318.28</v>
      </c>
    </row>
    <row r="12" spans="1:8" x14ac:dyDescent="1">
      <c r="B12" t="s">
        <v>94</v>
      </c>
      <c r="C12" s="5">
        <v>0.13500000000000001</v>
      </c>
    </row>
    <row r="13" spans="1:8" x14ac:dyDescent="1">
      <c r="B13" t="s">
        <v>95</v>
      </c>
      <c r="C13" s="2">
        <v>6</v>
      </c>
    </row>
    <row r="14" spans="1:8" x14ac:dyDescent="1">
      <c r="B14" t="s">
        <v>96</v>
      </c>
      <c r="C14" s="2">
        <v>90889</v>
      </c>
    </row>
    <row r="15" spans="1:8" x14ac:dyDescent="1">
      <c r="B15" t="s">
        <v>97</v>
      </c>
      <c r="C15" s="2">
        <v>1099666</v>
      </c>
    </row>
  </sheetData>
  <mergeCells count="1">
    <mergeCell ref="A1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9004-63EE-4603-B80E-3D27556809CB}">
  <dimension ref="A1:V80"/>
  <sheetViews>
    <sheetView topLeftCell="B59" workbookViewId="0">
      <selection activeCell="B5" sqref="B5"/>
    </sheetView>
  </sheetViews>
  <sheetFormatPr defaultRowHeight="25.2" x14ac:dyDescent="1"/>
  <cols>
    <col min="1" max="1" width="12" customWidth="1"/>
    <col min="2" max="2" width="37.54296875" customWidth="1"/>
    <col min="3" max="3" width="36.54296875" customWidth="1"/>
    <col min="4" max="9" width="12.54296875" bestFit="1" customWidth="1"/>
    <col min="10" max="10" width="13.81640625" bestFit="1" customWidth="1"/>
  </cols>
  <sheetData>
    <row r="1" spans="1:22" x14ac:dyDescent="1">
      <c r="A1" s="193" t="s">
        <v>98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</row>
    <row r="2" spans="1:22" x14ac:dyDescent="1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</row>
    <row r="3" spans="1:22" x14ac:dyDescent="1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</row>
    <row r="5" spans="1:22" x14ac:dyDescent="1">
      <c r="A5" s="14" t="s">
        <v>32</v>
      </c>
      <c r="B5" s="14" t="s">
        <v>2</v>
      </c>
      <c r="C5" s="14" t="s">
        <v>99</v>
      </c>
      <c r="D5" s="14" t="s">
        <v>100</v>
      </c>
      <c r="E5" s="22" t="s">
        <v>101</v>
      </c>
      <c r="F5" s="22" t="s">
        <v>102</v>
      </c>
      <c r="G5" s="14" t="s">
        <v>103</v>
      </c>
    </row>
    <row r="6" spans="1:22" x14ac:dyDescent="1">
      <c r="A6" s="190" t="s">
        <v>104</v>
      </c>
      <c r="B6" t="s">
        <v>105</v>
      </c>
      <c r="C6" s="6">
        <v>206000</v>
      </c>
      <c r="D6" s="6">
        <v>206000</v>
      </c>
      <c r="E6" s="6">
        <v>206000</v>
      </c>
      <c r="F6" s="6">
        <v>206000</v>
      </c>
      <c r="G6" s="6">
        <v>206000</v>
      </c>
      <c r="H6" s="12"/>
      <c r="I6" s="175"/>
    </row>
    <row r="7" spans="1:22" ht="50.4" x14ac:dyDescent="1">
      <c r="A7" s="190"/>
      <c r="B7" s="26" t="s">
        <v>106</v>
      </c>
      <c r="C7" s="6">
        <v>150000</v>
      </c>
      <c r="D7" s="6">
        <v>150000</v>
      </c>
      <c r="E7" s="6">
        <v>150000</v>
      </c>
      <c r="F7" s="6">
        <v>150000</v>
      </c>
      <c r="G7" s="6">
        <v>150000</v>
      </c>
      <c r="H7" s="176"/>
      <c r="I7" s="176"/>
    </row>
    <row r="8" spans="1:22" ht="30" customHeight="1" x14ac:dyDescent="1">
      <c r="A8" s="190"/>
      <c r="B8" t="s">
        <v>107</v>
      </c>
      <c r="C8" s="23">
        <v>139737.60000000001</v>
      </c>
      <c r="D8" s="23">
        <v>139737.60000000001</v>
      </c>
      <c r="E8" s="23">
        <v>139737.60000000001</v>
      </c>
      <c r="F8" s="23">
        <v>139737.60000000001</v>
      </c>
      <c r="G8" s="23">
        <v>139737.60000000001</v>
      </c>
      <c r="H8" s="176"/>
      <c r="I8" s="176"/>
    </row>
    <row r="9" spans="1:22" x14ac:dyDescent="1">
      <c r="A9" s="190"/>
      <c r="B9" t="s">
        <v>41</v>
      </c>
      <c r="C9" s="6">
        <v>20000</v>
      </c>
      <c r="D9" s="6">
        <v>20000</v>
      </c>
      <c r="E9" s="6">
        <v>20000</v>
      </c>
      <c r="F9" s="6">
        <v>20000</v>
      </c>
      <c r="G9" s="6">
        <v>20000</v>
      </c>
      <c r="H9" s="177"/>
      <c r="I9" s="177"/>
    </row>
    <row r="10" spans="1:22" x14ac:dyDescent="1">
      <c r="A10" s="190"/>
      <c r="B10" t="s">
        <v>42</v>
      </c>
      <c r="C10" s="6">
        <v>30000</v>
      </c>
      <c r="D10" s="6">
        <v>30000</v>
      </c>
      <c r="E10" s="6">
        <v>30000</v>
      </c>
      <c r="F10" s="6">
        <v>30000</v>
      </c>
      <c r="G10" s="6">
        <v>30000</v>
      </c>
      <c r="H10" s="176"/>
      <c r="I10" s="176"/>
    </row>
    <row r="11" spans="1:22" x14ac:dyDescent="1">
      <c r="A11" s="190"/>
      <c r="B11" t="s">
        <v>26</v>
      </c>
      <c r="C11" s="6">
        <v>100000</v>
      </c>
      <c r="D11" s="6">
        <v>100000</v>
      </c>
      <c r="E11" s="6">
        <v>100000</v>
      </c>
      <c r="F11" s="6">
        <v>100000</v>
      </c>
      <c r="G11" s="6">
        <v>100000</v>
      </c>
      <c r="H11" s="176"/>
      <c r="I11" s="176"/>
    </row>
    <row r="12" spans="1:22" x14ac:dyDescent="1">
      <c r="A12" s="190"/>
      <c r="B12" t="s">
        <v>28</v>
      </c>
      <c r="C12" s="6">
        <v>50000</v>
      </c>
      <c r="D12" s="6">
        <v>50000</v>
      </c>
      <c r="E12" s="6">
        <v>50000</v>
      </c>
      <c r="F12" s="6">
        <v>50000</v>
      </c>
      <c r="G12" s="6">
        <v>50000</v>
      </c>
      <c r="H12" s="176"/>
      <c r="I12" s="176"/>
    </row>
    <row r="13" spans="1:22" x14ac:dyDescent="1">
      <c r="A13" s="190"/>
      <c r="B13" t="s">
        <v>30</v>
      </c>
      <c r="C13" s="6">
        <v>50000</v>
      </c>
      <c r="D13" s="6">
        <v>50000</v>
      </c>
      <c r="E13" s="6">
        <v>50000</v>
      </c>
      <c r="F13" s="6">
        <v>50000</v>
      </c>
      <c r="G13" s="6">
        <v>50000</v>
      </c>
      <c r="H13" s="176"/>
      <c r="I13" s="176"/>
    </row>
    <row r="14" spans="1:22" x14ac:dyDescent="1">
      <c r="A14" s="190"/>
      <c r="B14" s="14" t="s">
        <v>108</v>
      </c>
      <c r="C14" s="28">
        <v>545737.6</v>
      </c>
      <c r="D14" s="28">
        <v>545737.6</v>
      </c>
      <c r="E14" s="28">
        <v>545737.6</v>
      </c>
      <c r="F14" s="28">
        <v>545737.6</v>
      </c>
      <c r="G14" s="28">
        <v>545737.6</v>
      </c>
      <c r="H14" s="176"/>
      <c r="I14" s="176"/>
    </row>
    <row r="15" spans="1:22" ht="29.25" customHeight="1" x14ac:dyDescent="1.05">
      <c r="A15" s="190" t="s">
        <v>109</v>
      </c>
      <c r="B15" s="24" t="s">
        <v>110</v>
      </c>
      <c r="H15" s="177"/>
      <c r="I15" s="177"/>
    </row>
    <row r="16" spans="1:22" x14ac:dyDescent="1">
      <c r="A16" s="190"/>
      <c r="B16" t="s">
        <v>105</v>
      </c>
      <c r="C16" s="6">
        <v>206000</v>
      </c>
      <c r="D16" s="6">
        <v>216300</v>
      </c>
      <c r="E16" s="6">
        <v>227115</v>
      </c>
      <c r="F16" s="6">
        <v>238471</v>
      </c>
      <c r="G16" s="6">
        <v>250394</v>
      </c>
    </row>
    <row r="17" spans="1:10" ht="25.8" x14ac:dyDescent="1.05">
      <c r="A17" s="190"/>
      <c r="B17" t="s">
        <v>107</v>
      </c>
      <c r="C17" s="23">
        <v>139737.60000000001</v>
      </c>
      <c r="D17" s="23">
        <v>146724.48000000001</v>
      </c>
      <c r="E17" s="23">
        <v>154058.70000000001</v>
      </c>
      <c r="F17" s="23">
        <v>161761.66</v>
      </c>
      <c r="G17" s="23">
        <v>169849.74</v>
      </c>
      <c r="H17" s="6"/>
      <c r="I17" s="6"/>
      <c r="J17" s="27"/>
    </row>
    <row r="18" spans="1:10" ht="25.8" x14ac:dyDescent="1.05">
      <c r="A18" s="190"/>
      <c r="B18" s="24" t="s">
        <v>111</v>
      </c>
      <c r="C18" s="25">
        <v>345737.6</v>
      </c>
      <c r="D18" s="25">
        <v>363024.48</v>
      </c>
      <c r="E18" s="25">
        <v>381173.7</v>
      </c>
      <c r="F18" s="25">
        <v>400232.66</v>
      </c>
      <c r="G18" s="25">
        <v>420243.74</v>
      </c>
      <c r="H18" s="23"/>
      <c r="I18" s="23"/>
      <c r="J18" s="25"/>
    </row>
    <row r="19" spans="1:10" ht="25.8" x14ac:dyDescent="1.05">
      <c r="A19" s="190"/>
      <c r="H19" s="25"/>
      <c r="I19" s="25"/>
      <c r="J19" s="25"/>
    </row>
    <row r="20" spans="1:10" ht="25.8" x14ac:dyDescent="1.05">
      <c r="A20" s="190"/>
      <c r="B20" s="24" t="s">
        <v>112</v>
      </c>
    </row>
    <row r="21" spans="1:10" x14ac:dyDescent="1">
      <c r="A21" s="190"/>
      <c r="B21" t="s">
        <v>26</v>
      </c>
      <c r="C21" s="6">
        <v>100000</v>
      </c>
      <c r="D21" s="6">
        <v>105000</v>
      </c>
      <c r="E21" s="6">
        <v>110250</v>
      </c>
      <c r="F21" s="23">
        <v>115762.5</v>
      </c>
      <c r="G21" s="23">
        <v>121550.63</v>
      </c>
    </row>
    <row r="22" spans="1:10" ht="25.8" x14ac:dyDescent="1.05">
      <c r="A22" s="190"/>
      <c r="B22" t="s">
        <v>28</v>
      </c>
      <c r="C22" s="6">
        <v>50000</v>
      </c>
      <c r="D22" s="6">
        <v>52500</v>
      </c>
      <c r="E22" s="6">
        <v>55125</v>
      </c>
      <c r="F22" s="23">
        <v>57881.25</v>
      </c>
      <c r="G22" s="23">
        <v>60775.31</v>
      </c>
      <c r="H22" s="23"/>
      <c r="I22" s="23"/>
      <c r="J22" s="25"/>
    </row>
    <row r="23" spans="1:10" ht="25.8" x14ac:dyDescent="1.05">
      <c r="A23" s="190"/>
      <c r="B23" t="s">
        <v>30</v>
      </c>
      <c r="C23" s="6">
        <v>50000</v>
      </c>
      <c r="D23" s="6">
        <v>52500</v>
      </c>
      <c r="E23" s="6">
        <v>55125</v>
      </c>
      <c r="F23" s="23">
        <v>57881.25</v>
      </c>
      <c r="G23" s="23">
        <v>60775.31</v>
      </c>
      <c r="H23" s="23"/>
      <c r="I23" s="23"/>
      <c r="J23" s="25"/>
    </row>
    <row r="24" spans="1:10" ht="25.8" x14ac:dyDescent="1.05">
      <c r="A24" s="190"/>
      <c r="B24" t="s">
        <v>20</v>
      </c>
      <c r="C24" s="6">
        <v>150000</v>
      </c>
      <c r="D24" s="6">
        <v>157500</v>
      </c>
      <c r="E24" s="6">
        <v>165375</v>
      </c>
      <c r="F24" s="23">
        <v>173644.25</v>
      </c>
      <c r="G24" s="23">
        <v>182326.46</v>
      </c>
      <c r="H24" s="23"/>
      <c r="I24" s="23"/>
      <c r="J24" s="25"/>
    </row>
    <row r="25" spans="1:10" ht="25.8" x14ac:dyDescent="1.05">
      <c r="A25" s="190"/>
      <c r="B25" t="s">
        <v>113</v>
      </c>
      <c r="C25" s="6">
        <v>21450</v>
      </c>
      <c r="D25" s="23">
        <v>22522.5</v>
      </c>
      <c r="E25" s="23">
        <v>23648.63</v>
      </c>
      <c r="F25" s="23">
        <v>24831.06</v>
      </c>
      <c r="G25" s="23">
        <v>26072.61</v>
      </c>
      <c r="H25" s="23"/>
      <c r="I25" s="23"/>
      <c r="J25" s="25"/>
    </row>
    <row r="26" spans="1:10" ht="25.8" x14ac:dyDescent="1.05">
      <c r="A26" s="190"/>
      <c r="B26" s="24" t="s">
        <v>114</v>
      </c>
      <c r="C26" s="27">
        <v>371450</v>
      </c>
      <c r="D26" s="27">
        <v>390022</v>
      </c>
      <c r="E26" s="25">
        <v>409903.88</v>
      </c>
      <c r="F26" s="25">
        <v>431090.06</v>
      </c>
      <c r="G26" s="25">
        <v>453393.32</v>
      </c>
      <c r="H26" s="23"/>
      <c r="I26" s="23"/>
      <c r="J26" s="25"/>
    </row>
    <row r="27" spans="1:10" ht="25.8" x14ac:dyDescent="1.05">
      <c r="A27" s="190"/>
      <c r="H27" s="25"/>
      <c r="I27" s="25"/>
      <c r="J27" s="25"/>
    </row>
    <row r="28" spans="1:10" ht="25.8" x14ac:dyDescent="1.05">
      <c r="A28" s="190"/>
      <c r="B28" s="24" t="s">
        <v>115</v>
      </c>
    </row>
    <row r="29" spans="1:10" x14ac:dyDescent="1">
      <c r="A29" s="190"/>
      <c r="B29" t="s">
        <v>116</v>
      </c>
      <c r="C29" s="6">
        <v>35750</v>
      </c>
      <c r="D29" s="23">
        <v>37537.5</v>
      </c>
      <c r="E29" s="23">
        <v>39414.379999999997</v>
      </c>
      <c r="F29" s="23">
        <v>41385.089999999997</v>
      </c>
      <c r="G29" s="23">
        <v>43454.34</v>
      </c>
    </row>
    <row r="30" spans="1:10" ht="25.8" x14ac:dyDescent="1.05">
      <c r="A30" s="190"/>
      <c r="B30" t="s">
        <v>117</v>
      </c>
      <c r="C30" s="6">
        <v>6435</v>
      </c>
      <c r="D30" s="23">
        <v>6756.75</v>
      </c>
      <c r="E30" s="23">
        <v>7094.59</v>
      </c>
      <c r="F30" s="23">
        <v>7449.32</v>
      </c>
      <c r="G30" s="23">
        <v>7822.79</v>
      </c>
      <c r="H30" s="23"/>
      <c r="I30" s="23"/>
      <c r="J30" s="25"/>
    </row>
    <row r="31" spans="1:10" ht="25.8" x14ac:dyDescent="1.05">
      <c r="A31" s="190"/>
      <c r="B31" t="s">
        <v>118</v>
      </c>
      <c r="C31" s="6">
        <v>50050</v>
      </c>
      <c r="D31" s="23">
        <v>52552.5</v>
      </c>
      <c r="E31" s="23">
        <v>55180.12</v>
      </c>
      <c r="F31" s="23">
        <v>57939.13</v>
      </c>
      <c r="G31" s="23">
        <v>60836.08</v>
      </c>
      <c r="H31" s="23"/>
      <c r="I31" s="23"/>
      <c r="J31" s="25"/>
    </row>
    <row r="32" spans="1:10" ht="25.8" x14ac:dyDescent="1.05">
      <c r="A32" s="190"/>
      <c r="B32" t="s">
        <v>119</v>
      </c>
      <c r="C32" s="6">
        <v>50050</v>
      </c>
      <c r="D32" s="23">
        <v>52552.5</v>
      </c>
      <c r="E32" s="23">
        <v>55180.12</v>
      </c>
      <c r="F32" s="23">
        <v>57939.13</v>
      </c>
      <c r="G32" s="23">
        <v>60836.08</v>
      </c>
      <c r="H32" s="23"/>
      <c r="I32" s="23"/>
      <c r="J32" s="25"/>
    </row>
    <row r="33" spans="1:10" ht="25.8" x14ac:dyDescent="1.05">
      <c r="A33" s="190"/>
      <c r="B33" t="s">
        <v>51</v>
      </c>
      <c r="C33" s="6">
        <v>35750</v>
      </c>
      <c r="D33" s="23">
        <v>37537.5</v>
      </c>
      <c r="E33" s="23">
        <v>39414.379999999997</v>
      </c>
      <c r="F33" s="23">
        <v>41385.089999999997</v>
      </c>
      <c r="G33" s="23">
        <v>43454.34</v>
      </c>
      <c r="H33" s="23"/>
      <c r="I33" s="23"/>
      <c r="J33" s="25"/>
    </row>
    <row r="34" spans="1:10" ht="25.8" x14ac:dyDescent="1.05">
      <c r="A34" s="190"/>
      <c r="B34" t="s">
        <v>120</v>
      </c>
      <c r="C34" s="6">
        <v>112155</v>
      </c>
      <c r="D34" s="23">
        <v>117762.75</v>
      </c>
      <c r="E34" s="23">
        <v>123650.88</v>
      </c>
      <c r="F34" s="23">
        <v>129833.43</v>
      </c>
      <c r="G34" s="23">
        <v>136325.12</v>
      </c>
      <c r="H34" s="23"/>
      <c r="I34" s="23"/>
      <c r="J34" s="25"/>
    </row>
    <row r="35" spans="1:10" ht="25.8" x14ac:dyDescent="1.05">
      <c r="A35" s="190"/>
      <c r="B35" t="s">
        <v>22</v>
      </c>
      <c r="C35" s="6">
        <v>100000</v>
      </c>
      <c r="D35" s="6">
        <v>105000</v>
      </c>
      <c r="E35" s="6">
        <v>110250</v>
      </c>
      <c r="F35" s="23">
        <v>115762.5</v>
      </c>
      <c r="G35" s="23">
        <v>121550.63</v>
      </c>
      <c r="H35" s="23"/>
      <c r="I35" s="23"/>
      <c r="J35" s="25"/>
    </row>
    <row r="36" spans="1:10" ht="25.8" x14ac:dyDescent="1.05">
      <c r="A36" s="190"/>
      <c r="B36" t="s">
        <v>121</v>
      </c>
      <c r="C36" s="6">
        <v>71500</v>
      </c>
      <c r="D36" s="6">
        <v>75075</v>
      </c>
      <c r="E36" s="23">
        <v>78828.75</v>
      </c>
      <c r="F36" s="23">
        <v>82769.19</v>
      </c>
      <c r="G36" s="23">
        <v>86907.65</v>
      </c>
      <c r="H36" s="23"/>
      <c r="I36" s="23"/>
      <c r="J36" s="25"/>
    </row>
    <row r="37" spans="1:10" ht="25.8" x14ac:dyDescent="1.05">
      <c r="A37" s="190"/>
      <c r="B37" s="24" t="s">
        <v>122</v>
      </c>
      <c r="C37" s="27">
        <v>461690</v>
      </c>
      <c r="D37" s="27">
        <v>484952</v>
      </c>
      <c r="E37" s="25">
        <v>509020.83</v>
      </c>
      <c r="F37" s="25">
        <v>533610.37</v>
      </c>
      <c r="G37" s="25">
        <v>559776.31999999995</v>
      </c>
      <c r="H37" s="23"/>
      <c r="I37" s="23"/>
      <c r="J37" s="25"/>
    </row>
    <row r="38" spans="1:10" ht="25.8" x14ac:dyDescent="1.05">
      <c r="A38" s="190"/>
      <c r="H38" s="25"/>
      <c r="I38" s="25"/>
      <c r="J38" s="25"/>
    </row>
    <row r="39" spans="1:10" ht="25.8" x14ac:dyDescent="1.05">
      <c r="A39" s="190"/>
      <c r="B39" s="24" t="s">
        <v>123</v>
      </c>
    </row>
    <row r="40" spans="1:10" x14ac:dyDescent="1">
      <c r="A40" s="190"/>
      <c r="B40" t="s">
        <v>124</v>
      </c>
      <c r="C40" s="6">
        <v>500000</v>
      </c>
      <c r="D40" s="6">
        <v>525000</v>
      </c>
      <c r="E40" s="6">
        <v>551250</v>
      </c>
      <c r="F40" s="23">
        <v>578812.5</v>
      </c>
      <c r="G40" s="23">
        <v>607752.13</v>
      </c>
    </row>
    <row r="41" spans="1:10" ht="25.8" x14ac:dyDescent="1.05">
      <c r="A41" s="190"/>
      <c r="B41" t="s">
        <v>125</v>
      </c>
      <c r="C41" s="6">
        <v>300000</v>
      </c>
      <c r="D41" s="6">
        <v>315000</v>
      </c>
      <c r="E41" s="6">
        <v>330750</v>
      </c>
      <c r="F41" s="23">
        <v>347287.5</v>
      </c>
      <c r="G41" s="23">
        <v>364626.88</v>
      </c>
      <c r="H41" s="23"/>
      <c r="I41" s="23"/>
      <c r="J41" s="25"/>
    </row>
    <row r="42" spans="1:10" ht="25.8" x14ac:dyDescent="1.05">
      <c r="A42" s="190"/>
      <c r="B42" t="s">
        <v>126</v>
      </c>
      <c r="C42" s="6">
        <v>400000</v>
      </c>
      <c r="D42" s="6">
        <v>420000</v>
      </c>
      <c r="E42" s="6">
        <v>441000</v>
      </c>
      <c r="F42" s="6">
        <v>462050</v>
      </c>
      <c r="G42" s="23">
        <v>485152.5</v>
      </c>
      <c r="H42" s="23"/>
      <c r="I42" s="23"/>
      <c r="J42" s="25"/>
    </row>
    <row r="43" spans="1:10" ht="25.8" x14ac:dyDescent="1.05">
      <c r="A43" s="190"/>
      <c r="B43" t="s">
        <v>127</v>
      </c>
      <c r="C43" s="6">
        <v>150000</v>
      </c>
      <c r="D43" s="6">
        <v>157500</v>
      </c>
      <c r="E43" s="6">
        <v>165375</v>
      </c>
      <c r="F43" s="23">
        <v>173644.25</v>
      </c>
      <c r="G43" s="23">
        <v>182326.46</v>
      </c>
      <c r="H43" s="23"/>
      <c r="I43" s="23"/>
      <c r="J43" s="25"/>
    </row>
    <row r="44" spans="1:10" ht="25.8" x14ac:dyDescent="1.05">
      <c r="A44" s="190"/>
      <c r="B44" t="s">
        <v>128</v>
      </c>
      <c r="C44" s="6">
        <v>20000</v>
      </c>
      <c r="D44" s="6">
        <v>21000</v>
      </c>
      <c r="E44" s="6">
        <v>22050</v>
      </c>
      <c r="F44" s="23">
        <v>23152.5</v>
      </c>
      <c r="G44" s="23">
        <v>24310.12</v>
      </c>
      <c r="H44" s="23"/>
      <c r="I44" s="23"/>
      <c r="J44" s="25"/>
    </row>
    <row r="45" spans="1:10" ht="25.8" x14ac:dyDescent="1.05">
      <c r="A45" s="190"/>
      <c r="B45" s="24" t="s">
        <v>129</v>
      </c>
      <c r="C45" s="27">
        <v>1370000</v>
      </c>
      <c r="D45" s="27">
        <v>1439500</v>
      </c>
      <c r="E45" s="27">
        <v>1430625</v>
      </c>
      <c r="F45" s="25">
        <v>1486946.75</v>
      </c>
      <c r="G45" s="25">
        <v>1654807.1</v>
      </c>
      <c r="H45" s="23"/>
      <c r="I45" s="23"/>
      <c r="J45" s="25"/>
    </row>
    <row r="46" spans="1:10" ht="25.8" x14ac:dyDescent="1.05">
      <c r="A46" s="190"/>
      <c r="H46" s="25"/>
      <c r="I46" s="25"/>
      <c r="J46" s="25"/>
    </row>
    <row r="47" spans="1:10" ht="25.8" x14ac:dyDescent="1.05">
      <c r="A47" s="190"/>
      <c r="B47" s="24" t="s">
        <v>130</v>
      </c>
    </row>
    <row r="48" spans="1:10" x14ac:dyDescent="1">
      <c r="A48" s="190"/>
      <c r="B48" t="s">
        <v>67</v>
      </c>
      <c r="C48" s="6">
        <v>1400000</v>
      </c>
      <c r="D48" s="6">
        <v>1400000</v>
      </c>
      <c r="E48" s="6">
        <v>1400000</v>
      </c>
      <c r="F48" s="6">
        <v>1400000</v>
      </c>
      <c r="G48" s="6">
        <v>1400000</v>
      </c>
    </row>
    <row r="49" spans="1:10" ht="25.8" x14ac:dyDescent="1.05">
      <c r="A49" s="190"/>
      <c r="B49" t="s">
        <v>69</v>
      </c>
      <c r="C49" s="6">
        <v>600000</v>
      </c>
      <c r="D49" s="6">
        <v>600000</v>
      </c>
      <c r="E49" s="6">
        <v>600000</v>
      </c>
      <c r="F49" s="6">
        <v>600000</v>
      </c>
      <c r="G49" s="6">
        <v>600000</v>
      </c>
      <c r="H49" s="6"/>
      <c r="I49" s="6"/>
      <c r="J49" s="27"/>
    </row>
    <row r="50" spans="1:10" ht="25.8" x14ac:dyDescent="1.05">
      <c r="A50" s="190"/>
      <c r="B50" t="s">
        <v>71</v>
      </c>
      <c r="C50" s="6">
        <v>600000</v>
      </c>
      <c r="D50" s="6">
        <v>600000</v>
      </c>
      <c r="E50" s="6">
        <v>600000</v>
      </c>
      <c r="F50" s="6">
        <v>600000</v>
      </c>
      <c r="G50" s="6">
        <v>600000</v>
      </c>
      <c r="H50" s="6"/>
      <c r="I50" s="6"/>
      <c r="J50" s="27"/>
    </row>
    <row r="51" spans="1:10" ht="25.8" x14ac:dyDescent="1.05">
      <c r="A51" s="190"/>
      <c r="B51" t="s">
        <v>72</v>
      </c>
      <c r="C51" s="6">
        <v>400000</v>
      </c>
      <c r="D51" s="6">
        <v>400000</v>
      </c>
      <c r="E51" s="6">
        <v>400000</v>
      </c>
      <c r="F51" s="6">
        <v>400000</v>
      </c>
      <c r="G51" s="6">
        <v>400000</v>
      </c>
      <c r="H51" s="6"/>
      <c r="I51" s="6"/>
      <c r="J51" s="27"/>
    </row>
    <row r="52" spans="1:10" ht="25.8" x14ac:dyDescent="1.05">
      <c r="A52" s="190"/>
      <c r="B52" t="s">
        <v>74</v>
      </c>
      <c r="C52" s="6">
        <v>500000</v>
      </c>
      <c r="D52" s="6">
        <v>500000</v>
      </c>
      <c r="E52" s="6">
        <v>500000</v>
      </c>
      <c r="F52" s="6">
        <v>500000</v>
      </c>
      <c r="G52" s="6">
        <v>500000</v>
      </c>
      <c r="H52" s="6"/>
      <c r="I52" s="6"/>
      <c r="J52" s="27"/>
    </row>
    <row r="53" spans="1:10" ht="25.8" x14ac:dyDescent="1.05">
      <c r="A53" s="190"/>
      <c r="B53" t="s">
        <v>75</v>
      </c>
      <c r="C53" s="6">
        <v>500000</v>
      </c>
      <c r="D53" s="6">
        <v>500000</v>
      </c>
      <c r="E53" s="6">
        <v>500000</v>
      </c>
      <c r="F53" s="6">
        <v>500000</v>
      </c>
      <c r="G53" s="6">
        <v>500000</v>
      </c>
      <c r="H53" s="6"/>
      <c r="I53" s="6"/>
      <c r="J53" s="27"/>
    </row>
    <row r="54" spans="1:10" ht="25.8" x14ac:dyDescent="1.05">
      <c r="A54" s="190"/>
      <c r="B54" t="s">
        <v>131</v>
      </c>
      <c r="C54" s="6">
        <v>600000</v>
      </c>
      <c r="D54" s="6">
        <v>600000</v>
      </c>
      <c r="E54" s="6">
        <v>600000</v>
      </c>
      <c r="F54" s="6">
        <v>600000</v>
      </c>
      <c r="G54" s="6">
        <v>600000</v>
      </c>
      <c r="H54" s="6"/>
      <c r="I54" s="6"/>
      <c r="J54" s="27"/>
    </row>
    <row r="55" spans="1:10" ht="25.8" x14ac:dyDescent="1.05">
      <c r="A55" s="190"/>
      <c r="B55" s="24" t="s">
        <v>132</v>
      </c>
      <c r="C55" s="27">
        <v>4600000</v>
      </c>
      <c r="D55" s="27">
        <v>4600000</v>
      </c>
      <c r="E55" s="27">
        <v>4600000</v>
      </c>
      <c r="F55" s="27">
        <v>4600000</v>
      </c>
      <c r="G55" s="27">
        <v>4600000</v>
      </c>
      <c r="H55" s="6"/>
      <c r="I55" s="6"/>
      <c r="J55" s="27"/>
    </row>
    <row r="56" spans="1:10" ht="25.8" x14ac:dyDescent="1.05">
      <c r="A56" s="190"/>
      <c r="H56" s="27"/>
      <c r="I56" s="27"/>
      <c r="J56" s="27"/>
    </row>
    <row r="57" spans="1:10" ht="25.8" x14ac:dyDescent="1.05">
      <c r="A57" s="190"/>
      <c r="B57" s="24" t="s">
        <v>133</v>
      </c>
    </row>
    <row r="58" spans="1:10" x14ac:dyDescent="1">
      <c r="A58" s="190"/>
      <c r="B58" t="s">
        <v>134</v>
      </c>
      <c r="C58" s="6">
        <v>120000</v>
      </c>
      <c r="D58" s="6">
        <v>126000</v>
      </c>
      <c r="E58" s="6">
        <v>132300</v>
      </c>
      <c r="F58" s="6">
        <v>138915</v>
      </c>
      <c r="G58" s="23">
        <v>145860.75</v>
      </c>
    </row>
    <row r="59" spans="1:10" ht="25.8" x14ac:dyDescent="1.05">
      <c r="A59" s="190"/>
      <c r="B59" t="s">
        <v>65</v>
      </c>
      <c r="C59" s="6">
        <v>75000</v>
      </c>
      <c r="D59" s="6">
        <v>78750</v>
      </c>
      <c r="E59" s="23">
        <v>82687.5</v>
      </c>
      <c r="F59" s="23">
        <v>86821.88</v>
      </c>
      <c r="G59" s="23">
        <v>91162.97</v>
      </c>
      <c r="H59" s="23"/>
      <c r="I59" s="23"/>
      <c r="J59" s="25"/>
    </row>
    <row r="60" spans="1:10" ht="25.8" x14ac:dyDescent="1.05">
      <c r="A60" s="190"/>
      <c r="B60" t="s">
        <v>42</v>
      </c>
      <c r="C60" s="6">
        <v>50000</v>
      </c>
      <c r="D60" s="6">
        <v>52500</v>
      </c>
      <c r="E60" s="6">
        <v>55125</v>
      </c>
      <c r="F60" s="23">
        <v>57881.25</v>
      </c>
      <c r="G60" s="23">
        <v>60775.31</v>
      </c>
      <c r="H60" s="23"/>
      <c r="I60" s="23"/>
      <c r="J60" s="25"/>
    </row>
    <row r="61" spans="1:10" ht="25.8" x14ac:dyDescent="1.05">
      <c r="A61" s="190"/>
      <c r="B61" s="24" t="s">
        <v>135</v>
      </c>
      <c r="C61" s="27">
        <v>245000</v>
      </c>
      <c r="D61" s="27">
        <v>257250</v>
      </c>
      <c r="E61" s="25">
        <v>270112.5</v>
      </c>
      <c r="F61" s="25">
        <v>283618.13</v>
      </c>
      <c r="G61" s="25">
        <v>297798.03000000003</v>
      </c>
      <c r="H61" s="23"/>
      <c r="I61" s="23"/>
      <c r="J61" s="25"/>
    </row>
    <row r="62" spans="1:10" ht="25.8" x14ac:dyDescent="1.05">
      <c r="A62" s="190"/>
      <c r="H62" s="25"/>
      <c r="I62" s="25"/>
      <c r="J62" s="25"/>
    </row>
    <row r="63" spans="1:10" ht="25.8" x14ac:dyDescent="1.05">
      <c r="A63" s="190"/>
      <c r="B63" s="29" t="s">
        <v>136</v>
      </c>
      <c r="C63" s="30">
        <v>7450227.5999999996</v>
      </c>
      <c r="D63" s="30">
        <v>7714026.8300000001</v>
      </c>
      <c r="E63" s="30">
        <v>7927035.75</v>
      </c>
      <c r="F63" s="30">
        <v>8194897.75</v>
      </c>
      <c r="G63" s="30">
        <v>8493181.5399999991</v>
      </c>
    </row>
    <row r="64" spans="1:10" ht="28.5" customHeight="1" x14ac:dyDescent="1.05">
      <c r="A64" s="8" t="s">
        <v>137</v>
      </c>
      <c r="B64" s="159" t="s">
        <v>138</v>
      </c>
      <c r="C64" s="2" t="s">
        <v>139</v>
      </c>
      <c r="D64" s="2" t="s">
        <v>139</v>
      </c>
      <c r="E64" s="2" t="s">
        <v>139</v>
      </c>
      <c r="F64" s="2" t="s">
        <v>139</v>
      </c>
      <c r="G64" s="2" t="s">
        <v>139</v>
      </c>
      <c r="H64" s="2" t="s">
        <v>139</v>
      </c>
      <c r="I64" s="174"/>
      <c r="J64" s="174"/>
    </row>
    <row r="65" spans="1:8" x14ac:dyDescent="1">
      <c r="A65" s="8"/>
      <c r="B65" t="s">
        <v>140</v>
      </c>
      <c r="C65" s="2" t="s">
        <v>141</v>
      </c>
      <c r="D65" s="2" t="s">
        <v>142</v>
      </c>
      <c r="E65" s="2" t="s">
        <v>143</v>
      </c>
      <c r="F65" s="2" t="s">
        <v>144</v>
      </c>
      <c r="G65" s="2" t="s">
        <v>145</v>
      </c>
      <c r="H65" s="2" t="s">
        <v>146</v>
      </c>
    </row>
    <row r="66" spans="1:8" x14ac:dyDescent="1">
      <c r="A66" s="8"/>
      <c r="B66" t="s">
        <v>147</v>
      </c>
      <c r="C66" s="152">
        <v>0.13500000000000001</v>
      </c>
      <c r="D66" s="152">
        <v>0.13500000000000001</v>
      </c>
      <c r="E66" s="152">
        <v>0.13500000000000001</v>
      </c>
      <c r="F66" s="152">
        <v>0.13500000000000001</v>
      </c>
      <c r="G66" s="152">
        <v>0.13500000000000001</v>
      </c>
      <c r="H66" s="152">
        <v>0.13500000000000001</v>
      </c>
    </row>
    <row r="67" spans="1:8" x14ac:dyDescent="1">
      <c r="A67" s="8"/>
      <c r="B67" t="s">
        <v>148</v>
      </c>
      <c r="C67" s="23">
        <v>0</v>
      </c>
      <c r="D67" s="23">
        <v>523738.96</v>
      </c>
      <c r="E67" s="23">
        <v>598986.86</v>
      </c>
      <c r="F67" s="23">
        <v>685045.97</v>
      </c>
      <c r="G67" s="23">
        <v>783469.56</v>
      </c>
      <c r="H67" s="23">
        <v>896034.11</v>
      </c>
    </row>
    <row r="68" spans="1:8" ht="28.5" customHeight="1" x14ac:dyDescent="1">
      <c r="A68" s="8"/>
      <c r="C68" s="23"/>
      <c r="D68" s="23"/>
      <c r="E68" s="23"/>
      <c r="F68" s="23"/>
      <c r="G68" s="23"/>
    </row>
    <row r="69" spans="1:8" ht="13.5" customHeight="1" x14ac:dyDescent="1">
      <c r="A69" s="179"/>
      <c r="B69" s="14" t="s">
        <v>2</v>
      </c>
      <c r="C69" s="28" t="s">
        <v>149</v>
      </c>
      <c r="D69" s="28" t="s">
        <v>150</v>
      </c>
      <c r="E69" s="28" t="s">
        <v>151</v>
      </c>
      <c r="F69" s="28" t="s">
        <v>152</v>
      </c>
      <c r="G69" s="28" t="s">
        <v>153</v>
      </c>
      <c r="H69" s="28" t="s">
        <v>154</v>
      </c>
    </row>
    <row r="70" spans="1:8" ht="25.8" hidden="1" x14ac:dyDescent="1.05">
      <c r="A70" s="178" t="s">
        <v>85</v>
      </c>
      <c r="B70" s="178" t="s">
        <v>155</v>
      </c>
      <c r="C70" s="178" t="s">
        <v>156</v>
      </c>
      <c r="D70" s="178" t="s">
        <v>157</v>
      </c>
      <c r="E70" s="178" t="s">
        <v>158</v>
      </c>
      <c r="F70" s="178" t="s">
        <v>159</v>
      </c>
      <c r="G70" s="178" t="s">
        <v>160</v>
      </c>
    </row>
    <row r="71" spans="1:8" ht="25.8" x14ac:dyDescent="1.05">
      <c r="A71" s="190" t="s">
        <v>161</v>
      </c>
      <c r="B71" s="24" t="s">
        <v>162</v>
      </c>
      <c r="C71" s="6">
        <v>30000</v>
      </c>
      <c r="D71" s="6">
        <v>45000</v>
      </c>
      <c r="E71" s="6">
        <v>67500</v>
      </c>
      <c r="F71" s="6">
        <v>101250</v>
      </c>
      <c r="G71" s="6">
        <v>151875</v>
      </c>
      <c r="H71" s="6">
        <v>227813</v>
      </c>
    </row>
    <row r="72" spans="1:8" ht="25.8" x14ac:dyDescent="1.05">
      <c r="A72" s="190"/>
      <c r="B72" s="24" t="s">
        <v>163</v>
      </c>
      <c r="C72" s="6">
        <v>26745000</v>
      </c>
      <c r="D72" s="6">
        <v>40117500</v>
      </c>
      <c r="E72" s="6">
        <v>60126250</v>
      </c>
      <c r="F72" s="6">
        <v>90178125</v>
      </c>
      <c r="G72" s="6">
        <v>135267656</v>
      </c>
      <c r="H72" s="6">
        <v>203308968</v>
      </c>
    </row>
    <row r="73" spans="1:8" ht="25.8" x14ac:dyDescent="1.05">
      <c r="A73" s="190"/>
      <c r="B73" s="24" t="s">
        <v>164</v>
      </c>
      <c r="C73" s="6">
        <v>26745000</v>
      </c>
      <c r="D73" s="6">
        <v>40117500</v>
      </c>
      <c r="E73" s="6">
        <v>60126250</v>
      </c>
      <c r="F73" s="6">
        <v>90178125</v>
      </c>
      <c r="G73" s="6">
        <v>135267656</v>
      </c>
      <c r="H73" s="6">
        <v>203308968</v>
      </c>
    </row>
    <row r="74" spans="1:8" ht="25.8" x14ac:dyDescent="1.05">
      <c r="A74" s="190"/>
      <c r="B74" s="24" t="s">
        <v>165</v>
      </c>
      <c r="C74" s="6">
        <v>2674500</v>
      </c>
      <c r="D74" s="6">
        <v>4011750</v>
      </c>
      <c r="E74" s="6">
        <v>6012625</v>
      </c>
      <c r="F74" s="6">
        <v>9017813</v>
      </c>
      <c r="G74" s="6">
        <v>13526767</v>
      </c>
      <c r="H74" s="6">
        <v>20330897</v>
      </c>
    </row>
    <row r="75" spans="1:8" ht="25.8" x14ac:dyDescent="1.05">
      <c r="A75" s="190"/>
      <c r="B75" s="24" t="s">
        <v>166</v>
      </c>
      <c r="C75" s="6">
        <v>4011750</v>
      </c>
      <c r="D75" s="6">
        <v>6017625</v>
      </c>
      <c r="E75" s="6">
        <v>9018938</v>
      </c>
      <c r="F75" s="6">
        <v>13526719</v>
      </c>
      <c r="G75" s="6">
        <v>20290148</v>
      </c>
      <c r="H75" s="6">
        <v>30496345</v>
      </c>
    </row>
    <row r="76" spans="1:8" ht="25.8" x14ac:dyDescent="1.05">
      <c r="A76" s="190"/>
      <c r="B76" s="24" t="s">
        <v>167</v>
      </c>
      <c r="C76" s="6">
        <v>6686250</v>
      </c>
      <c r="D76" s="6">
        <v>10029375</v>
      </c>
      <c r="E76" s="6">
        <v>15031563</v>
      </c>
      <c r="F76" s="6">
        <v>22544532</v>
      </c>
      <c r="G76" s="6">
        <v>33816915</v>
      </c>
      <c r="H76" s="6">
        <v>50827242</v>
      </c>
    </row>
    <row r="77" spans="1:8" ht="25.8" x14ac:dyDescent="1.05">
      <c r="A77" s="190"/>
      <c r="B77" s="24" t="s">
        <v>168</v>
      </c>
      <c r="C77" s="6">
        <v>4470137</v>
      </c>
      <c r="D77" s="6">
        <v>4604241</v>
      </c>
      <c r="E77" s="6">
        <v>4743368</v>
      </c>
      <c r="F77" s="6">
        <v>4885679</v>
      </c>
      <c r="G77" s="6">
        <v>5031250</v>
      </c>
      <c r="H77" s="6">
        <v>5182187</v>
      </c>
    </row>
    <row r="78" spans="1:8" ht="25.8" x14ac:dyDescent="1.05">
      <c r="A78" s="190"/>
      <c r="B78" s="24" t="s">
        <v>169</v>
      </c>
      <c r="C78" s="6">
        <v>987215</v>
      </c>
      <c r="D78" s="6">
        <v>1510954</v>
      </c>
      <c r="E78" s="6">
        <v>1515732</v>
      </c>
      <c r="F78" s="6">
        <v>1521379</v>
      </c>
      <c r="G78" s="6">
        <v>1526699</v>
      </c>
      <c r="H78" s="6">
        <v>1533544</v>
      </c>
    </row>
    <row r="79" spans="1:8" ht="25.8" x14ac:dyDescent="1.05">
      <c r="A79" s="190"/>
      <c r="B79" s="24" t="s">
        <v>170</v>
      </c>
      <c r="C79" s="6">
        <v>5457352</v>
      </c>
      <c r="D79" s="6">
        <v>6115195</v>
      </c>
      <c r="E79" s="6">
        <v>6259100</v>
      </c>
      <c r="F79" s="6">
        <v>6407058</v>
      </c>
      <c r="G79" s="6">
        <v>6557949</v>
      </c>
      <c r="H79" s="6">
        <v>6715731</v>
      </c>
    </row>
    <row r="80" spans="1:8" ht="25.8" x14ac:dyDescent="1.05">
      <c r="A80" s="190"/>
      <c r="B80" s="24" t="s">
        <v>171</v>
      </c>
      <c r="C80" s="6">
        <v>1228898</v>
      </c>
      <c r="D80" s="6">
        <v>3914180</v>
      </c>
      <c r="E80" s="6">
        <v>8772463</v>
      </c>
      <c r="F80" s="6">
        <v>16137474</v>
      </c>
      <c r="G80" s="6">
        <v>27258965</v>
      </c>
      <c r="H80" s="6">
        <v>44111511</v>
      </c>
    </row>
  </sheetData>
  <mergeCells count="4">
    <mergeCell ref="A1:V3"/>
    <mergeCell ref="A71:A80"/>
    <mergeCell ref="A15:A63"/>
    <mergeCell ref="A6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24C2-FCFB-4620-96FF-A29F42EC7579}">
  <dimension ref="A1:Q239"/>
  <sheetViews>
    <sheetView topLeftCell="G232" workbookViewId="0">
      <selection activeCell="J242" sqref="J242"/>
    </sheetView>
  </sheetViews>
  <sheetFormatPr defaultRowHeight="25.2" x14ac:dyDescent="1"/>
  <cols>
    <col min="2" max="2" width="10.1796875" customWidth="1"/>
    <col min="8" max="8" width="37.26953125" customWidth="1"/>
    <col min="9" max="9" width="23.453125" customWidth="1"/>
    <col min="10" max="10" width="26.1796875" customWidth="1"/>
    <col min="11" max="11" width="24.26953125" customWidth="1"/>
    <col min="12" max="12" width="12.54296875" bestFit="1" customWidth="1"/>
    <col min="13" max="13" width="16.26953125" customWidth="1"/>
    <col min="14" max="15" width="12.54296875" bestFit="1" customWidth="1"/>
    <col min="16" max="16" width="11" bestFit="1" customWidth="1"/>
    <col min="17" max="17" width="12.54296875" bestFit="1" customWidth="1"/>
    <col min="18" max="18" width="11" bestFit="1" customWidth="1"/>
  </cols>
  <sheetData>
    <row r="1" spans="1:2" ht="25.8" x14ac:dyDescent="1.05">
      <c r="A1" s="24" t="s">
        <v>172</v>
      </c>
      <c r="B1" s="24" t="s">
        <v>173</v>
      </c>
    </row>
    <row r="2" spans="1:2" ht="25.8" x14ac:dyDescent="1.05">
      <c r="A2" s="24" t="s">
        <v>174</v>
      </c>
    </row>
    <row r="3" spans="1:2" x14ac:dyDescent="1">
      <c r="A3" t="s">
        <v>105</v>
      </c>
      <c r="B3" s="6">
        <v>206000</v>
      </c>
    </row>
    <row r="4" spans="1:2" x14ac:dyDescent="1">
      <c r="A4" t="s">
        <v>106</v>
      </c>
      <c r="B4" s="6">
        <v>150000</v>
      </c>
    </row>
    <row r="5" spans="1:2" x14ac:dyDescent="1">
      <c r="A5" t="s">
        <v>107</v>
      </c>
      <c r="B5" s="23">
        <v>139737.60000000001</v>
      </c>
    </row>
    <row r="6" spans="1:2" x14ac:dyDescent="1">
      <c r="A6" t="s">
        <v>41</v>
      </c>
      <c r="B6" s="6">
        <v>20000</v>
      </c>
    </row>
    <row r="7" spans="1:2" x14ac:dyDescent="1">
      <c r="A7" t="s">
        <v>42</v>
      </c>
      <c r="B7" s="6">
        <v>30000</v>
      </c>
    </row>
    <row r="8" spans="1:2" x14ac:dyDescent="1">
      <c r="A8" t="s">
        <v>26</v>
      </c>
      <c r="B8" s="6">
        <v>100000</v>
      </c>
    </row>
    <row r="9" spans="1:2" x14ac:dyDescent="1">
      <c r="A9" t="s">
        <v>28</v>
      </c>
      <c r="B9" s="6">
        <v>50000</v>
      </c>
    </row>
    <row r="10" spans="1:2" x14ac:dyDescent="1">
      <c r="A10" t="s">
        <v>30</v>
      </c>
      <c r="B10" s="6">
        <v>50000</v>
      </c>
    </row>
    <row r="11" spans="1:2" ht="25.8" x14ac:dyDescent="1.05">
      <c r="A11" s="24" t="s">
        <v>108</v>
      </c>
      <c r="B11" s="25">
        <v>545737.6</v>
      </c>
    </row>
    <row r="12" spans="1:2" ht="25.8" x14ac:dyDescent="1.05">
      <c r="A12" s="24" t="s">
        <v>175</v>
      </c>
    </row>
    <row r="13" spans="1:2" x14ac:dyDescent="1">
      <c r="A13" t="s">
        <v>176</v>
      </c>
      <c r="B13" s="6">
        <v>500000</v>
      </c>
    </row>
    <row r="14" spans="1:2" x14ac:dyDescent="1">
      <c r="A14" t="s">
        <v>7</v>
      </c>
      <c r="B14" s="6">
        <v>350000</v>
      </c>
    </row>
    <row r="15" spans="1:2" x14ac:dyDescent="1">
      <c r="A15" t="s">
        <v>9</v>
      </c>
      <c r="B15" s="6">
        <v>300000</v>
      </c>
    </row>
    <row r="16" spans="1:2" x14ac:dyDescent="1">
      <c r="A16" t="s">
        <v>11</v>
      </c>
      <c r="B16" s="6">
        <v>300000</v>
      </c>
    </row>
    <row r="17" spans="1:2" x14ac:dyDescent="1">
      <c r="A17" t="s">
        <v>12</v>
      </c>
      <c r="B17" s="6">
        <v>250000</v>
      </c>
    </row>
    <row r="18" spans="1:2" x14ac:dyDescent="1">
      <c r="A18" t="s">
        <v>14</v>
      </c>
      <c r="B18" s="6">
        <v>200000</v>
      </c>
    </row>
    <row r="19" spans="1:2" x14ac:dyDescent="1">
      <c r="A19" t="s">
        <v>16</v>
      </c>
      <c r="B19" s="6">
        <v>200000</v>
      </c>
    </row>
    <row r="20" spans="1:2" x14ac:dyDescent="1">
      <c r="A20" t="s">
        <v>17</v>
      </c>
      <c r="B20" s="6">
        <v>200000</v>
      </c>
    </row>
    <row r="21" spans="1:2" x14ac:dyDescent="1">
      <c r="A21" t="s">
        <v>18</v>
      </c>
      <c r="B21" s="6">
        <v>150000</v>
      </c>
    </row>
    <row r="22" spans="1:2" x14ac:dyDescent="1">
      <c r="A22" t="s">
        <v>20</v>
      </c>
      <c r="B22" s="6">
        <v>150000</v>
      </c>
    </row>
    <row r="23" spans="1:2" x14ac:dyDescent="1">
      <c r="A23" t="s">
        <v>21</v>
      </c>
      <c r="B23" s="6">
        <v>150000</v>
      </c>
    </row>
    <row r="24" spans="1:2" x14ac:dyDescent="1">
      <c r="A24" t="s">
        <v>22</v>
      </c>
      <c r="B24" s="6">
        <v>100000</v>
      </c>
    </row>
    <row r="25" spans="1:2" x14ac:dyDescent="1">
      <c r="A25" t="s">
        <v>24</v>
      </c>
      <c r="B25" s="6">
        <v>100000</v>
      </c>
    </row>
    <row r="26" spans="1:2" x14ac:dyDescent="1">
      <c r="A26" t="s">
        <v>25</v>
      </c>
      <c r="B26" s="6">
        <v>100000</v>
      </c>
    </row>
    <row r="27" spans="1:2" ht="25.8" x14ac:dyDescent="1.05">
      <c r="A27" s="24" t="s">
        <v>177</v>
      </c>
      <c r="B27" s="27">
        <v>3250000</v>
      </c>
    </row>
    <row r="28" spans="1:2" ht="25.8" x14ac:dyDescent="1.05">
      <c r="A28" s="24" t="s">
        <v>178</v>
      </c>
    </row>
    <row r="29" spans="1:2" x14ac:dyDescent="1">
      <c r="A29" t="s">
        <v>117</v>
      </c>
      <c r="B29" s="6">
        <v>6435</v>
      </c>
    </row>
    <row r="30" spans="1:2" x14ac:dyDescent="1">
      <c r="A30" t="s">
        <v>116</v>
      </c>
      <c r="B30" s="6">
        <v>35750</v>
      </c>
    </row>
    <row r="31" spans="1:2" x14ac:dyDescent="1">
      <c r="A31" t="s">
        <v>118</v>
      </c>
      <c r="B31" s="6">
        <v>50050</v>
      </c>
    </row>
    <row r="32" spans="1:2" x14ac:dyDescent="1">
      <c r="A32" t="s">
        <v>179</v>
      </c>
      <c r="B32" s="6">
        <v>20600</v>
      </c>
    </row>
    <row r="33" spans="1:13" x14ac:dyDescent="1">
      <c r="A33" t="s">
        <v>51</v>
      </c>
      <c r="B33" s="6">
        <v>35750</v>
      </c>
    </row>
    <row r="34" spans="1:13" x14ac:dyDescent="1">
      <c r="A34" t="s">
        <v>25</v>
      </c>
      <c r="B34" s="6">
        <v>12155</v>
      </c>
    </row>
    <row r="35" spans="1:13" x14ac:dyDescent="1">
      <c r="A35" t="s">
        <v>180</v>
      </c>
      <c r="B35" s="6">
        <v>7150</v>
      </c>
    </row>
    <row r="36" spans="1:13" x14ac:dyDescent="1">
      <c r="A36" t="s">
        <v>113</v>
      </c>
      <c r="B36" s="6">
        <v>21450</v>
      </c>
    </row>
    <row r="37" spans="1:13" x14ac:dyDescent="1">
      <c r="A37" t="s">
        <v>119</v>
      </c>
      <c r="B37" s="6">
        <v>50050</v>
      </c>
    </row>
    <row r="38" spans="1:13" x14ac:dyDescent="1">
      <c r="A38" t="s">
        <v>181</v>
      </c>
      <c r="B38" s="6">
        <v>28600</v>
      </c>
    </row>
    <row r="39" spans="1:13" x14ac:dyDescent="1">
      <c r="A39" t="s">
        <v>121</v>
      </c>
      <c r="B39" s="6">
        <v>71500</v>
      </c>
    </row>
    <row r="40" spans="1:13" ht="25.8" x14ac:dyDescent="1.05">
      <c r="A40" s="24" t="s">
        <v>182</v>
      </c>
      <c r="B40" s="27">
        <v>339490</v>
      </c>
    </row>
    <row r="41" spans="1:13" ht="25.8" x14ac:dyDescent="1.05">
      <c r="A41" s="24" t="s">
        <v>183</v>
      </c>
    </row>
    <row r="42" spans="1:13" x14ac:dyDescent="1">
      <c r="A42" t="s">
        <v>124</v>
      </c>
      <c r="B42" s="6">
        <v>500000</v>
      </c>
    </row>
    <row r="43" spans="1:13" x14ac:dyDescent="1">
      <c r="A43" t="s">
        <v>125</v>
      </c>
      <c r="B43" s="6">
        <v>300000</v>
      </c>
      <c r="I43" s="4" t="s">
        <v>32</v>
      </c>
      <c r="J43" s="4" t="s">
        <v>2</v>
      </c>
      <c r="K43" s="4" t="s">
        <v>33</v>
      </c>
      <c r="L43" s="4" t="s">
        <v>4</v>
      </c>
      <c r="M43" s="4" t="s">
        <v>34</v>
      </c>
    </row>
    <row r="44" spans="1:13" x14ac:dyDescent="1">
      <c r="A44" t="s">
        <v>126</v>
      </c>
      <c r="B44" s="6">
        <v>400000</v>
      </c>
      <c r="I44" s="191" t="s">
        <v>35</v>
      </c>
      <c r="J44" s="12" t="s">
        <v>36</v>
      </c>
      <c r="K44" s="12">
        <v>1</v>
      </c>
      <c r="L44" s="12">
        <v>206000</v>
      </c>
      <c r="M44" s="12">
        <v>206000</v>
      </c>
    </row>
    <row r="45" spans="1:13" x14ac:dyDescent="1">
      <c r="A45" t="s">
        <v>127</v>
      </c>
      <c r="B45" s="6">
        <v>150000</v>
      </c>
      <c r="I45" s="191"/>
      <c r="J45" t="s">
        <v>37</v>
      </c>
      <c r="K45">
        <v>1</v>
      </c>
      <c r="L45" s="2" t="s">
        <v>38</v>
      </c>
      <c r="M45" s="2">
        <v>150000</v>
      </c>
    </row>
    <row r="46" spans="1:13" x14ac:dyDescent="1">
      <c r="A46" t="s">
        <v>128</v>
      </c>
      <c r="B46" s="6">
        <v>20000</v>
      </c>
      <c r="I46" s="191"/>
      <c r="J46" t="s">
        <v>39</v>
      </c>
      <c r="K46">
        <v>1</v>
      </c>
      <c r="L46" s="2" t="s">
        <v>40</v>
      </c>
      <c r="M46" s="2">
        <v>139737.60000000001</v>
      </c>
    </row>
    <row r="47" spans="1:13" ht="25.8" x14ac:dyDescent="1.05">
      <c r="A47" s="24" t="s">
        <v>184</v>
      </c>
      <c r="B47" s="27">
        <v>1370000</v>
      </c>
      <c r="I47" s="191"/>
      <c r="J47" t="s">
        <v>41</v>
      </c>
      <c r="K47">
        <v>5</v>
      </c>
      <c r="L47" s="6">
        <v>800</v>
      </c>
      <c r="M47">
        <v>20000</v>
      </c>
    </row>
    <row r="48" spans="1:13" ht="25.8" x14ac:dyDescent="1.05">
      <c r="A48" s="24" t="s">
        <v>185</v>
      </c>
      <c r="I48" s="191"/>
      <c r="J48" s="12" t="s">
        <v>42</v>
      </c>
      <c r="K48" s="12"/>
      <c r="L48" s="12">
        <v>30000</v>
      </c>
      <c r="M48" s="12">
        <v>30000</v>
      </c>
    </row>
    <row r="49" spans="1:13" x14ac:dyDescent="1">
      <c r="A49" t="s">
        <v>134</v>
      </c>
      <c r="B49" s="6">
        <v>120000</v>
      </c>
      <c r="I49" s="7"/>
      <c r="J49" s="12" t="s">
        <v>43</v>
      </c>
      <c r="K49" s="12"/>
      <c r="L49" s="12"/>
      <c r="M49" s="12">
        <f>SUM(M44:M48)</f>
        <v>545737.6</v>
      </c>
    </row>
    <row r="50" spans="1:13" x14ac:dyDescent="1">
      <c r="A50" t="s">
        <v>65</v>
      </c>
      <c r="B50" s="6">
        <v>75000</v>
      </c>
      <c r="I50" s="190" t="s">
        <v>44</v>
      </c>
      <c r="J50" t="s">
        <v>45</v>
      </c>
      <c r="K50">
        <v>1</v>
      </c>
      <c r="L50" s="2" t="s">
        <v>6</v>
      </c>
      <c r="M50" s="15">
        <v>500000</v>
      </c>
    </row>
    <row r="51" spans="1:13" x14ac:dyDescent="1">
      <c r="A51" t="s">
        <v>42</v>
      </c>
      <c r="B51" s="6">
        <v>50000</v>
      </c>
      <c r="I51" s="190"/>
      <c r="J51" t="s">
        <v>7</v>
      </c>
      <c r="K51">
        <v>1</v>
      </c>
      <c r="L51" s="2" t="s">
        <v>8</v>
      </c>
      <c r="M51" s="15">
        <v>350000</v>
      </c>
    </row>
    <row r="52" spans="1:13" ht="25.8" x14ac:dyDescent="1.05">
      <c r="A52" s="24" t="s">
        <v>186</v>
      </c>
      <c r="B52" s="27">
        <v>245000</v>
      </c>
      <c r="I52" s="190"/>
      <c r="J52" t="s">
        <v>9</v>
      </c>
      <c r="K52">
        <v>1</v>
      </c>
      <c r="L52" s="2" t="s">
        <v>10</v>
      </c>
      <c r="M52" s="2">
        <v>300000</v>
      </c>
    </row>
    <row r="53" spans="1:13" ht="25.8" x14ac:dyDescent="1.05">
      <c r="A53" s="24" t="s">
        <v>130</v>
      </c>
      <c r="I53" s="190"/>
      <c r="J53" t="s">
        <v>11</v>
      </c>
      <c r="K53">
        <v>1</v>
      </c>
      <c r="L53" s="2" t="s">
        <v>10</v>
      </c>
      <c r="M53" s="15">
        <v>300000</v>
      </c>
    </row>
    <row r="54" spans="1:13" x14ac:dyDescent="1">
      <c r="A54" t="s">
        <v>67</v>
      </c>
      <c r="B54" s="6">
        <v>1400000</v>
      </c>
      <c r="I54" s="190"/>
      <c r="J54" t="s">
        <v>12</v>
      </c>
      <c r="K54">
        <v>1</v>
      </c>
      <c r="L54" s="2" t="s">
        <v>13</v>
      </c>
      <c r="M54" s="15">
        <v>250000</v>
      </c>
    </row>
    <row r="55" spans="1:13" x14ac:dyDescent="1">
      <c r="A55" t="s">
        <v>69</v>
      </c>
      <c r="B55" s="6">
        <v>600000</v>
      </c>
      <c r="I55" s="190"/>
      <c r="J55" t="s">
        <v>14</v>
      </c>
      <c r="K55">
        <v>1</v>
      </c>
      <c r="L55" s="2" t="s">
        <v>15</v>
      </c>
      <c r="M55" s="15">
        <v>200000</v>
      </c>
    </row>
    <row r="56" spans="1:13" x14ac:dyDescent="1">
      <c r="A56" t="s">
        <v>71</v>
      </c>
      <c r="B56" s="6">
        <v>600000</v>
      </c>
      <c r="I56" s="190"/>
      <c r="J56" t="s">
        <v>16</v>
      </c>
      <c r="K56">
        <v>1</v>
      </c>
      <c r="L56" s="2" t="s">
        <v>15</v>
      </c>
      <c r="M56" s="15">
        <v>200000</v>
      </c>
    </row>
    <row r="57" spans="1:13" x14ac:dyDescent="1">
      <c r="A57" t="s">
        <v>72</v>
      </c>
      <c r="B57" s="6">
        <v>400000</v>
      </c>
      <c r="I57" s="190"/>
      <c r="J57" t="s">
        <v>17</v>
      </c>
      <c r="K57">
        <v>1</v>
      </c>
      <c r="L57" s="2" t="s">
        <v>15</v>
      </c>
      <c r="M57" s="15">
        <v>200000</v>
      </c>
    </row>
    <row r="58" spans="1:13" x14ac:dyDescent="1">
      <c r="A58" t="s">
        <v>74</v>
      </c>
      <c r="B58" s="6">
        <v>500000</v>
      </c>
      <c r="I58" s="190"/>
      <c r="J58" t="s">
        <v>18</v>
      </c>
      <c r="K58">
        <v>1</v>
      </c>
      <c r="L58" s="2" t="s">
        <v>19</v>
      </c>
      <c r="M58" s="15">
        <v>150000</v>
      </c>
    </row>
    <row r="59" spans="1:13" x14ac:dyDescent="1">
      <c r="A59" t="s">
        <v>75</v>
      </c>
      <c r="B59" s="6">
        <v>500000</v>
      </c>
      <c r="I59" s="190"/>
      <c r="J59" t="s">
        <v>20</v>
      </c>
      <c r="K59">
        <v>1</v>
      </c>
      <c r="L59" s="2" t="s">
        <v>19</v>
      </c>
      <c r="M59" s="15">
        <v>150000</v>
      </c>
    </row>
    <row r="60" spans="1:13" x14ac:dyDescent="1">
      <c r="A60" t="s">
        <v>131</v>
      </c>
      <c r="B60" s="6">
        <v>600000</v>
      </c>
      <c r="I60" s="190"/>
      <c r="J60" t="s">
        <v>21</v>
      </c>
      <c r="K60">
        <v>1</v>
      </c>
      <c r="L60" s="2" t="s">
        <v>19</v>
      </c>
      <c r="M60" s="15">
        <v>150000</v>
      </c>
    </row>
    <row r="61" spans="1:13" ht="25.8" x14ac:dyDescent="1.05">
      <c r="A61" s="24" t="s">
        <v>187</v>
      </c>
      <c r="B61" s="27">
        <v>4600000</v>
      </c>
      <c r="I61" s="190"/>
      <c r="J61" t="s">
        <v>22</v>
      </c>
      <c r="K61">
        <v>1</v>
      </c>
      <c r="L61" s="2" t="s">
        <v>23</v>
      </c>
      <c r="M61" s="15">
        <v>100000</v>
      </c>
    </row>
    <row r="62" spans="1:13" ht="25.8" x14ac:dyDescent="1.05">
      <c r="A62" s="24" t="s">
        <v>188</v>
      </c>
      <c r="B62" s="6">
        <v>389000</v>
      </c>
      <c r="I62" s="190"/>
      <c r="J62" t="s">
        <v>24</v>
      </c>
      <c r="K62">
        <v>1</v>
      </c>
      <c r="L62" s="2" t="s">
        <v>23</v>
      </c>
      <c r="M62" s="15">
        <v>100000</v>
      </c>
    </row>
    <row r="63" spans="1:13" ht="25.8" x14ac:dyDescent="1.05">
      <c r="A63" s="24" t="s">
        <v>189</v>
      </c>
      <c r="B63" s="25">
        <v>11870227.6</v>
      </c>
      <c r="I63" s="190"/>
      <c r="J63" t="s">
        <v>25</v>
      </c>
      <c r="K63">
        <v>1</v>
      </c>
      <c r="L63" s="2" t="s">
        <v>23</v>
      </c>
      <c r="M63" s="15">
        <v>100000</v>
      </c>
    </row>
    <row r="64" spans="1:13" x14ac:dyDescent="1">
      <c r="I64" s="190"/>
      <c r="J64" t="s">
        <v>26</v>
      </c>
      <c r="K64" s="1" t="s">
        <v>27</v>
      </c>
      <c r="L64" s="2" t="s">
        <v>23</v>
      </c>
      <c r="M64" s="15">
        <v>100000</v>
      </c>
    </row>
    <row r="65" spans="9:13" x14ac:dyDescent="1">
      <c r="I65" s="190"/>
      <c r="J65" t="s">
        <v>28</v>
      </c>
      <c r="K65" s="1" t="s">
        <v>27</v>
      </c>
      <c r="L65" s="2" t="s">
        <v>29</v>
      </c>
      <c r="M65" s="15">
        <v>50000</v>
      </c>
    </row>
    <row r="66" spans="9:13" x14ac:dyDescent="1">
      <c r="I66" s="190"/>
      <c r="J66" t="s">
        <v>30</v>
      </c>
      <c r="K66" s="1" t="s">
        <v>27</v>
      </c>
      <c r="L66" s="2" t="s">
        <v>29</v>
      </c>
      <c r="M66" s="15">
        <v>50000</v>
      </c>
    </row>
    <row r="67" spans="9:13" x14ac:dyDescent="1">
      <c r="J67" s="16" t="s">
        <v>43</v>
      </c>
      <c r="K67" s="16"/>
      <c r="L67" s="16"/>
      <c r="M67" s="17">
        <f>SUM(M50:M66)</f>
        <v>3250000</v>
      </c>
    </row>
    <row r="68" spans="9:13" x14ac:dyDescent="1">
      <c r="I68" s="192" t="s">
        <v>46</v>
      </c>
      <c r="J68" s="18" t="s">
        <v>47</v>
      </c>
      <c r="L68" s="6">
        <v>6435</v>
      </c>
      <c r="M68" s="6">
        <v>6435</v>
      </c>
    </row>
    <row r="69" spans="9:13" x14ac:dyDescent="1">
      <c r="I69" s="192"/>
      <c r="J69" s="18" t="s">
        <v>48</v>
      </c>
      <c r="K69" s="18">
        <v>1</v>
      </c>
      <c r="L69" s="6">
        <v>35750</v>
      </c>
      <c r="M69" s="6">
        <v>35750</v>
      </c>
    </row>
    <row r="70" spans="9:13" x14ac:dyDescent="1">
      <c r="I70" s="192"/>
      <c r="J70" s="9" t="s">
        <v>49</v>
      </c>
      <c r="L70" s="6">
        <v>50050</v>
      </c>
      <c r="M70" s="6">
        <v>50050</v>
      </c>
    </row>
    <row r="71" spans="9:13" x14ac:dyDescent="1">
      <c r="I71" s="192"/>
      <c r="J71" s="18" t="s">
        <v>50</v>
      </c>
      <c r="L71" s="6">
        <v>20600</v>
      </c>
      <c r="M71" s="6">
        <v>20600</v>
      </c>
    </row>
    <row r="72" spans="9:13" x14ac:dyDescent="1">
      <c r="I72" s="192"/>
      <c r="J72" s="18" t="s">
        <v>51</v>
      </c>
      <c r="L72" s="6">
        <v>35750</v>
      </c>
      <c r="M72" s="6">
        <v>35750</v>
      </c>
    </row>
    <row r="73" spans="9:13" x14ac:dyDescent="1">
      <c r="I73" s="192"/>
      <c r="J73" s="18" t="s">
        <v>25</v>
      </c>
      <c r="L73" s="6">
        <v>12155</v>
      </c>
      <c r="M73" s="6">
        <v>12155</v>
      </c>
    </row>
    <row r="74" spans="9:13" x14ac:dyDescent="1">
      <c r="I74" s="192"/>
      <c r="J74" s="18" t="s">
        <v>52</v>
      </c>
      <c r="L74" s="6">
        <v>7150</v>
      </c>
      <c r="M74" s="6">
        <v>7150</v>
      </c>
    </row>
    <row r="75" spans="9:13" x14ac:dyDescent="1">
      <c r="I75" s="192"/>
      <c r="J75" s="18" t="s">
        <v>53</v>
      </c>
      <c r="L75" s="6">
        <v>21450</v>
      </c>
      <c r="M75" s="6">
        <v>21450</v>
      </c>
    </row>
    <row r="76" spans="9:13" x14ac:dyDescent="1">
      <c r="I76" s="192"/>
      <c r="J76" s="18" t="s">
        <v>54</v>
      </c>
      <c r="L76" s="6">
        <v>50050</v>
      </c>
      <c r="M76" s="6">
        <v>50050</v>
      </c>
    </row>
    <row r="77" spans="9:13" x14ac:dyDescent="1">
      <c r="I77" s="192"/>
      <c r="J77" s="18" t="s">
        <v>55</v>
      </c>
      <c r="L77" s="6">
        <v>28600</v>
      </c>
      <c r="M77" s="6">
        <v>28600</v>
      </c>
    </row>
    <row r="78" spans="9:13" x14ac:dyDescent="1">
      <c r="I78" s="192"/>
      <c r="J78" s="18" t="s">
        <v>56</v>
      </c>
      <c r="L78" s="6">
        <v>100000</v>
      </c>
      <c r="M78" s="6">
        <v>100000</v>
      </c>
    </row>
    <row r="79" spans="9:13" x14ac:dyDescent="1">
      <c r="I79" s="10"/>
      <c r="J79" s="19"/>
      <c r="K79" s="19"/>
      <c r="L79" s="20"/>
      <c r="M79" s="19">
        <f>SUM(M68:M78)</f>
        <v>367990</v>
      </c>
    </row>
    <row r="80" spans="9:13" x14ac:dyDescent="1">
      <c r="I80" s="190" t="s">
        <v>57</v>
      </c>
      <c r="J80" s="10">
        <v>7</v>
      </c>
      <c r="K80" s="10"/>
      <c r="L80" s="10">
        <v>500000</v>
      </c>
      <c r="M80" s="10">
        <v>500000</v>
      </c>
    </row>
    <row r="81" spans="9:13" x14ac:dyDescent="1">
      <c r="I81" s="190"/>
      <c r="J81" s="10" t="s">
        <v>125</v>
      </c>
      <c r="K81" s="10"/>
      <c r="L81" s="10">
        <v>300000</v>
      </c>
      <c r="M81" s="10">
        <v>300000</v>
      </c>
    </row>
    <row r="82" spans="9:13" x14ac:dyDescent="1">
      <c r="I82" s="190"/>
      <c r="J82" s="10" t="s">
        <v>59</v>
      </c>
      <c r="K82" s="10"/>
      <c r="L82" s="10">
        <v>400000</v>
      </c>
      <c r="M82" s="10">
        <v>400000</v>
      </c>
    </row>
    <row r="83" spans="9:13" x14ac:dyDescent="1">
      <c r="I83" s="190"/>
      <c r="J83" s="10" t="s">
        <v>60</v>
      </c>
      <c r="K83" s="10"/>
      <c r="L83" s="15" t="s">
        <v>38</v>
      </c>
      <c r="M83" s="15">
        <v>150000</v>
      </c>
    </row>
    <row r="84" spans="9:13" x14ac:dyDescent="1">
      <c r="I84" s="190"/>
      <c r="J84" s="10" t="s">
        <v>61</v>
      </c>
      <c r="K84" s="10"/>
      <c r="L84" s="15">
        <v>20000</v>
      </c>
      <c r="M84" s="15">
        <v>20000</v>
      </c>
    </row>
    <row r="85" spans="9:13" x14ac:dyDescent="1">
      <c r="I85" s="190"/>
      <c r="J85" s="19" t="s">
        <v>43</v>
      </c>
      <c r="K85" s="19"/>
      <c r="L85" s="21"/>
      <c r="M85" s="21">
        <f>SUM(M80:M84)</f>
        <v>1370000</v>
      </c>
    </row>
    <row r="86" spans="9:13" x14ac:dyDescent="1">
      <c r="I86" s="190" t="s">
        <v>62</v>
      </c>
      <c r="J86" t="s">
        <v>63</v>
      </c>
      <c r="L86" s="2" t="s">
        <v>64</v>
      </c>
      <c r="M86" s="2">
        <v>120000</v>
      </c>
    </row>
    <row r="87" spans="9:13" x14ac:dyDescent="1">
      <c r="I87" s="190"/>
      <c r="J87" t="s">
        <v>65</v>
      </c>
      <c r="L87">
        <v>75000</v>
      </c>
      <c r="M87">
        <v>75000</v>
      </c>
    </row>
    <row r="88" spans="9:13" x14ac:dyDescent="1">
      <c r="I88" s="190"/>
      <c r="J88" t="s">
        <v>42</v>
      </c>
      <c r="L88">
        <v>50000</v>
      </c>
      <c r="M88">
        <v>50000</v>
      </c>
    </row>
    <row r="89" spans="9:13" x14ac:dyDescent="1">
      <c r="I89" s="190"/>
      <c r="J89" s="16" t="s">
        <v>43</v>
      </c>
      <c r="K89" s="16"/>
      <c r="L89" s="16"/>
      <c r="M89" s="16">
        <f>SUM(M86:M88)</f>
        <v>245000</v>
      </c>
    </row>
    <row r="90" spans="9:13" x14ac:dyDescent="1">
      <c r="I90" t="s">
        <v>66</v>
      </c>
      <c r="J90" t="s">
        <v>67</v>
      </c>
      <c r="K90">
        <v>2</v>
      </c>
      <c r="L90" t="s">
        <v>68</v>
      </c>
      <c r="M90">
        <v>1400000</v>
      </c>
    </row>
    <row r="91" spans="9:13" x14ac:dyDescent="1">
      <c r="J91" t="s">
        <v>69</v>
      </c>
      <c r="K91">
        <v>1</v>
      </c>
      <c r="L91" t="s">
        <v>70</v>
      </c>
      <c r="M91">
        <v>600000</v>
      </c>
    </row>
    <row r="92" spans="9:13" x14ac:dyDescent="1">
      <c r="J92" t="s">
        <v>71</v>
      </c>
      <c r="K92">
        <v>1</v>
      </c>
      <c r="L92" t="s">
        <v>70</v>
      </c>
      <c r="M92">
        <v>600000</v>
      </c>
    </row>
    <row r="93" spans="9:13" x14ac:dyDescent="1">
      <c r="J93" t="s">
        <v>72</v>
      </c>
      <c r="K93">
        <v>1</v>
      </c>
      <c r="L93" t="s">
        <v>73</v>
      </c>
      <c r="M93">
        <v>400000</v>
      </c>
    </row>
    <row r="94" spans="9:13" x14ac:dyDescent="1">
      <c r="J94" t="s">
        <v>74</v>
      </c>
      <c r="K94">
        <v>1</v>
      </c>
      <c r="L94" t="s">
        <v>73</v>
      </c>
      <c r="M94">
        <v>500000</v>
      </c>
    </row>
    <row r="95" spans="9:13" x14ac:dyDescent="1">
      <c r="J95" t="s">
        <v>75</v>
      </c>
      <c r="K95">
        <v>1</v>
      </c>
      <c r="L95" t="s">
        <v>76</v>
      </c>
      <c r="M95">
        <v>500000</v>
      </c>
    </row>
    <row r="96" spans="9:13" x14ac:dyDescent="1">
      <c r="J96" t="s">
        <v>77</v>
      </c>
      <c r="K96">
        <v>1</v>
      </c>
      <c r="L96" t="s">
        <v>70</v>
      </c>
      <c r="M96">
        <v>600000</v>
      </c>
    </row>
    <row r="97" spans="9:13" x14ac:dyDescent="1">
      <c r="J97" t="s">
        <v>190</v>
      </c>
      <c r="K97">
        <v>2</v>
      </c>
      <c r="L97">
        <v>700000</v>
      </c>
      <c r="M97">
        <v>1400000</v>
      </c>
    </row>
    <row r="98" spans="9:13" x14ac:dyDescent="1">
      <c r="J98" t="s">
        <v>191</v>
      </c>
      <c r="K98">
        <v>1</v>
      </c>
      <c r="L98">
        <v>600000</v>
      </c>
      <c r="M98">
        <v>500000</v>
      </c>
    </row>
    <row r="99" spans="9:13" x14ac:dyDescent="1">
      <c r="J99" s="16" t="s">
        <v>43</v>
      </c>
      <c r="K99" s="16"/>
      <c r="L99" s="16"/>
      <c r="M99" s="16">
        <f>SUM(M90:M98)</f>
        <v>6500000</v>
      </c>
    </row>
    <row r="100" spans="9:13" ht="50.4" x14ac:dyDescent="1">
      <c r="I100" s="8" t="s">
        <v>80</v>
      </c>
      <c r="J100" s="12" t="s">
        <v>81</v>
      </c>
      <c r="K100" s="12"/>
      <c r="L100" s="12">
        <v>389000</v>
      </c>
      <c r="M100" s="12">
        <v>389000</v>
      </c>
    </row>
    <row r="101" spans="9:13" x14ac:dyDescent="1">
      <c r="J101" s="16" t="s">
        <v>43</v>
      </c>
      <c r="K101" s="16"/>
      <c r="L101" s="16"/>
      <c r="M101" s="16">
        <v>389000</v>
      </c>
    </row>
    <row r="103" spans="9:13" x14ac:dyDescent="1">
      <c r="J103" t="s">
        <v>82</v>
      </c>
      <c r="M103" s="6">
        <f>SUM(M67,M49,M79,M85,M89,M99,M101)</f>
        <v>12667727.6</v>
      </c>
    </row>
    <row r="106" spans="9:13" x14ac:dyDescent="1">
      <c r="I106" s="158" t="s">
        <v>84</v>
      </c>
      <c r="J106" s="158" t="s">
        <v>85</v>
      </c>
      <c r="K106" s="158" t="s">
        <v>86</v>
      </c>
    </row>
    <row r="107" spans="9:13" x14ac:dyDescent="1">
      <c r="I107">
        <v>1</v>
      </c>
      <c r="J107" t="s">
        <v>87</v>
      </c>
      <c r="K107" s="2" t="s">
        <v>88</v>
      </c>
    </row>
    <row r="108" spans="9:13" x14ac:dyDescent="1">
      <c r="I108">
        <v>2</v>
      </c>
      <c r="J108" t="s">
        <v>89</v>
      </c>
      <c r="K108" s="6">
        <f>M103</f>
        <v>12667727.6</v>
      </c>
    </row>
    <row r="109" spans="9:13" x14ac:dyDescent="1">
      <c r="I109">
        <v>3</v>
      </c>
      <c r="J109" t="s">
        <v>90</v>
      </c>
      <c r="K109" s="2">
        <f>35%*M103</f>
        <v>4433704.6599999992</v>
      </c>
    </row>
    <row r="110" spans="9:13" x14ac:dyDescent="1">
      <c r="J110" t="s">
        <v>91</v>
      </c>
      <c r="K110" s="2">
        <f>20%*M103</f>
        <v>2533545.52</v>
      </c>
    </row>
    <row r="111" spans="9:13" x14ac:dyDescent="1">
      <c r="J111" t="s">
        <v>92</v>
      </c>
      <c r="K111" s="2">
        <f>15%*M103</f>
        <v>1900159.14</v>
      </c>
    </row>
    <row r="112" spans="9:13" x14ac:dyDescent="1">
      <c r="J112" t="s">
        <v>93</v>
      </c>
      <c r="K112" s="2">
        <f>30%*M103</f>
        <v>3800318.28</v>
      </c>
    </row>
    <row r="113" spans="9:17" x14ac:dyDescent="1">
      <c r="J113" t="s">
        <v>94</v>
      </c>
      <c r="K113" s="5">
        <v>0.13500000000000001</v>
      </c>
    </row>
    <row r="114" spans="9:17" x14ac:dyDescent="1">
      <c r="J114" t="s">
        <v>95</v>
      </c>
      <c r="K114" s="2">
        <v>6</v>
      </c>
    </row>
    <row r="115" spans="9:17" x14ac:dyDescent="1">
      <c r="J115" t="s">
        <v>96</v>
      </c>
      <c r="K115" s="2">
        <v>90889</v>
      </c>
    </row>
    <row r="116" spans="9:17" x14ac:dyDescent="1">
      <c r="J116" t="s">
        <v>97</v>
      </c>
      <c r="K116" s="2">
        <v>1099666</v>
      </c>
    </row>
    <row r="119" spans="9:17" x14ac:dyDescent="1">
      <c r="I119" s="14" t="s">
        <v>32</v>
      </c>
      <c r="J119" s="14" t="s">
        <v>2</v>
      </c>
      <c r="K119" s="14" t="s">
        <v>99</v>
      </c>
      <c r="L119" s="14" t="s">
        <v>100</v>
      </c>
      <c r="M119" s="22" t="s">
        <v>101</v>
      </c>
      <c r="N119" s="22" t="s">
        <v>102</v>
      </c>
      <c r="O119" s="14" t="s">
        <v>103</v>
      </c>
      <c r="P119" s="22" t="s">
        <v>192</v>
      </c>
    </row>
    <row r="120" spans="9:17" x14ac:dyDescent="1">
      <c r="I120" s="8" t="s">
        <v>104</v>
      </c>
      <c r="J120" t="s">
        <v>105</v>
      </c>
      <c r="K120" s="6">
        <v>206000</v>
      </c>
      <c r="L120" s="6">
        <v>206000</v>
      </c>
      <c r="M120" s="6">
        <v>206000</v>
      </c>
      <c r="N120" s="6">
        <v>206000</v>
      </c>
      <c r="O120" s="6">
        <v>206000</v>
      </c>
      <c r="P120" s="6">
        <v>206000</v>
      </c>
    </row>
    <row r="121" spans="9:17" ht="50.4" x14ac:dyDescent="1">
      <c r="I121" s="8"/>
      <c r="J121" s="26" t="s">
        <v>106</v>
      </c>
      <c r="K121" s="6">
        <v>150000</v>
      </c>
      <c r="L121" s="6">
        <v>150000</v>
      </c>
      <c r="M121" s="6">
        <v>150000</v>
      </c>
      <c r="N121" s="6">
        <v>150000</v>
      </c>
      <c r="O121" s="6">
        <v>150000</v>
      </c>
      <c r="P121" s="6">
        <v>150000</v>
      </c>
    </row>
    <row r="122" spans="9:17" x14ac:dyDescent="1">
      <c r="I122" s="8"/>
      <c r="J122" t="s">
        <v>107</v>
      </c>
      <c r="K122" s="23">
        <v>139737.60000000001</v>
      </c>
      <c r="L122" s="23">
        <v>139737.60000000001</v>
      </c>
      <c r="M122" s="23">
        <v>139737.60000000001</v>
      </c>
      <c r="N122" s="23">
        <v>139737.60000000001</v>
      </c>
      <c r="O122" s="23">
        <v>139737.60000000001</v>
      </c>
      <c r="P122" s="23">
        <v>139737.60000000001</v>
      </c>
    </row>
    <row r="123" spans="9:17" x14ac:dyDescent="1">
      <c r="I123" s="8"/>
      <c r="J123" t="s">
        <v>41</v>
      </c>
      <c r="K123" s="6">
        <v>20000</v>
      </c>
      <c r="L123" s="6">
        <v>20000</v>
      </c>
      <c r="M123" s="6">
        <v>20000</v>
      </c>
      <c r="N123" s="6">
        <v>20000</v>
      </c>
      <c r="O123" s="6">
        <v>20000</v>
      </c>
      <c r="P123" s="6">
        <v>20000</v>
      </c>
    </row>
    <row r="124" spans="9:17" x14ac:dyDescent="1">
      <c r="I124" s="8"/>
      <c r="J124" t="s">
        <v>42</v>
      </c>
      <c r="K124" s="6">
        <v>30000</v>
      </c>
      <c r="L124" s="6">
        <v>30000</v>
      </c>
      <c r="M124" s="6">
        <v>30000</v>
      </c>
      <c r="N124" s="6">
        <v>30000</v>
      </c>
      <c r="O124" s="6">
        <v>30000</v>
      </c>
      <c r="P124" s="6">
        <v>30000</v>
      </c>
    </row>
    <row r="125" spans="9:17" x14ac:dyDescent="1">
      <c r="I125" s="8"/>
      <c r="J125" t="s">
        <v>26</v>
      </c>
      <c r="K125" s="6">
        <v>100000</v>
      </c>
      <c r="L125" s="6">
        <v>100000</v>
      </c>
      <c r="M125" s="6">
        <v>100000</v>
      </c>
      <c r="N125" s="6">
        <v>100000</v>
      </c>
      <c r="O125" s="6">
        <v>100000</v>
      </c>
      <c r="P125" s="6">
        <v>100000</v>
      </c>
    </row>
    <row r="126" spans="9:17" x14ac:dyDescent="1">
      <c r="I126" s="8"/>
      <c r="J126" t="s">
        <v>28</v>
      </c>
      <c r="K126" s="6">
        <v>50000</v>
      </c>
      <c r="L126" s="6">
        <v>50000</v>
      </c>
      <c r="M126" s="6">
        <v>50000</v>
      </c>
      <c r="N126" s="6">
        <v>50000</v>
      </c>
      <c r="O126" s="6">
        <v>50000</v>
      </c>
      <c r="P126" s="6">
        <v>50000</v>
      </c>
    </row>
    <row r="127" spans="9:17" x14ac:dyDescent="1">
      <c r="I127" s="8"/>
      <c r="J127" t="s">
        <v>30</v>
      </c>
      <c r="K127" s="6">
        <v>50000</v>
      </c>
      <c r="L127" s="6">
        <v>50000</v>
      </c>
      <c r="M127" s="6">
        <v>50000</v>
      </c>
      <c r="N127" s="6">
        <v>50000</v>
      </c>
      <c r="O127" s="6">
        <v>50000</v>
      </c>
      <c r="P127" s="6">
        <v>50000</v>
      </c>
    </row>
    <row r="128" spans="9:17" x14ac:dyDescent="1">
      <c r="I128" s="8"/>
      <c r="J128" s="14" t="s">
        <v>108</v>
      </c>
      <c r="K128" s="28">
        <v>545737.6</v>
      </c>
      <c r="L128" s="28">
        <v>545737.6</v>
      </c>
      <c r="M128" s="28">
        <v>545737.6</v>
      </c>
      <c r="N128" s="28">
        <v>545737.6</v>
      </c>
      <c r="O128" s="28">
        <v>545737.6</v>
      </c>
      <c r="P128" s="28">
        <v>545737.6</v>
      </c>
      <c r="Q128" s="168"/>
    </row>
    <row r="129" spans="9:17" ht="25.8" x14ac:dyDescent="1.05">
      <c r="I129" s="8" t="s">
        <v>109</v>
      </c>
      <c r="J129" s="24" t="s">
        <v>110</v>
      </c>
      <c r="Q129" s="168"/>
    </row>
    <row r="130" spans="9:17" ht="25.8" x14ac:dyDescent="1.05">
      <c r="I130" s="8"/>
      <c r="J130" t="s">
        <v>105</v>
      </c>
      <c r="K130" s="6">
        <v>206000</v>
      </c>
      <c r="L130" s="6">
        <v>216300</v>
      </c>
      <c r="M130" s="6">
        <v>227115</v>
      </c>
      <c r="N130" s="6">
        <v>238471</v>
      </c>
      <c r="O130" s="6">
        <v>250394</v>
      </c>
      <c r="P130" s="6">
        <v>262914</v>
      </c>
      <c r="Q130" s="169">
        <v>1400189</v>
      </c>
    </row>
    <row r="131" spans="9:17" ht="25.8" x14ac:dyDescent="1.05">
      <c r="I131" s="8"/>
      <c r="J131" t="s">
        <v>107</v>
      </c>
      <c r="K131" s="23">
        <v>139737.60000000001</v>
      </c>
      <c r="L131" s="23">
        <v>146724.48000000001</v>
      </c>
      <c r="M131" s="23">
        <v>154058.70000000001</v>
      </c>
      <c r="N131" s="23">
        <v>161761.66</v>
      </c>
      <c r="O131" s="23">
        <v>169849.74</v>
      </c>
      <c r="P131" s="23">
        <v>178342.22</v>
      </c>
      <c r="Q131" s="170">
        <v>970474.4</v>
      </c>
    </row>
    <row r="132" spans="9:17" ht="25.8" x14ac:dyDescent="1.05">
      <c r="I132" s="8"/>
      <c r="J132" s="24" t="s">
        <v>111</v>
      </c>
      <c r="K132" s="25">
        <v>345737.6</v>
      </c>
      <c r="L132" s="25">
        <v>363024.48</v>
      </c>
      <c r="M132" s="25">
        <v>381173.7</v>
      </c>
      <c r="N132" s="25">
        <v>400232.66</v>
      </c>
      <c r="O132" s="25">
        <v>420243.74</v>
      </c>
      <c r="P132" s="25">
        <v>441256.22</v>
      </c>
      <c r="Q132" s="170">
        <v>2370663.4</v>
      </c>
    </row>
    <row r="133" spans="9:17" x14ac:dyDescent="1">
      <c r="I133" s="8"/>
      <c r="Q133" s="168"/>
    </row>
    <row r="134" spans="9:17" ht="25.8" x14ac:dyDescent="1.05">
      <c r="I134" s="8"/>
      <c r="J134" s="24" t="s">
        <v>112</v>
      </c>
      <c r="Q134" s="168"/>
    </row>
    <row r="135" spans="9:17" ht="25.8" x14ac:dyDescent="1.05">
      <c r="I135" s="8"/>
      <c r="J135" t="s">
        <v>26</v>
      </c>
      <c r="K135" s="6">
        <v>100000</v>
      </c>
      <c r="L135" s="6">
        <v>105000</v>
      </c>
      <c r="M135" s="6">
        <v>110250</v>
      </c>
      <c r="N135" s="23">
        <v>115762.5</v>
      </c>
      <c r="O135" s="23">
        <v>121550.63</v>
      </c>
      <c r="P135" s="23">
        <v>127628.16</v>
      </c>
      <c r="Q135" s="170">
        <v>660591.29</v>
      </c>
    </row>
    <row r="136" spans="9:17" ht="25.8" x14ac:dyDescent="1.05">
      <c r="I136" s="8"/>
      <c r="J136" t="s">
        <v>28</v>
      </c>
      <c r="K136" s="6">
        <v>50000</v>
      </c>
      <c r="L136" s="6">
        <v>52500</v>
      </c>
      <c r="M136" s="6">
        <v>55125</v>
      </c>
      <c r="N136" s="23">
        <v>57881.25</v>
      </c>
      <c r="O136" s="23">
        <v>60775.31</v>
      </c>
      <c r="P136" s="23">
        <v>63814.080000000002</v>
      </c>
      <c r="Q136" s="170">
        <v>335095.64</v>
      </c>
    </row>
    <row r="137" spans="9:17" ht="25.8" x14ac:dyDescent="1.05">
      <c r="I137" s="8"/>
      <c r="J137" t="s">
        <v>30</v>
      </c>
      <c r="K137" s="6">
        <v>50000</v>
      </c>
      <c r="L137" s="6">
        <v>52500</v>
      </c>
      <c r="M137" s="6">
        <v>55125</v>
      </c>
      <c r="N137" s="23">
        <v>57881.25</v>
      </c>
      <c r="O137" s="23">
        <v>60775.31</v>
      </c>
      <c r="P137" s="23">
        <v>63814.080000000002</v>
      </c>
      <c r="Q137" s="170">
        <v>335095.64</v>
      </c>
    </row>
    <row r="138" spans="9:17" ht="25.8" x14ac:dyDescent="1.05">
      <c r="I138" s="8"/>
      <c r="J138" t="s">
        <v>20</v>
      </c>
      <c r="K138" s="6">
        <v>150000</v>
      </c>
      <c r="L138" s="6">
        <v>157500</v>
      </c>
      <c r="M138" s="6">
        <v>165375</v>
      </c>
      <c r="N138" s="23">
        <v>173644.25</v>
      </c>
      <c r="O138" s="23">
        <v>182326.46</v>
      </c>
      <c r="P138" s="23">
        <v>191442.78</v>
      </c>
      <c r="Q138" s="170">
        <v>1019788.74</v>
      </c>
    </row>
    <row r="139" spans="9:17" ht="25.8" x14ac:dyDescent="1.05">
      <c r="I139" s="8"/>
      <c r="J139" t="s">
        <v>113</v>
      </c>
      <c r="K139" s="6">
        <v>21450</v>
      </c>
      <c r="L139" s="23">
        <v>22522.5</v>
      </c>
      <c r="M139" s="23">
        <v>23648.63</v>
      </c>
      <c r="N139" s="23">
        <v>24831.06</v>
      </c>
      <c r="O139" s="23">
        <v>26072.61</v>
      </c>
      <c r="P139" s="23">
        <v>27376.240000000002</v>
      </c>
      <c r="Q139" s="170">
        <v>145900.82999999999</v>
      </c>
    </row>
    <row r="140" spans="9:17" ht="25.8" x14ac:dyDescent="1.05">
      <c r="I140" s="8"/>
      <c r="J140" s="24" t="s">
        <v>114</v>
      </c>
      <c r="K140" s="27">
        <v>371450</v>
      </c>
      <c r="L140" s="27">
        <v>390022</v>
      </c>
      <c r="M140" s="25">
        <v>409903.88</v>
      </c>
      <c r="N140" s="25">
        <v>431090.06</v>
      </c>
      <c r="O140" s="25">
        <v>453393.32</v>
      </c>
      <c r="P140" s="25">
        <v>466801.34</v>
      </c>
      <c r="Q140" s="170">
        <v>2422650.59</v>
      </c>
    </row>
    <row r="141" spans="9:17" x14ac:dyDescent="1">
      <c r="I141" s="8"/>
      <c r="Q141" s="168"/>
    </row>
    <row r="142" spans="9:17" ht="25.8" x14ac:dyDescent="1.05">
      <c r="I142" s="8"/>
      <c r="J142" s="24" t="s">
        <v>115</v>
      </c>
      <c r="Q142" s="168"/>
    </row>
    <row r="143" spans="9:17" ht="25.8" x14ac:dyDescent="1.05">
      <c r="I143" s="8"/>
      <c r="J143" t="s">
        <v>116</v>
      </c>
      <c r="K143" s="6">
        <v>35750</v>
      </c>
      <c r="L143" s="23">
        <v>37537.5</v>
      </c>
      <c r="M143" s="23">
        <v>39414.379999999997</v>
      </c>
      <c r="N143" s="23">
        <v>41385.089999999997</v>
      </c>
      <c r="O143" s="23">
        <v>43454.34</v>
      </c>
      <c r="P143" s="23">
        <v>45626.06</v>
      </c>
      <c r="Q143" s="170">
        <v>242775.37</v>
      </c>
    </row>
    <row r="144" spans="9:17" ht="25.8" x14ac:dyDescent="1.05">
      <c r="I144" s="8"/>
      <c r="J144" t="s">
        <v>117</v>
      </c>
      <c r="K144" s="6">
        <v>6435</v>
      </c>
      <c r="L144" s="23">
        <v>6756.75</v>
      </c>
      <c r="M144" s="23">
        <v>7094.59</v>
      </c>
      <c r="N144" s="23">
        <v>7449.32</v>
      </c>
      <c r="O144" s="23">
        <v>7822.79</v>
      </c>
      <c r="P144" s="23">
        <v>8215.93</v>
      </c>
      <c r="Q144" s="170">
        <v>43922.38</v>
      </c>
    </row>
    <row r="145" spans="9:17" ht="25.8" x14ac:dyDescent="1.05">
      <c r="I145" s="8"/>
      <c r="J145" t="s">
        <v>118</v>
      </c>
      <c r="K145" s="6">
        <v>50050</v>
      </c>
      <c r="L145" s="23">
        <v>52552.5</v>
      </c>
      <c r="M145" s="23">
        <v>55180.12</v>
      </c>
      <c r="N145" s="23">
        <v>57939.13</v>
      </c>
      <c r="O145" s="23">
        <v>60836.08</v>
      </c>
      <c r="P145" s="23">
        <v>63877.88</v>
      </c>
      <c r="Q145" s="170">
        <v>290486.12</v>
      </c>
    </row>
    <row r="146" spans="9:17" ht="25.8" x14ac:dyDescent="1.05">
      <c r="I146" s="8"/>
      <c r="J146" t="s">
        <v>119</v>
      </c>
      <c r="K146" s="6">
        <v>50050</v>
      </c>
      <c r="L146" s="23">
        <v>52552.5</v>
      </c>
      <c r="M146" s="23">
        <v>55180.12</v>
      </c>
      <c r="N146" s="23">
        <v>57939.13</v>
      </c>
      <c r="O146" s="23">
        <v>60836.08</v>
      </c>
      <c r="P146" s="23">
        <v>63877.88</v>
      </c>
      <c r="Q146" s="170">
        <v>290486.12</v>
      </c>
    </row>
    <row r="147" spans="9:17" ht="25.8" x14ac:dyDescent="1.05">
      <c r="I147" s="8"/>
      <c r="J147" t="s">
        <v>51</v>
      </c>
      <c r="K147" s="6">
        <v>35750</v>
      </c>
      <c r="L147" s="23">
        <v>37537.5</v>
      </c>
      <c r="M147" s="23">
        <v>39414.379999999997</v>
      </c>
      <c r="N147" s="23">
        <v>41385.089999999997</v>
      </c>
      <c r="O147" s="23">
        <v>43454.34</v>
      </c>
      <c r="P147" s="23">
        <v>45626.06</v>
      </c>
      <c r="Q147" s="170">
        <v>242775.37</v>
      </c>
    </row>
    <row r="148" spans="9:17" ht="25.8" x14ac:dyDescent="1.05">
      <c r="I148" s="8"/>
      <c r="J148" t="s">
        <v>120</v>
      </c>
      <c r="K148" s="6">
        <v>112155</v>
      </c>
      <c r="L148" s="23">
        <v>117762.75</v>
      </c>
      <c r="M148" s="23">
        <v>123650.88</v>
      </c>
      <c r="N148" s="23">
        <v>129833.43</v>
      </c>
      <c r="O148" s="23">
        <v>136325.12</v>
      </c>
      <c r="P148" s="23">
        <v>143141.37</v>
      </c>
      <c r="Q148" s="170">
        <v>722063.55</v>
      </c>
    </row>
    <row r="149" spans="9:17" ht="25.8" x14ac:dyDescent="1.05">
      <c r="I149" s="8"/>
      <c r="J149" t="s">
        <v>22</v>
      </c>
      <c r="K149" s="6">
        <v>100000</v>
      </c>
      <c r="L149" s="6">
        <v>105000</v>
      </c>
      <c r="M149" s="6">
        <v>110250</v>
      </c>
      <c r="N149" s="23">
        <v>115762.5</v>
      </c>
      <c r="O149" s="23">
        <v>121550.63</v>
      </c>
      <c r="P149" s="23">
        <v>127628.16</v>
      </c>
      <c r="Q149" s="170">
        <v>660591.29</v>
      </c>
    </row>
    <row r="150" spans="9:17" ht="25.8" x14ac:dyDescent="1.05">
      <c r="I150" s="8"/>
      <c r="J150" t="s">
        <v>121</v>
      </c>
      <c r="K150" s="6">
        <v>71500</v>
      </c>
      <c r="L150" s="6">
        <v>75075</v>
      </c>
      <c r="M150" s="23">
        <v>78828.75</v>
      </c>
      <c r="N150" s="23">
        <v>82769.19</v>
      </c>
      <c r="O150" s="23">
        <v>86907.65</v>
      </c>
      <c r="P150" s="23">
        <v>91253.03</v>
      </c>
      <c r="Q150" s="170">
        <v>486502.62</v>
      </c>
    </row>
    <row r="151" spans="9:17" ht="25.8" x14ac:dyDescent="1.05">
      <c r="I151" s="8"/>
      <c r="J151" s="24" t="s">
        <v>122</v>
      </c>
      <c r="K151" s="27">
        <v>461690</v>
      </c>
      <c r="L151" s="27">
        <v>484952</v>
      </c>
      <c r="M151" s="25">
        <v>509020.83</v>
      </c>
      <c r="N151" s="25">
        <v>533610.37</v>
      </c>
      <c r="O151" s="25">
        <v>559776.31999999995</v>
      </c>
      <c r="P151" s="25">
        <v>586775.89</v>
      </c>
      <c r="Q151" s="170">
        <v>3135825.74</v>
      </c>
    </row>
    <row r="152" spans="9:17" x14ac:dyDescent="1">
      <c r="I152" s="8"/>
      <c r="Q152" s="168"/>
    </row>
    <row r="153" spans="9:17" ht="25.8" x14ac:dyDescent="1.05">
      <c r="I153" s="8"/>
      <c r="J153" s="24" t="s">
        <v>123</v>
      </c>
      <c r="Q153" s="168"/>
    </row>
    <row r="154" spans="9:17" ht="25.8" x14ac:dyDescent="1.05">
      <c r="I154" s="8"/>
      <c r="J154" t="s">
        <v>124</v>
      </c>
      <c r="K154" s="6">
        <v>500000</v>
      </c>
      <c r="L154" s="6">
        <v>525000</v>
      </c>
      <c r="M154" s="6">
        <v>551250</v>
      </c>
      <c r="N154" s="23">
        <v>578812.5</v>
      </c>
      <c r="O154" s="23">
        <v>607752.13</v>
      </c>
      <c r="P154" s="23">
        <v>638139.76</v>
      </c>
      <c r="Q154" s="170">
        <v>2892154.89</v>
      </c>
    </row>
    <row r="155" spans="9:17" ht="25.8" x14ac:dyDescent="1.05">
      <c r="I155" s="8"/>
      <c r="J155" t="s">
        <v>125</v>
      </c>
      <c r="K155" s="6">
        <v>300000</v>
      </c>
      <c r="L155" s="6">
        <v>315000</v>
      </c>
      <c r="M155" s="6">
        <v>330750</v>
      </c>
      <c r="N155" s="23">
        <v>347287.5</v>
      </c>
      <c r="O155" s="23">
        <v>364626.88</v>
      </c>
      <c r="P155" s="23">
        <v>382858.22</v>
      </c>
      <c r="Q155" s="170">
        <v>2040022.11</v>
      </c>
    </row>
    <row r="156" spans="9:17" ht="25.8" x14ac:dyDescent="1.05">
      <c r="I156" s="8"/>
      <c r="J156" t="s">
        <v>126</v>
      </c>
      <c r="K156" s="6">
        <v>400000</v>
      </c>
      <c r="L156" s="6">
        <v>420000</v>
      </c>
      <c r="M156" s="6">
        <v>441000</v>
      </c>
      <c r="N156" s="6">
        <v>462050</v>
      </c>
      <c r="O156" s="23">
        <v>485152.5</v>
      </c>
      <c r="P156" s="23">
        <v>509410.12</v>
      </c>
      <c r="Q156" s="170">
        <v>2317612.62</v>
      </c>
    </row>
    <row r="157" spans="9:17" ht="25.8" x14ac:dyDescent="1.05">
      <c r="I157" s="8"/>
      <c r="J157" t="s">
        <v>127</v>
      </c>
      <c r="K157" s="6">
        <v>150000</v>
      </c>
      <c r="L157" s="6">
        <v>157500</v>
      </c>
      <c r="M157" s="6">
        <v>165375</v>
      </c>
      <c r="N157" s="23">
        <v>173644.25</v>
      </c>
      <c r="O157" s="23">
        <v>182326.46</v>
      </c>
      <c r="P157" s="23">
        <v>191442.78</v>
      </c>
      <c r="Q157" s="170">
        <v>1019788.74</v>
      </c>
    </row>
    <row r="158" spans="9:17" ht="25.8" x14ac:dyDescent="1.05">
      <c r="I158" s="8"/>
      <c r="J158" t="s">
        <v>128</v>
      </c>
      <c r="K158" s="6">
        <v>20000</v>
      </c>
      <c r="L158" s="6">
        <v>21000</v>
      </c>
      <c r="M158" s="6">
        <v>22050</v>
      </c>
      <c r="N158" s="23">
        <v>23152.5</v>
      </c>
      <c r="O158" s="23">
        <v>24310.12</v>
      </c>
      <c r="P158" s="23">
        <v>25525.63</v>
      </c>
      <c r="Q158" s="170">
        <v>136038.75</v>
      </c>
    </row>
    <row r="159" spans="9:17" ht="25.8" x14ac:dyDescent="1.05">
      <c r="I159" s="8"/>
      <c r="J159" s="24" t="s">
        <v>129</v>
      </c>
      <c r="K159" s="27">
        <v>1370000</v>
      </c>
      <c r="L159" s="27">
        <v>1439500</v>
      </c>
      <c r="M159" s="27">
        <v>1430625</v>
      </c>
      <c r="N159" s="25">
        <v>1486946.75</v>
      </c>
      <c r="O159" s="25">
        <v>1654807.1</v>
      </c>
      <c r="P159" s="25">
        <v>1799056.68</v>
      </c>
      <c r="Q159" s="170">
        <v>7028792.5499999998</v>
      </c>
    </row>
    <row r="160" spans="9:17" x14ac:dyDescent="1">
      <c r="I160" s="8"/>
      <c r="Q160" s="168"/>
    </row>
    <row r="161" spans="9:17" ht="25.8" x14ac:dyDescent="1.05">
      <c r="I161" s="8"/>
      <c r="J161" s="24" t="s">
        <v>130</v>
      </c>
      <c r="Q161" s="168"/>
    </row>
    <row r="162" spans="9:17" ht="25.8" x14ac:dyDescent="1.05">
      <c r="I162" s="8"/>
      <c r="J162" t="s">
        <v>67</v>
      </c>
      <c r="K162" s="6">
        <v>1400000</v>
      </c>
      <c r="L162" s="6">
        <v>1400000</v>
      </c>
      <c r="M162" s="6">
        <v>1400000</v>
      </c>
      <c r="N162" s="6">
        <v>1400000</v>
      </c>
      <c r="O162" s="6">
        <v>1400000</v>
      </c>
      <c r="P162" s="6">
        <v>1400000</v>
      </c>
      <c r="Q162" s="169">
        <v>8400000</v>
      </c>
    </row>
    <row r="163" spans="9:17" ht="25.8" x14ac:dyDescent="1.05">
      <c r="I163" s="8"/>
      <c r="J163" t="s">
        <v>69</v>
      </c>
      <c r="K163" s="6">
        <v>600000</v>
      </c>
      <c r="L163" s="6">
        <v>600000</v>
      </c>
      <c r="M163" s="6">
        <v>600000</v>
      </c>
      <c r="N163" s="6">
        <v>600000</v>
      </c>
      <c r="O163" s="6">
        <v>600000</v>
      </c>
      <c r="P163" s="6">
        <v>600000</v>
      </c>
      <c r="Q163" s="169">
        <v>3600000</v>
      </c>
    </row>
    <row r="164" spans="9:17" ht="25.8" x14ac:dyDescent="1.05">
      <c r="I164" s="8"/>
      <c r="J164" t="s">
        <v>71</v>
      </c>
      <c r="K164" s="6">
        <v>600000</v>
      </c>
      <c r="L164" s="6">
        <v>600000</v>
      </c>
      <c r="M164" s="6">
        <v>600000</v>
      </c>
      <c r="N164" s="6">
        <v>600000</v>
      </c>
      <c r="O164" s="6">
        <v>600000</v>
      </c>
      <c r="P164" s="6">
        <v>600000</v>
      </c>
      <c r="Q164" s="169">
        <v>3600000</v>
      </c>
    </row>
    <row r="165" spans="9:17" ht="25.8" x14ac:dyDescent="1.05">
      <c r="I165" s="8"/>
      <c r="J165" t="s">
        <v>72</v>
      </c>
      <c r="K165" s="6">
        <v>400000</v>
      </c>
      <c r="L165" s="6">
        <v>400000</v>
      </c>
      <c r="M165" s="6">
        <v>400000</v>
      </c>
      <c r="N165" s="6">
        <v>400000</v>
      </c>
      <c r="O165" s="6">
        <v>400000</v>
      </c>
      <c r="P165" s="6">
        <v>400000</v>
      </c>
      <c r="Q165" s="169">
        <v>2400000</v>
      </c>
    </row>
    <row r="166" spans="9:17" ht="25.8" x14ac:dyDescent="1.05">
      <c r="I166" s="8"/>
      <c r="J166" t="s">
        <v>74</v>
      </c>
      <c r="K166" s="6">
        <v>500000</v>
      </c>
      <c r="L166" s="6">
        <v>500000</v>
      </c>
      <c r="M166" s="6">
        <v>500000</v>
      </c>
      <c r="N166" s="6">
        <v>500000</v>
      </c>
      <c r="O166" s="6">
        <v>500000</v>
      </c>
      <c r="P166" s="6">
        <v>500000</v>
      </c>
      <c r="Q166" s="169">
        <v>3000000</v>
      </c>
    </row>
    <row r="167" spans="9:17" ht="25.8" x14ac:dyDescent="1.05">
      <c r="I167" s="8"/>
      <c r="J167" t="s">
        <v>75</v>
      </c>
      <c r="K167" s="6">
        <v>500000</v>
      </c>
      <c r="L167" s="6">
        <v>500000</v>
      </c>
      <c r="M167" s="6">
        <v>500000</v>
      </c>
      <c r="N167" s="6">
        <v>500000</v>
      </c>
      <c r="O167" s="6">
        <v>500000</v>
      </c>
      <c r="P167" s="6">
        <v>500000</v>
      </c>
      <c r="Q167" s="169">
        <v>3000000</v>
      </c>
    </row>
    <row r="168" spans="9:17" ht="25.8" x14ac:dyDescent="1.05">
      <c r="I168" s="8"/>
      <c r="J168" t="s">
        <v>131</v>
      </c>
      <c r="K168" s="6">
        <v>600000</v>
      </c>
      <c r="L168" s="6">
        <v>600000</v>
      </c>
      <c r="M168" s="6">
        <v>600000</v>
      </c>
      <c r="N168" s="6">
        <v>600000</v>
      </c>
      <c r="O168" s="6">
        <v>600000</v>
      </c>
      <c r="P168" s="6">
        <v>600000</v>
      </c>
      <c r="Q168" s="169">
        <v>3600000</v>
      </c>
    </row>
    <row r="169" spans="9:17" ht="25.8" x14ac:dyDescent="1.05">
      <c r="I169" s="8"/>
      <c r="J169" s="24" t="s">
        <v>132</v>
      </c>
      <c r="K169" s="27">
        <v>4600000</v>
      </c>
      <c r="L169" s="27">
        <v>4600000</v>
      </c>
      <c r="M169" s="27">
        <v>4600000</v>
      </c>
      <c r="N169" s="27">
        <v>4600000</v>
      </c>
      <c r="O169" s="27">
        <v>4600000</v>
      </c>
      <c r="P169" s="27">
        <v>4600000</v>
      </c>
      <c r="Q169" s="169">
        <v>27600000</v>
      </c>
    </row>
    <row r="170" spans="9:17" x14ac:dyDescent="1">
      <c r="I170" s="8"/>
      <c r="Q170" s="168"/>
    </row>
    <row r="171" spans="9:17" ht="25.8" x14ac:dyDescent="1.05">
      <c r="I171" s="8"/>
      <c r="J171" s="24" t="s">
        <v>133</v>
      </c>
      <c r="Q171" s="168"/>
    </row>
    <row r="172" spans="9:17" ht="25.8" x14ac:dyDescent="1.05">
      <c r="I172" s="8"/>
      <c r="J172" t="s">
        <v>134</v>
      </c>
      <c r="K172" s="6">
        <v>120000</v>
      </c>
      <c r="L172" s="6">
        <v>126000</v>
      </c>
      <c r="M172" s="6">
        <v>132300</v>
      </c>
      <c r="N172" s="6">
        <v>138915</v>
      </c>
      <c r="O172" s="23">
        <v>145860.75</v>
      </c>
      <c r="P172" s="23">
        <v>153153.79</v>
      </c>
      <c r="Q172" s="170">
        <v>815229.54</v>
      </c>
    </row>
    <row r="173" spans="9:17" ht="25.8" x14ac:dyDescent="1.05">
      <c r="I173" s="8"/>
      <c r="J173" t="s">
        <v>65</v>
      </c>
      <c r="K173" s="6">
        <v>75000</v>
      </c>
      <c r="L173" s="6">
        <v>78750</v>
      </c>
      <c r="M173" s="23">
        <v>82687.5</v>
      </c>
      <c r="N173" s="23">
        <v>86821.88</v>
      </c>
      <c r="O173" s="23">
        <v>91162.97</v>
      </c>
      <c r="P173" s="23">
        <v>95721.57</v>
      </c>
      <c r="Q173" s="170">
        <v>510934.42</v>
      </c>
    </row>
    <row r="174" spans="9:17" ht="25.8" x14ac:dyDescent="1.05">
      <c r="I174" s="8"/>
      <c r="J174" t="s">
        <v>42</v>
      </c>
      <c r="K174" s="6">
        <v>50000</v>
      </c>
      <c r="L174" s="6">
        <v>52500</v>
      </c>
      <c r="M174" s="6">
        <v>55125</v>
      </c>
      <c r="N174" s="23">
        <v>57881.25</v>
      </c>
      <c r="O174" s="23">
        <v>60775.31</v>
      </c>
      <c r="P174" s="23">
        <v>63814.080000000002</v>
      </c>
      <c r="Q174" s="170">
        <v>335095.64</v>
      </c>
    </row>
    <row r="175" spans="9:17" ht="25.8" x14ac:dyDescent="1.05">
      <c r="I175" s="8"/>
      <c r="J175" s="24" t="s">
        <v>135</v>
      </c>
      <c r="K175" s="27">
        <v>245000</v>
      </c>
      <c r="L175" s="27">
        <v>257250</v>
      </c>
      <c r="M175" s="25">
        <v>270112.5</v>
      </c>
      <c r="N175" s="25">
        <v>283618.13</v>
      </c>
      <c r="O175" s="25">
        <v>297798.03000000003</v>
      </c>
      <c r="P175" s="25">
        <v>312689.44</v>
      </c>
      <c r="Q175" s="170">
        <v>1675968.6</v>
      </c>
    </row>
    <row r="176" spans="9:17" x14ac:dyDescent="1">
      <c r="I176" s="8"/>
      <c r="Q176" s="168"/>
    </row>
    <row r="177" spans="9:17" ht="25.8" x14ac:dyDescent="1.05">
      <c r="I177" s="8"/>
      <c r="J177" s="29" t="s">
        <v>136</v>
      </c>
      <c r="K177" s="30">
        <v>7450227.5999999996</v>
      </c>
      <c r="L177" s="30">
        <v>7714026.8300000001</v>
      </c>
      <c r="M177" s="30">
        <v>7927035.75</v>
      </c>
      <c r="N177" s="30">
        <v>8194897.75</v>
      </c>
      <c r="O177" s="30">
        <v>8493181.5399999991</v>
      </c>
      <c r="P177" s="30">
        <v>8814343.5600000005</v>
      </c>
      <c r="Q177" s="170">
        <v>48578712.509999998</v>
      </c>
    </row>
    <row r="178" spans="9:17" ht="50.4" x14ac:dyDescent="1">
      <c r="I178" s="8" t="s">
        <v>137</v>
      </c>
      <c r="J178" s="159" t="s">
        <v>138</v>
      </c>
      <c r="K178" s="2" t="s">
        <v>139</v>
      </c>
      <c r="L178" s="2" t="s">
        <v>139</v>
      </c>
      <c r="M178" s="2" t="s">
        <v>139</v>
      </c>
      <c r="N178" s="2" t="s">
        <v>139</v>
      </c>
      <c r="O178" s="2" t="s">
        <v>139</v>
      </c>
      <c r="P178" s="2" t="s">
        <v>139</v>
      </c>
      <c r="Q178" s="180" t="s">
        <v>139</v>
      </c>
    </row>
    <row r="179" spans="9:17" x14ac:dyDescent="1">
      <c r="I179" s="8"/>
      <c r="J179" t="s">
        <v>140</v>
      </c>
      <c r="K179" s="2" t="s">
        <v>141</v>
      </c>
      <c r="L179" s="2" t="s">
        <v>142</v>
      </c>
      <c r="M179" s="2" t="s">
        <v>143</v>
      </c>
      <c r="N179" s="2" t="s">
        <v>144</v>
      </c>
      <c r="O179" s="2" t="s">
        <v>145</v>
      </c>
      <c r="P179" s="2" t="s">
        <v>146</v>
      </c>
      <c r="Q179" s="180">
        <f>25%*O196</f>
        <v>11027877.75</v>
      </c>
    </row>
    <row r="180" spans="9:17" x14ac:dyDescent="1">
      <c r="I180" s="8"/>
      <c r="J180" t="s">
        <v>147</v>
      </c>
      <c r="K180" s="152">
        <v>0.13500000000000001</v>
      </c>
      <c r="L180" s="152">
        <v>0.13500000000000001</v>
      </c>
      <c r="M180" s="152">
        <v>0.13500000000000001</v>
      </c>
      <c r="N180" s="152">
        <v>0.13500000000000001</v>
      </c>
      <c r="O180" s="152">
        <v>0.13500000000000001</v>
      </c>
      <c r="P180" s="152">
        <v>0.13500000000000001</v>
      </c>
      <c r="Q180" s="171">
        <v>0.13500000000000001</v>
      </c>
    </row>
    <row r="181" spans="9:17" x14ac:dyDescent="1">
      <c r="I181" s="8"/>
      <c r="J181" t="s">
        <v>148</v>
      </c>
      <c r="K181" s="23">
        <v>0</v>
      </c>
      <c r="L181" s="23">
        <v>523738.96</v>
      </c>
      <c r="M181" s="23">
        <v>598986.86</v>
      </c>
      <c r="N181" s="23">
        <v>685045.97</v>
      </c>
      <c r="O181" s="23">
        <v>783469.56</v>
      </c>
      <c r="P181" s="23">
        <v>896034.11</v>
      </c>
      <c r="Q181" s="168">
        <f>13.5%*R103</f>
        <v>0</v>
      </c>
    </row>
    <row r="182" spans="9:17" x14ac:dyDescent="1">
      <c r="I182" s="8"/>
    </row>
    <row r="183" spans="9:17" ht="11.25" customHeight="1" x14ac:dyDescent="1"/>
    <row r="186" spans="9:17" ht="25.8" x14ac:dyDescent="1.05">
      <c r="I186" s="154" t="s">
        <v>85</v>
      </c>
      <c r="J186" s="154" t="s">
        <v>155</v>
      </c>
      <c r="K186" s="154" t="s">
        <v>156</v>
      </c>
      <c r="L186" s="154" t="s">
        <v>157</v>
      </c>
      <c r="M186" s="154" t="s">
        <v>158</v>
      </c>
      <c r="N186" s="154" t="s">
        <v>159</v>
      </c>
      <c r="O186" s="154" t="s">
        <v>160</v>
      </c>
    </row>
    <row r="187" spans="9:17" ht="25.8" x14ac:dyDescent="1.05">
      <c r="I187" s="24" t="s">
        <v>162</v>
      </c>
      <c r="J187" s="6">
        <v>30000</v>
      </c>
      <c r="K187" s="6">
        <v>45000</v>
      </c>
      <c r="L187" s="6">
        <v>67500</v>
      </c>
      <c r="M187" s="6">
        <v>101250</v>
      </c>
      <c r="N187" s="6">
        <v>151875</v>
      </c>
      <c r="O187" s="6">
        <v>227813</v>
      </c>
    </row>
    <row r="188" spans="9:17" ht="25.8" x14ac:dyDescent="1.05">
      <c r="I188" s="24" t="s">
        <v>163</v>
      </c>
      <c r="J188" s="6">
        <v>26745000</v>
      </c>
      <c r="K188" s="6">
        <v>40117500</v>
      </c>
      <c r="L188" s="6">
        <v>60126250</v>
      </c>
      <c r="M188" s="6">
        <v>90178125</v>
      </c>
      <c r="N188" s="6">
        <v>135267656</v>
      </c>
      <c r="O188" s="6">
        <v>203308968</v>
      </c>
    </row>
    <row r="189" spans="9:17" ht="25.8" x14ac:dyDescent="1.05">
      <c r="I189" s="24" t="s">
        <v>164</v>
      </c>
      <c r="J189" s="6">
        <v>26745000</v>
      </c>
      <c r="K189" s="6">
        <v>40117500</v>
      </c>
      <c r="L189" s="6">
        <v>60126250</v>
      </c>
      <c r="M189" s="6">
        <v>90178125</v>
      </c>
      <c r="N189" s="6">
        <v>135267656</v>
      </c>
      <c r="O189" s="6">
        <v>203308968</v>
      </c>
    </row>
    <row r="190" spans="9:17" ht="25.8" x14ac:dyDescent="1.05">
      <c r="I190" s="24" t="s">
        <v>165</v>
      </c>
      <c r="J190" s="6">
        <v>2674500</v>
      </c>
      <c r="K190" s="6">
        <v>4011750</v>
      </c>
      <c r="L190" s="6">
        <v>6012625</v>
      </c>
      <c r="M190" s="6">
        <v>9017813</v>
      </c>
      <c r="N190" s="6">
        <v>13526767</v>
      </c>
      <c r="O190" s="6">
        <v>20330897</v>
      </c>
    </row>
    <row r="191" spans="9:17" ht="25.8" x14ac:dyDescent="1.05">
      <c r="I191" s="24" t="s">
        <v>166</v>
      </c>
      <c r="J191" s="6">
        <v>4011750</v>
      </c>
      <c r="K191" s="6">
        <v>6017625</v>
      </c>
      <c r="L191" s="6">
        <v>9018938</v>
      </c>
      <c r="M191" s="6">
        <v>13526719</v>
      </c>
      <c r="N191" s="6">
        <v>20290148</v>
      </c>
      <c r="O191" s="6">
        <v>30496345</v>
      </c>
    </row>
    <row r="192" spans="9:17" ht="25.8" x14ac:dyDescent="1.05">
      <c r="I192" s="24" t="s">
        <v>167</v>
      </c>
      <c r="J192" s="6">
        <v>6686250</v>
      </c>
      <c r="K192" s="6">
        <v>10029375</v>
      </c>
      <c r="L192" s="6">
        <v>15031563</v>
      </c>
      <c r="M192" s="6">
        <v>22544532</v>
      </c>
      <c r="N192" s="6">
        <v>33816915</v>
      </c>
      <c r="O192" s="6">
        <v>50827242</v>
      </c>
    </row>
    <row r="193" spans="9:15" ht="25.8" x14ac:dyDescent="1.05">
      <c r="I193" s="24" t="s">
        <v>168</v>
      </c>
      <c r="J193" s="6">
        <v>4470137</v>
      </c>
      <c r="K193" s="6">
        <v>4604241</v>
      </c>
      <c r="L193" s="6">
        <v>4743368</v>
      </c>
      <c r="M193" s="6">
        <v>4885679</v>
      </c>
      <c r="N193" s="6">
        <v>5031250</v>
      </c>
      <c r="O193" s="6">
        <v>5182187</v>
      </c>
    </row>
    <row r="194" spans="9:15" ht="25.8" x14ac:dyDescent="1.05">
      <c r="I194" s="24" t="s">
        <v>169</v>
      </c>
      <c r="J194" s="6">
        <v>987215</v>
      </c>
      <c r="K194" s="6">
        <v>1510954</v>
      </c>
      <c r="L194" s="6">
        <v>1515732</v>
      </c>
      <c r="M194" s="6">
        <v>1521379</v>
      </c>
      <c r="N194" s="6">
        <v>1526699</v>
      </c>
      <c r="O194" s="6">
        <v>1533544</v>
      </c>
    </row>
    <row r="195" spans="9:15" ht="25.8" x14ac:dyDescent="1.05">
      <c r="I195" s="24" t="s">
        <v>170</v>
      </c>
      <c r="J195" s="6">
        <v>5457352</v>
      </c>
      <c r="K195" s="6">
        <v>6115195</v>
      </c>
      <c r="L195" s="6">
        <v>6259100</v>
      </c>
      <c r="M195" s="6">
        <v>6407058</v>
      </c>
      <c r="N195" s="6">
        <v>6557949</v>
      </c>
      <c r="O195" s="6">
        <v>6715731</v>
      </c>
    </row>
    <row r="196" spans="9:15" ht="25.8" x14ac:dyDescent="1.05">
      <c r="I196" s="24" t="s">
        <v>171</v>
      </c>
      <c r="J196" s="6">
        <v>1228898</v>
      </c>
      <c r="K196" s="6">
        <v>3914180</v>
      </c>
      <c r="L196" s="6">
        <v>8772463</v>
      </c>
      <c r="M196" s="6">
        <v>16137474</v>
      </c>
      <c r="N196" s="6">
        <v>27258965</v>
      </c>
      <c r="O196" s="6">
        <v>44111511</v>
      </c>
    </row>
    <row r="197" spans="9:15" ht="25.8" x14ac:dyDescent="1.05">
      <c r="I197" s="157" t="s">
        <v>85</v>
      </c>
      <c r="J197" s="157" t="s">
        <v>193</v>
      </c>
      <c r="K197" s="157" t="s">
        <v>194</v>
      </c>
      <c r="L197" s="157" t="s">
        <v>195</v>
      </c>
      <c r="M197" s="157" t="s">
        <v>196</v>
      </c>
      <c r="N197" s="157" t="s">
        <v>197</v>
      </c>
      <c r="O197" s="157" t="s">
        <v>198</v>
      </c>
    </row>
    <row r="198" spans="9:15" ht="25.8" x14ac:dyDescent="1.05">
      <c r="I198" s="24" t="s">
        <v>199</v>
      </c>
      <c r="J198" s="6">
        <v>6686250</v>
      </c>
      <c r="K198" s="6">
        <v>10029375</v>
      </c>
      <c r="L198" s="6">
        <v>15031563</v>
      </c>
      <c r="M198" s="6">
        <v>22544532</v>
      </c>
      <c r="N198" s="6">
        <v>33816915</v>
      </c>
      <c r="O198" s="6">
        <v>50827242</v>
      </c>
    </row>
    <row r="199" spans="9:15" ht="25.8" x14ac:dyDescent="1.05">
      <c r="I199" s="24" t="s">
        <v>200</v>
      </c>
      <c r="J199" s="6">
        <v>4470137</v>
      </c>
      <c r="K199" s="6">
        <v>4604241</v>
      </c>
      <c r="L199" s="6">
        <v>4743368</v>
      </c>
      <c r="M199" s="6">
        <v>4885679</v>
      </c>
      <c r="N199" s="6">
        <v>5031250</v>
      </c>
      <c r="O199" s="6">
        <v>5182187</v>
      </c>
    </row>
    <row r="200" spans="9:15" ht="25.8" x14ac:dyDescent="1.05">
      <c r="I200" s="24" t="s">
        <v>201</v>
      </c>
      <c r="J200" s="6">
        <v>2216113</v>
      </c>
      <c r="K200" s="6">
        <v>5425134</v>
      </c>
      <c r="L200" s="6">
        <v>10288195</v>
      </c>
      <c r="M200" s="6">
        <v>17658853</v>
      </c>
      <c r="N200" s="6">
        <v>28785665</v>
      </c>
      <c r="O200" s="6">
        <v>45645055</v>
      </c>
    </row>
    <row r="201" spans="9:15" ht="25.8" x14ac:dyDescent="1.05">
      <c r="I201" s="24" t="s">
        <v>202</v>
      </c>
      <c r="J201" s="23">
        <v>334312.5</v>
      </c>
      <c r="K201" s="23">
        <v>501468.75</v>
      </c>
      <c r="L201" s="23">
        <v>751578.15</v>
      </c>
      <c r="M201" s="23">
        <v>1127226.6000000001</v>
      </c>
      <c r="N201" s="23">
        <v>1690845.75</v>
      </c>
      <c r="O201" s="23">
        <v>2541362.1</v>
      </c>
    </row>
    <row r="202" spans="9:15" ht="25.8" x14ac:dyDescent="1.05">
      <c r="I202" s="24" t="s">
        <v>203</v>
      </c>
      <c r="J202" s="23">
        <v>334312.5</v>
      </c>
      <c r="K202" s="23">
        <v>501468.75</v>
      </c>
      <c r="L202" s="23">
        <v>751578.15</v>
      </c>
      <c r="M202" s="23">
        <v>1127226.6000000001</v>
      </c>
      <c r="N202" s="23">
        <v>1690845.75</v>
      </c>
      <c r="O202" s="23">
        <v>2541362.1</v>
      </c>
    </row>
    <row r="203" spans="9:15" ht="25.8" x14ac:dyDescent="1.05">
      <c r="I203" s="24" t="s">
        <v>204</v>
      </c>
      <c r="J203" s="6">
        <v>987215</v>
      </c>
      <c r="K203" s="6">
        <v>1510954</v>
      </c>
      <c r="L203" s="6">
        <v>1515732</v>
      </c>
      <c r="M203" s="6">
        <v>1521379</v>
      </c>
      <c r="N203" s="6">
        <v>1526699</v>
      </c>
      <c r="O203" s="6">
        <v>1533544</v>
      </c>
    </row>
    <row r="204" spans="9:15" ht="25.8" x14ac:dyDescent="1.05">
      <c r="I204" s="24" t="s">
        <v>205</v>
      </c>
      <c r="J204" s="6">
        <v>389000</v>
      </c>
      <c r="K204" s="6">
        <v>389000</v>
      </c>
      <c r="L204" s="6">
        <v>389000</v>
      </c>
      <c r="M204" s="6">
        <v>389000</v>
      </c>
      <c r="N204" s="6">
        <v>389000</v>
      </c>
      <c r="O204" s="6">
        <v>389000</v>
      </c>
    </row>
    <row r="205" spans="9:15" ht="25.8" x14ac:dyDescent="1.05">
      <c r="I205" s="24" t="s">
        <v>206</v>
      </c>
      <c r="J205" s="6">
        <v>2044840</v>
      </c>
      <c r="K205" s="23">
        <v>2902891.5</v>
      </c>
      <c r="L205" s="23">
        <v>3407888.3</v>
      </c>
      <c r="M205" s="23">
        <v>4164832.2</v>
      </c>
      <c r="N205" s="23">
        <v>5297390.5</v>
      </c>
      <c r="O205" s="23">
        <v>7005268.2000000002</v>
      </c>
    </row>
    <row r="206" spans="9:15" ht="25.8" x14ac:dyDescent="1.05">
      <c r="I206" s="24" t="s">
        <v>207</v>
      </c>
      <c r="J206" s="152">
        <v>0.92310000000000003</v>
      </c>
      <c r="K206" s="152">
        <v>0.53469999999999995</v>
      </c>
      <c r="L206" s="152">
        <v>0.33129999999999998</v>
      </c>
      <c r="M206" s="152">
        <v>0.23599999999999999</v>
      </c>
      <c r="N206" s="152">
        <v>0.184</v>
      </c>
      <c r="O206" s="152">
        <v>0.1537</v>
      </c>
    </row>
    <row r="207" spans="9:15" ht="25.8" x14ac:dyDescent="1.05">
      <c r="I207" s="24" t="s">
        <v>208</v>
      </c>
      <c r="J207" t="s">
        <v>209</v>
      </c>
      <c r="K207" s="152"/>
      <c r="L207" s="152"/>
      <c r="M207" s="152"/>
      <c r="N207" s="152"/>
      <c r="O207" s="152"/>
    </row>
    <row r="208" spans="9:15" ht="25.8" x14ac:dyDescent="1.05">
      <c r="I208" s="172" t="s">
        <v>210</v>
      </c>
      <c r="J208" s="172" t="s">
        <v>155</v>
      </c>
      <c r="K208" s="172" t="s">
        <v>156</v>
      </c>
      <c r="L208" s="172" t="s">
        <v>157</v>
      </c>
      <c r="M208" s="172" t="s">
        <v>158</v>
      </c>
      <c r="N208" s="172" t="s">
        <v>159</v>
      </c>
      <c r="O208" s="172" t="s">
        <v>160</v>
      </c>
    </row>
    <row r="209" spans="9:17" ht="25.8" x14ac:dyDescent="1.05">
      <c r="I209" s="24" t="s">
        <v>199</v>
      </c>
      <c r="J209" t="s">
        <v>211</v>
      </c>
      <c r="K209" t="s">
        <v>212</v>
      </c>
      <c r="L209" t="s">
        <v>213</v>
      </c>
      <c r="M209" t="s">
        <v>214</v>
      </c>
      <c r="N209" t="s">
        <v>215</v>
      </c>
      <c r="O209" t="s">
        <v>216</v>
      </c>
    </row>
    <row r="210" spans="9:17" ht="25.8" x14ac:dyDescent="1.05">
      <c r="I210" s="24" t="s">
        <v>217</v>
      </c>
      <c r="J210" t="s">
        <v>218</v>
      </c>
      <c r="K210" t="s">
        <v>219</v>
      </c>
      <c r="L210" t="s">
        <v>220</v>
      </c>
      <c r="M210" t="s">
        <v>221</v>
      </c>
      <c r="N210" t="s">
        <v>222</v>
      </c>
      <c r="O210" t="s">
        <v>223</v>
      </c>
    </row>
    <row r="211" spans="9:17" ht="25.8" x14ac:dyDescent="1.05">
      <c r="I211" s="24" t="s">
        <v>224</v>
      </c>
      <c r="J211" t="s">
        <v>225</v>
      </c>
      <c r="K211" t="s">
        <v>226</v>
      </c>
      <c r="L211" t="s">
        <v>227</v>
      </c>
      <c r="M211" t="s">
        <v>228</v>
      </c>
      <c r="N211" t="s">
        <v>229</v>
      </c>
      <c r="O211" t="s">
        <v>230</v>
      </c>
    </row>
    <row r="212" spans="9:17" ht="25.8" x14ac:dyDescent="1.05">
      <c r="I212" s="24" t="s">
        <v>231</v>
      </c>
      <c r="J212" t="s">
        <v>232</v>
      </c>
      <c r="K212" t="s">
        <v>233</v>
      </c>
      <c r="L212" t="s">
        <v>234</v>
      </c>
      <c r="M212" t="s">
        <v>235</v>
      </c>
      <c r="N212" t="s">
        <v>236</v>
      </c>
      <c r="O212" t="s">
        <v>237</v>
      </c>
    </row>
    <row r="213" spans="9:17" ht="25.8" x14ac:dyDescent="1.05">
      <c r="I213" s="24" t="s">
        <v>238</v>
      </c>
      <c r="J213" t="s">
        <v>239</v>
      </c>
      <c r="K213" t="s">
        <v>240</v>
      </c>
      <c r="L213" t="s">
        <v>241</v>
      </c>
      <c r="M213" t="s">
        <v>242</v>
      </c>
      <c r="N213" t="s">
        <v>243</v>
      </c>
      <c r="O213" t="s">
        <v>244</v>
      </c>
    </row>
    <row r="214" spans="9:17" ht="25.8" x14ac:dyDescent="1.05">
      <c r="I214" s="24" t="s">
        <v>245</v>
      </c>
      <c r="J214" t="s">
        <v>141</v>
      </c>
      <c r="K214" t="s">
        <v>142</v>
      </c>
      <c r="L214" t="s">
        <v>143</v>
      </c>
      <c r="M214" t="s">
        <v>144</v>
      </c>
      <c r="N214" t="s">
        <v>145</v>
      </c>
      <c r="O214" t="s">
        <v>146</v>
      </c>
    </row>
    <row r="215" spans="9:17" ht="25.8" x14ac:dyDescent="1.05">
      <c r="I215" s="24" t="s">
        <v>246</v>
      </c>
      <c r="J215" t="s">
        <v>247</v>
      </c>
      <c r="K215" t="s">
        <v>248</v>
      </c>
      <c r="L215" t="s">
        <v>249</v>
      </c>
      <c r="M215" t="s">
        <v>250</v>
      </c>
      <c r="N215" t="s">
        <v>251</v>
      </c>
      <c r="O215" t="s">
        <v>252</v>
      </c>
    </row>
    <row r="216" spans="9:17" ht="25.8" x14ac:dyDescent="1.05">
      <c r="I216" s="24" t="s">
        <v>205</v>
      </c>
      <c r="J216" t="s">
        <v>253</v>
      </c>
      <c r="K216" t="s">
        <v>253</v>
      </c>
      <c r="L216" t="s">
        <v>253</v>
      </c>
      <c r="M216" t="s">
        <v>253</v>
      </c>
      <c r="N216" t="s">
        <v>253</v>
      </c>
      <c r="O216" t="s">
        <v>253</v>
      </c>
    </row>
    <row r="217" spans="9:17" ht="25.8" x14ac:dyDescent="1.05">
      <c r="I217" s="24" t="s">
        <v>254</v>
      </c>
      <c r="J217" t="s">
        <v>255</v>
      </c>
      <c r="K217" t="s">
        <v>256</v>
      </c>
      <c r="L217" t="s">
        <v>257</v>
      </c>
      <c r="M217" t="s">
        <v>258</v>
      </c>
      <c r="N217" t="s">
        <v>259</v>
      </c>
      <c r="O217" t="s">
        <v>260</v>
      </c>
    </row>
    <row r="218" spans="9:17" ht="25.8" x14ac:dyDescent="1.05">
      <c r="I218" s="24" t="s">
        <v>261</v>
      </c>
      <c r="J218" t="s">
        <v>262</v>
      </c>
      <c r="K218" t="s">
        <v>262</v>
      </c>
      <c r="L218" t="s">
        <v>262</v>
      </c>
      <c r="M218" t="s">
        <v>262</v>
      </c>
      <c r="N218" t="s">
        <v>262</v>
      </c>
      <c r="O218" t="s">
        <v>262</v>
      </c>
    </row>
    <row r="219" spans="9:17" ht="25.8" x14ac:dyDescent="1.05">
      <c r="I219" s="24" t="s">
        <v>263</v>
      </c>
      <c r="J219" t="s">
        <v>264</v>
      </c>
      <c r="K219" t="s">
        <v>265</v>
      </c>
      <c r="L219" t="s">
        <v>266</v>
      </c>
      <c r="M219" t="s">
        <v>267</v>
      </c>
      <c r="N219" t="s">
        <v>268</v>
      </c>
      <c r="O219" t="s">
        <v>269</v>
      </c>
    </row>
    <row r="220" spans="9:17" ht="25.8" x14ac:dyDescent="1.05">
      <c r="I220" s="24" t="s">
        <v>270</v>
      </c>
      <c r="J220">
        <v>1.0900000000000001</v>
      </c>
      <c r="K220">
        <v>1.27</v>
      </c>
      <c r="L220">
        <v>1.74</v>
      </c>
      <c r="M220">
        <v>2.1</v>
      </c>
      <c r="N220">
        <v>2.21</v>
      </c>
      <c r="O220">
        <v>2.3199999999999998</v>
      </c>
    </row>
    <row r="221" spans="9:17" x14ac:dyDescent="1">
      <c r="I221" t="s">
        <v>271</v>
      </c>
    </row>
    <row r="223" spans="9:17" ht="51.6" x14ac:dyDescent="1.05">
      <c r="I223" s="173" t="s">
        <v>210</v>
      </c>
      <c r="J223" s="173" t="s">
        <v>272</v>
      </c>
      <c r="K223" s="173" t="s">
        <v>273</v>
      </c>
      <c r="L223" s="173" t="s">
        <v>274</v>
      </c>
      <c r="M223" s="173" t="s">
        <v>275</v>
      </c>
      <c r="N223" s="173" t="s">
        <v>276</v>
      </c>
      <c r="O223" s="173" t="s">
        <v>277</v>
      </c>
      <c r="P223" s="173" t="s">
        <v>278</v>
      </c>
      <c r="Q223" s="173" t="s">
        <v>279</v>
      </c>
    </row>
    <row r="224" spans="9:17" x14ac:dyDescent="1">
      <c r="I224">
        <v>1</v>
      </c>
      <c r="J224" s="6">
        <v>6686250</v>
      </c>
      <c r="K224" s="6">
        <v>4470137</v>
      </c>
      <c r="L224" s="6">
        <v>2216113</v>
      </c>
      <c r="M224" s="6">
        <v>554028</v>
      </c>
      <c r="N224" s="6">
        <v>1662085</v>
      </c>
      <c r="O224" s="6">
        <v>-295368</v>
      </c>
      <c r="P224" s="6">
        <v>-261713</v>
      </c>
      <c r="Q224" s="6">
        <v>-295368</v>
      </c>
    </row>
    <row r="225" spans="9:17" x14ac:dyDescent="1">
      <c r="I225">
        <v>2</v>
      </c>
      <c r="J225" s="6">
        <v>10029375</v>
      </c>
      <c r="K225" s="6">
        <v>4604241</v>
      </c>
      <c r="L225" s="6">
        <v>5425134</v>
      </c>
      <c r="M225" s="6">
        <v>1356283</v>
      </c>
      <c r="N225" s="6">
        <v>4068851</v>
      </c>
      <c r="O225" s="6">
        <v>2708587</v>
      </c>
      <c r="P225" s="6">
        <v>2396042</v>
      </c>
      <c r="Q225" s="6">
        <v>2413219</v>
      </c>
    </row>
    <row r="226" spans="9:17" x14ac:dyDescent="1">
      <c r="I226">
        <v>3</v>
      </c>
      <c r="J226" s="6">
        <v>15031563</v>
      </c>
      <c r="K226" s="6">
        <v>4743368</v>
      </c>
      <c r="L226" s="6">
        <v>10288195</v>
      </c>
      <c r="M226" s="6">
        <v>2572049</v>
      </c>
      <c r="N226" s="6">
        <v>7716146</v>
      </c>
      <c r="O226" s="6">
        <v>6108540</v>
      </c>
      <c r="P226" s="6">
        <v>4646963</v>
      </c>
      <c r="Q226" s="6">
        <v>8521759</v>
      </c>
    </row>
    <row r="227" spans="9:17" x14ac:dyDescent="1">
      <c r="I227">
        <v>4</v>
      </c>
      <c r="J227" s="6">
        <v>22544532</v>
      </c>
      <c r="K227" s="6">
        <v>4885679</v>
      </c>
      <c r="L227" s="6">
        <v>17658853</v>
      </c>
      <c r="M227" s="6">
        <v>4414713</v>
      </c>
      <c r="N227" s="6">
        <v>13244141</v>
      </c>
      <c r="O227" s="6">
        <v>11124196</v>
      </c>
      <c r="P227" s="6">
        <v>6059080</v>
      </c>
      <c r="Q227" s="6">
        <v>19645955</v>
      </c>
    </row>
    <row r="228" spans="9:17" x14ac:dyDescent="1">
      <c r="I228">
        <v>5</v>
      </c>
      <c r="J228" s="6">
        <v>33816915</v>
      </c>
      <c r="K228" s="6">
        <v>5031250</v>
      </c>
      <c r="L228" s="6">
        <v>28785665</v>
      </c>
      <c r="M228" s="6">
        <v>7196416</v>
      </c>
      <c r="N228" s="6">
        <v>21589249</v>
      </c>
      <c r="O228" s="6">
        <v>19188249</v>
      </c>
      <c r="P228" s="6">
        <v>8073350</v>
      </c>
      <c r="Q228" s="6">
        <v>38834204</v>
      </c>
    </row>
    <row r="229" spans="9:17" x14ac:dyDescent="1">
      <c r="I229">
        <v>6</v>
      </c>
      <c r="J229" s="6">
        <v>50827242</v>
      </c>
      <c r="K229" s="6">
        <v>5182187</v>
      </c>
      <c r="L229" s="6">
        <v>45645055</v>
      </c>
      <c r="M229" s="6">
        <v>11411264</v>
      </c>
      <c r="N229" s="6">
        <v>34233791</v>
      </c>
      <c r="O229" s="6">
        <v>32491247</v>
      </c>
      <c r="P229" s="6">
        <v>9139888</v>
      </c>
      <c r="Q229" s="6">
        <v>71325451</v>
      </c>
    </row>
    <row r="230" spans="9:17" x14ac:dyDescent="1">
      <c r="I230" t="s">
        <v>280</v>
      </c>
      <c r="Q230" s="152">
        <v>0.27560000000000001</v>
      </c>
    </row>
    <row r="233" spans="9:17" x14ac:dyDescent="1">
      <c r="I233" s="158" t="s">
        <v>85</v>
      </c>
      <c r="J233" s="158" t="s">
        <v>281</v>
      </c>
    </row>
    <row r="234" spans="9:17" x14ac:dyDescent="1">
      <c r="I234" t="s">
        <v>282</v>
      </c>
      <c r="J234" s="23">
        <v>6360252.8899999997</v>
      </c>
    </row>
    <row r="235" spans="9:17" x14ac:dyDescent="1">
      <c r="I235" t="s">
        <v>280</v>
      </c>
      <c r="J235" s="152">
        <v>0.27560000000000001</v>
      </c>
    </row>
    <row r="236" spans="9:17" x14ac:dyDescent="1">
      <c r="I236" t="s">
        <v>283</v>
      </c>
      <c r="J236" s="156">
        <v>0.15</v>
      </c>
    </row>
    <row r="237" spans="9:17" x14ac:dyDescent="1">
      <c r="I237" t="s">
        <v>284</v>
      </c>
      <c r="J237">
        <v>1.1539600000000001</v>
      </c>
    </row>
    <row r="238" spans="9:17" x14ac:dyDescent="1">
      <c r="I238" t="s">
        <v>285</v>
      </c>
      <c r="J238" s="2" t="s">
        <v>286</v>
      </c>
    </row>
    <row r="239" spans="9:17" x14ac:dyDescent="1">
      <c r="I239" t="s">
        <v>287</v>
      </c>
      <c r="J239">
        <v>0.94396000000000002</v>
      </c>
    </row>
  </sheetData>
  <mergeCells count="5">
    <mergeCell ref="I44:I48"/>
    <mergeCell ref="I50:I66"/>
    <mergeCell ref="I68:I78"/>
    <mergeCell ref="I80:I85"/>
    <mergeCell ref="I86:I8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F22C-1B95-4F28-96DD-F5182764CD7B}">
  <dimension ref="A3:G26"/>
  <sheetViews>
    <sheetView topLeftCell="A8" workbookViewId="0">
      <selection activeCell="A17" sqref="A17:G26"/>
    </sheetView>
  </sheetViews>
  <sheetFormatPr defaultRowHeight="25.2" x14ac:dyDescent="1"/>
  <sheetData>
    <row r="3" spans="1:7" ht="25.8" x14ac:dyDescent="1.05">
      <c r="A3" s="155" t="s">
        <v>85</v>
      </c>
      <c r="B3" s="155" t="s">
        <v>155</v>
      </c>
      <c r="C3" s="155" t="s">
        <v>156</v>
      </c>
      <c r="D3" s="155" t="s">
        <v>157</v>
      </c>
      <c r="E3" s="155" t="s">
        <v>158</v>
      </c>
      <c r="F3" s="155" t="s">
        <v>159</v>
      </c>
      <c r="G3" s="155" t="s">
        <v>160</v>
      </c>
    </row>
    <row r="4" spans="1:7" ht="25.8" x14ac:dyDescent="1.05">
      <c r="A4" s="24" t="s">
        <v>288</v>
      </c>
      <c r="B4" t="s">
        <v>211</v>
      </c>
      <c r="C4" t="s">
        <v>212</v>
      </c>
      <c r="D4" t="s">
        <v>213</v>
      </c>
      <c r="E4" t="s">
        <v>214</v>
      </c>
      <c r="F4" t="s">
        <v>215</v>
      </c>
      <c r="G4" t="s">
        <v>216</v>
      </c>
    </row>
    <row r="5" spans="1:7" ht="25.8" x14ac:dyDescent="1.05">
      <c r="A5" s="24" t="s">
        <v>175</v>
      </c>
      <c r="B5" t="s">
        <v>218</v>
      </c>
      <c r="C5" t="s">
        <v>219</v>
      </c>
      <c r="D5" t="s">
        <v>220</v>
      </c>
      <c r="E5" t="s">
        <v>221</v>
      </c>
      <c r="F5" t="s">
        <v>222</v>
      </c>
      <c r="G5" t="s">
        <v>223</v>
      </c>
    </row>
    <row r="6" spans="1:7" ht="25.8" x14ac:dyDescent="1.05">
      <c r="A6" s="24" t="s">
        <v>289</v>
      </c>
      <c r="B6" t="s">
        <v>225</v>
      </c>
      <c r="C6" t="s">
        <v>226</v>
      </c>
      <c r="D6" t="s">
        <v>227</v>
      </c>
      <c r="E6" t="s">
        <v>228</v>
      </c>
      <c r="F6" t="s">
        <v>229</v>
      </c>
      <c r="G6" t="s">
        <v>230</v>
      </c>
    </row>
    <row r="7" spans="1:7" ht="25.8" x14ac:dyDescent="1.05">
      <c r="A7" s="24" t="s">
        <v>174</v>
      </c>
    </row>
    <row r="8" spans="1:7" x14ac:dyDescent="1">
      <c r="A8" t="s">
        <v>290</v>
      </c>
      <c r="B8" t="s">
        <v>291</v>
      </c>
      <c r="C8" t="s">
        <v>291</v>
      </c>
      <c r="D8" t="s">
        <v>291</v>
      </c>
      <c r="E8" t="s">
        <v>291</v>
      </c>
      <c r="F8" t="s">
        <v>291</v>
      </c>
      <c r="G8" t="s">
        <v>291</v>
      </c>
    </row>
    <row r="9" spans="1:7" x14ac:dyDescent="1">
      <c r="A9" t="s">
        <v>202</v>
      </c>
      <c r="B9" t="s">
        <v>292</v>
      </c>
      <c r="C9" t="s">
        <v>293</v>
      </c>
      <c r="D9" t="s">
        <v>294</v>
      </c>
      <c r="E9" t="s">
        <v>295</v>
      </c>
      <c r="F9" t="s">
        <v>296</v>
      </c>
      <c r="G9" t="s">
        <v>297</v>
      </c>
    </row>
    <row r="10" spans="1:7" x14ac:dyDescent="1">
      <c r="A10" t="s">
        <v>203</v>
      </c>
      <c r="B10" t="s">
        <v>298</v>
      </c>
      <c r="C10" t="s">
        <v>299</v>
      </c>
      <c r="D10" t="s">
        <v>294</v>
      </c>
      <c r="E10" t="s">
        <v>295</v>
      </c>
      <c r="F10" t="s">
        <v>296</v>
      </c>
      <c r="G10" t="s">
        <v>297</v>
      </c>
    </row>
    <row r="11" spans="1:7" x14ac:dyDescent="1">
      <c r="A11" t="s">
        <v>254</v>
      </c>
      <c r="B11" t="s">
        <v>255</v>
      </c>
      <c r="C11" t="s">
        <v>256</v>
      </c>
      <c r="D11" t="s">
        <v>257</v>
      </c>
      <c r="E11" t="s">
        <v>258</v>
      </c>
      <c r="F11" t="s">
        <v>259</v>
      </c>
      <c r="G11" t="s">
        <v>260</v>
      </c>
    </row>
    <row r="12" spans="1:7" x14ac:dyDescent="1">
      <c r="A12" t="s">
        <v>300</v>
      </c>
      <c r="B12" t="s">
        <v>301</v>
      </c>
      <c r="C12" t="s">
        <v>302</v>
      </c>
      <c r="D12" t="s">
        <v>303</v>
      </c>
      <c r="E12" t="s">
        <v>304</v>
      </c>
      <c r="F12" t="s">
        <v>305</v>
      </c>
      <c r="G12" t="s">
        <v>306</v>
      </c>
    </row>
    <row r="13" spans="1:7" ht="25.8" x14ac:dyDescent="1.05">
      <c r="A13" s="24" t="s">
        <v>307</v>
      </c>
      <c r="B13" t="s">
        <v>308</v>
      </c>
      <c r="C13" t="s">
        <v>309</v>
      </c>
      <c r="D13" t="s">
        <v>310</v>
      </c>
      <c r="E13" t="s">
        <v>311</v>
      </c>
      <c r="F13" t="s">
        <v>312</v>
      </c>
      <c r="G13" t="s">
        <v>313</v>
      </c>
    </row>
    <row r="14" spans="1:7" ht="25.8" x14ac:dyDescent="1.05">
      <c r="A14" s="24" t="s">
        <v>207</v>
      </c>
      <c r="B14" s="156">
        <v>0.87</v>
      </c>
      <c r="C14" s="156">
        <v>0.45</v>
      </c>
      <c r="D14" s="156">
        <v>0.28000000000000003</v>
      </c>
      <c r="E14" s="156">
        <v>0.2</v>
      </c>
      <c r="F14" s="156">
        <v>0.15</v>
      </c>
      <c r="G14" s="156">
        <v>0.12</v>
      </c>
    </row>
    <row r="17" spans="1:7" ht="25.8" x14ac:dyDescent="1.05">
      <c r="A17" s="154" t="s">
        <v>85</v>
      </c>
      <c r="B17" s="154" t="s">
        <v>193</v>
      </c>
      <c r="C17" s="154" t="s">
        <v>194</v>
      </c>
      <c r="D17" s="154" t="s">
        <v>195</v>
      </c>
      <c r="E17" s="154" t="s">
        <v>196</v>
      </c>
      <c r="F17" s="154" t="s">
        <v>197</v>
      </c>
      <c r="G17" s="154" t="s">
        <v>198</v>
      </c>
    </row>
    <row r="18" spans="1:7" ht="25.8" x14ac:dyDescent="1.05">
      <c r="A18" s="24" t="s">
        <v>199</v>
      </c>
      <c r="B18" s="6">
        <v>6686250</v>
      </c>
      <c r="C18" s="6">
        <v>10029375</v>
      </c>
      <c r="D18" s="6">
        <v>15031563</v>
      </c>
      <c r="E18" s="6">
        <v>22544532</v>
      </c>
      <c r="F18" s="6">
        <v>33816915</v>
      </c>
      <c r="G18" s="6">
        <v>50827242</v>
      </c>
    </row>
    <row r="19" spans="1:7" ht="25.8" x14ac:dyDescent="1.05">
      <c r="A19" s="24" t="s">
        <v>217</v>
      </c>
      <c r="B19" s="6">
        <v>4470137</v>
      </c>
      <c r="C19" s="6">
        <v>4604241</v>
      </c>
      <c r="D19" s="6">
        <v>4743368</v>
      </c>
      <c r="E19" s="6">
        <v>4885679</v>
      </c>
      <c r="F19" s="6">
        <v>5031250</v>
      </c>
      <c r="G19" s="6">
        <v>5182187</v>
      </c>
    </row>
    <row r="20" spans="1:7" ht="25.8" x14ac:dyDescent="1.05">
      <c r="A20" s="24" t="s">
        <v>201</v>
      </c>
      <c r="B20" s="6">
        <v>2216113</v>
      </c>
      <c r="C20" s="6">
        <v>5425134</v>
      </c>
      <c r="D20" s="6">
        <v>10288195</v>
      </c>
      <c r="E20" s="6">
        <v>17658853</v>
      </c>
      <c r="F20" s="6">
        <v>28785665</v>
      </c>
      <c r="G20" s="6">
        <v>45645055</v>
      </c>
    </row>
    <row r="21" spans="1:7" ht="25.8" x14ac:dyDescent="1.05">
      <c r="A21" s="24" t="s">
        <v>314</v>
      </c>
    </row>
    <row r="22" spans="1:7" x14ac:dyDescent="1">
      <c r="A22" t="s">
        <v>315</v>
      </c>
      <c r="B22" s="23">
        <v>334312.5</v>
      </c>
      <c r="C22" s="23">
        <v>501468.75</v>
      </c>
      <c r="D22" s="23">
        <v>751578.15</v>
      </c>
      <c r="E22" s="23">
        <v>1127226.6000000001</v>
      </c>
      <c r="F22" s="23">
        <v>1690845.75</v>
      </c>
      <c r="G22" s="23">
        <v>2541362.1</v>
      </c>
    </row>
    <row r="23" spans="1:7" x14ac:dyDescent="1">
      <c r="A23" t="s">
        <v>316</v>
      </c>
      <c r="B23" s="23">
        <v>334312.5</v>
      </c>
      <c r="C23" s="23">
        <v>501468.75</v>
      </c>
      <c r="D23" s="23">
        <v>751578.15</v>
      </c>
      <c r="E23" s="23">
        <v>1127226.6000000001</v>
      </c>
      <c r="F23" s="23">
        <v>1690845.75</v>
      </c>
      <c r="G23" s="23">
        <v>2541362.1</v>
      </c>
    </row>
    <row r="24" spans="1:7" x14ac:dyDescent="1">
      <c r="A24" t="s">
        <v>317</v>
      </c>
      <c r="B24" s="6">
        <v>389000</v>
      </c>
      <c r="C24" s="6">
        <v>389000</v>
      </c>
      <c r="D24" s="6">
        <v>389000</v>
      </c>
      <c r="E24" s="6">
        <v>389000</v>
      </c>
      <c r="F24" s="6">
        <v>389000</v>
      </c>
      <c r="G24" s="6">
        <v>389000</v>
      </c>
    </row>
    <row r="25" spans="1:7" ht="25.8" x14ac:dyDescent="1.05">
      <c r="A25" s="24" t="s">
        <v>318</v>
      </c>
      <c r="B25" s="27">
        <v>1057625</v>
      </c>
      <c r="C25" s="27">
        <v>1391938</v>
      </c>
      <c r="D25" s="27">
        <v>1892156</v>
      </c>
      <c r="E25" s="27">
        <v>2643453</v>
      </c>
      <c r="F25" s="27">
        <v>3770692</v>
      </c>
      <c r="G25" s="27">
        <v>5471724</v>
      </c>
    </row>
    <row r="26" spans="1:7" ht="25.8" x14ac:dyDescent="1.05">
      <c r="A26" s="24" t="s">
        <v>207</v>
      </c>
      <c r="B26" s="153">
        <v>0.47749999999999998</v>
      </c>
      <c r="C26" s="153">
        <v>0.25690000000000002</v>
      </c>
      <c r="D26" s="153">
        <v>0.18379999999999999</v>
      </c>
      <c r="E26" s="153">
        <v>0.14979999999999999</v>
      </c>
      <c r="F26" s="153">
        <v>0.13120000000000001</v>
      </c>
      <c r="G26" s="153">
        <v>0.1198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F9FD-A617-4971-AF4B-1F1E00ADDDB2}">
  <dimension ref="A1:E6"/>
  <sheetViews>
    <sheetView workbookViewId="0"/>
  </sheetViews>
  <sheetFormatPr defaultColWidth="9.1796875" defaultRowHeight="25.2" x14ac:dyDescent="1"/>
  <cols>
    <col min="1" max="1" width="14" style="160" customWidth="1"/>
    <col min="2" max="2" width="39.1796875" style="181" customWidth="1"/>
    <col min="3" max="3" width="30.81640625" style="160" customWidth="1"/>
    <col min="4" max="4" width="24.54296875" style="160" customWidth="1"/>
    <col min="5" max="5" width="40.7265625" style="160" customWidth="1"/>
    <col min="6" max="16384" width="9.1796875" style="160"/>
  </cols>
  <sheetData>
    <row r="1" spans="1:5" ht="25.8" x14ac:dyDescent="1">
      <c r="A1" s="163" t="s">
        <v>319</v>
      </c>
      <c r="B1" s="163" t="s">
        <v>320</v>
      </c>
      <c r="C1" s="163" t="s">
        <v>321</v>
      </c>
      <c r="D1" s="163" t="s">
        <v>322</v>
      </c>
      <c r="E1" s="163" t="s">
        <v>323</v>
      </c>
    </row>
    <row r="2" spans="1:5" ht="25.8" x14ac:dyDescent="1">
      <c r="A2" s="163" t="s">
        <v>324</v>
      </c>
      <c r="B2" s="161" t="s">
        <v>325</v>
      </c>
      <c r="C2" s="161" t="s">
        <v>326</v>
      </c>
      <c r="D2" s="161" t="s">
        <v>327</v>
      </c>
      <c r="E2" s="161" t="s">
        <v>328</v>
      </c>
    </row>
    <row r="3" spans="1:5" ht="25.8" x14ac:dyDescent="1">
      <c r="A3" s="163" t="s">
        <v>329</v>
      </c>
      <c r="B3" s="161" t="s">
        <v>330</v>
      </c>
      <c r="C3" s="161" t="s">
        <v>331</v>
      </c>
      <c r="D3" s="161" t="s">
        <v>332</v>
      </c>
      <c r="E3" s="161" t="s">
        <v>333</v>
      </c>
    </row>
    <row r="4" spans="1:5" ht="75.599999999999994" x14ac:dyDescent="1">
      <c r="A4" s="163" t="s">
        <v>334</v>
      </c>
      <c r="B4" s="161" t="s">
        <v>335</v>
      </c>
      <c r="C4" s="161" t="s">
        <v>336</v>
      </c>
      <c r="D4" s="161" t="s">
        <v>337</v>
      </c>
      <c r="E4" s="161" t="s">
        <v>338</v>
      </c>
    </row>
    <row r="5" spans="1:5" ht="50.4" x14ac:dyDescent="1">
      <c r="A5" s="163" t="s">
        <v>339</v>
      </c>
      <c r="B5" s="161" t="s">
        <v>340</v>
      </c>
      <c r="C5" s="161" t="s">
        <v>341</v>
      </c>
      <c r="D5" s="161" t="s">
        <v>342</v>
      </c>
      <c r="E5" s="161" t="s">
        <v>343</v>
      </c>
    </row>
    <row r="6" spans="1:5" ht="50.4" x14ac:dyDescent="1">
      <c r="A6" s="163" t="s">
        <v>344</v>
      </c>
      <c r="B6" s="161" t="s">
        <v>345</v>
      </c>
      <c r="C6" s="161" t="s">
        <v>346</v>
      </c>
      <c r="D6" s="161" t="s">
        <v>347</v>
      </c>
      <c r="E6" s="161" t="s">
        <v>348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7F9C-A9E5-402D-928B-65B49B160EB7}">
  <dimension ref="A1:C32"/>
  <sheetViews>
    <sheetView workbookViewId="0"/>
  </sheetViews>
  <sheetFormatPr defaultRowHeight="25.2" x14ac:dyDescent="1"/>
  <cols>
    <col min="1" max="1" width="14.54296875" style="12" customWidth="1"/>
    <col min="2" max="2" width="30" customWidth="1"/>
    <col min="3" max="3" width="54.54296875" customWidth="1"/>
  </cols>
  <sheetData>
    <row r="1" spans="1:3" ht="25.8" x14ac:dyDescent="1">
      <c r="A1" s="163" t="s">
        <v>349</v>
      </c>
      <c r="B1" s="163" t="s">
        <v>350</v>
      </c>
      <c r="C1" s="163" t="s">
        <v>351</v>
      </c>
    </row>
    <row r="2" spans="1:3" ht="25.8" x14ac:dyDescent="1">
      <c r="A2" s="163" t="s">
        <v>352</v>
      </c>
      <c r="B2" s="160" t="s">
        <v>353</v>
      </c>
      <c r="C2" s="185" t="s">
        <v>354</v>
      </c>
    </row>
    <row r="3" spans="1:3" x14ac:dyDescent="1">
      <c r="A3" s="186"/>
      <c r="B3" s="160"/>
      <c r="C3" s="185" t="s">
        <v>355</v>
      </c>
    </row>
    <row r="4" spans="1:3" x14ac:dyDescent="1">
      <c r="A4" s="186"/>
      <c r="B4" s="160"/>
      <c r="C4" s="185" t="s">
        <v>356</v>
      </c>
    </row>
    <row r="5" spans="1:3" x14ac:dyDescent="1">
      <c r="A5" s="186"/>
      <c r="B5" s="160" t="s">
        <v>357</v>
      </c>
      <c r="C5" s="185" t="s">
        <v>358</v>
      </c>
    </row>
    <row r="6" spans="1:3" x14ac:dyDescent="1">
      <c r="A6" s="186"/>
      <c r="B6" s="160"/>
      <c r="C6" s="185" t="s">
        <v>359</v>
      </c>
    </row>
    <row r="7" spans="1:3" x14ac:dyDescent="1">
      <c r="A7" s="186"/>
      <c r="B7" s="160"/>
      <c r="C7" s="185" t="s">
        <v>360</v>
      </c>
    </row>
    <row r="8" spans="1:3" x14ac:dyDescent="1">
      <c r="A8" s="186"/>
      <c r="B8" s="160"/>
      <c r="C8" s="185" t="s">
        <v>361</v>
      </c>
    </row>
    <row r="9" spans="1:3" ht="25.8" x14ac:dyDescent="1">
      <c r="A9" s="163" t="s">
        <v>362</v>
      </c>
      <c r="B9" s="160" t="s">
        <v>363</v>
      </c>
      <c r="C9" s="185" t="s">
        <v>364</v>
      </c>
    </row>
    <row r="10" spans="1:3" x14ac:dyDescent="1">
      <c r="A10" s="186"/>
      <c r="B10" s="160"/>
      <c r="C10" s="185" t="s">
        <v>365</v>
      </c>
    </row>
    <row r="11" spans="1:3" x14ac:dyDescent="1">
      <c r="A11" s="186"/>
      <c r="B11" s="160"/>
      <c r="C11" s="185" t="s">
        <v>366</v>
      </c>
    </row>
    <row r="12" spans="1:3" x14ac:dyDescent="1">
      <c r="A12" s="186"/>
      <c r="B12" s="160" t="s">
        <v>367</v>
      </c>
      <c r="C12" s="185" t="s">
        <v>368</v>
      </c>
    </row>
    <row r="13" spans="1:3" x14ac:dyDescent="1">
      <c r="A13" s="186"/>
      <c r="B13" s="160"/>
      <c r="C13" s="185" t="s">
        <v>369</v>
      </c>
    </row>
    <row r="14" spans="1:3" x14ac:dyDescent="1">
      <c r="A14" s="186"/>
      <c r="B14" s="160"/>
      <c r="C14" s="185" t="s">
        <v>370</v>
      </c>
    </row>
    <row r="15" spans="1:3" ht="25.8" x14ac:dyDescent="1">
      <c r="A15" s="163" t="s">
        <v>371</v>
      </c>
      <c r="B15" s="160" t="s">
        <v>372</v>
      </c>
      <c r="C15" s="185" t="s">
        <v>373</v>
      </c>
    </row>
    <row r="16" spans="1:3" x14ac:dyDescent="1">
      <c r="A16" s="186"/>
      <c r="B16" s="160"/>
      <c r="C16" s="185" t="s">
        <v>374</v>
      </c>
    </row>
    <row r="17" spans="1:3" x14ac:dyDescent="1">
      <c r="A17" s="186"/>
      <c r="B17" s="160"/>
      <c r="C17" s="185" t="s">
        <v>375</v>
      </c>
    </row>
    <row r="18" spans="1:3" x14ac:dyDescent="1">
      <c r="A18" s="186"/>
      <c r="B18" s="160" t="s">
        <v>376</v>
      </c>
      <c r="C18" s="185" t="s">
        <v>377</v>
      </c>
    </row>
    <row r="19" spans="1:3" x14ac:dyDescent="1">
      <c r="A19" s="186"/>
      <c r="B19" s="160"/>
      <c r="C19" s="185" t="s">
        <v>378</v>
      </c>
    </row>
    <row r="20" spans="1:3" x14ac:dyDescent="1">
      <c r="A20" s="186"/>
      <c r="B20" s="160"/>
      <c r="C20" s="185" t="s">
        <v>379</v>
      </c>
    </row>
    <row r="21" spans="1:3" ht="25.8" x14ac:dyDescent="1">
      <c r="A21" s="163" t="s">
        <v>380</v>
      </c>
      <c r="B21" s="160" t="s">
        <v>381</v>
      </c>
      <c r="C21" s="185" t="s">
        <v>382</v>
      </c>
    </row>
    <row r="22" spans="1:3" x14ac:dyDescent="1">
      <c r="A22" s="186"/>
      <c r="B22" s="160"/>
      <c r="C22" s="185" t="s">
        <v>383</v>
      </c>
    </row>
    <row r="23" spans="1:3" x14ac:dyDescent="1">
      <c r="A23" s="186"/>
      <c r="B23" s="160"/>
      <c r="C23" s="185" t="s">
        <v>384</v>
      </c>
    </row>
    <row r="24" spans="1:3" x14ac:dyDescent="1">
      <c r="A24" s="186"/>
      <c r="B24" s="160"/>
      <c r="C24" s="185" t="s">
        <v>385</v>
      </c>
    </row>
    <row r="25" spans="1:3" x14ac:dyDescent="1">
      <c r="A25" s="186"/>
      <c r="B25" s="160" t="s">
        <v>386</v>
      </c>
      <c r="C25" s="185" t="s">
        <v>387</v>
      </c>
    </row>
    <row r="26" spans="1:3" x14ac:dyDescent="1">
      <c r="A26" s="186"/>
      <c r="B26" s="160"/>
      <c r="C26" s="185" t="s">
        <v>388</v>
      </c>
    </row>
    <row r="27" spans="1:3" ht="25.8" x14ac:dyDescent="1">
      <c r="A27" s="163" t="s">
        <v>389</v>
      </c>
      <c r="B27" s="160" t="s">
        <v>390</v>
      </c>
      <c r="C27" s="185" t="s">
        <v>391</v>
      </c>
    </row>
    <row r="28" spans="1:3" x14ac:dyDescent="1">
      <c r="A28" s="186"/>
      <c r="B28" s="160"/>
      <c r="C28" s="185" t="s">
        <v>392</v>
      </c>
    </row>
    <row r="29" spans="1:3" x14ac:dyDescent="1">
      <c r="A29" s="186"/>
      <c r="B29" s="160"/>
      <c r="C29" s="185" t="s">
        <v>393</v>
      </c>
    </row>
    <row r="30" spans="1:3" x14ac:dyDescent="1">
      <c r="A30" s="186"/>
      <c r="B30" s="160" t="s">
        <v>394</v>
      </c>
      <c r="C30" s="185" t="s">
        <v>395</v>
      </c>
    </row>
    <row r="31" spans="1:3" x14ac:dyDescent="1">
      <c r="A31" s="187"/>
      <c r="B31" s="160"/>
      <c r="C31" s="185" t="s">
        <v>396</v>
      </c>
    </row>
    <row r="32" spans="1:3" x14ac:dyDescent="1">
      <c r="A32" s="187"/>
      <c r="B32" s="160"/>
      <c r="C32" s="185" t="s">
        <v>397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87A8-3C8A-4FB0-AA9F-5F9AF33D3EAD}">
  <dimension ref="A1:G10"/>
  <sheetViews>
    <sheetView workbookViewId="0">
      <selection activeCell="G8" sqref="G8"/>
    </sheetView>
  </sheetViews>
  <sheetFormatPr defaultRowHeight="25.2" x14ac:dyDescent="1"/>
  <sheetData>
    <row r="1" spans="1:7" ht="25.8" x14ac:dyDescent="1.05">
      <c r="A1" s="24" t="s">
        <v>199</v>
      </c>
      <c r="B1" s="6">
        <v>6686250</v>
      </c>
      <c r="C1" s="6">
        <v>10029375</v>
      </c>
      <c r="D1" s="6">
        <v>15031563</v>
      </c>
      <c r="E1" s="6">
        <v>22544532</v>
      </c>
      <c r="F1" s="6">
        <v>33816915</v>
      </c>
      <c r="G1" s="6">
        <v>50827242</v>
      </c>
    </row>
    <row r="2" spans="1:7" ht="25.8" x14ac:dyDescent="1.05">
      <c r="A2" s="24" t="s">
        <v>200</v>
      </c>
      <c r="B2" s="6">
        <v>4470137</v>
      </c>
      <c r="C2" s="6">
        <v>4604241</v>
      </c>
      <c r="D2" s="6">
        <v>4743368</v>
      </c>
      <c r="E2" s="6">
        <v>4885679</v>
      </c>
      <c r="F2" s="6">
        <v>5031250</v>
      </c>
      <c r="G2" s="6">
        <v>5182187</v>
      </c>
    </row>
    <row r="3" spans="1:7" ht="25.8" x14ac:dyDescent="1.05">
      <c r="A3" s="24" t="s">
        <v>201</v>
      </c>
      <c r="B3" s="6">
        <v>2216113</v>
      </c>
      <c r="C3" s="6">
        <v>5425134</v>
      </c>
      <c r="D3" s="6">
        <v>10288195</v>
      </c>
      <c r="E3" s="6">
        <v>17658853</v>
      </c>
      <c r="F3" s="6">
        <v>28785665</v>
      </c>
      <c r="G3" s="6">
        <v>45645055</v>
      </c>
    </row>
    <row r="4" spans="1:7" ht="25.8" x14ac:dyDescent="1.05">
      <c r="A4" s="24" t="s">
        <v>202</v>
      </c>
      <c r="B4" s="23">
        <v>334312.5</v>
      </c>
      <c r="C4" s="23">
        <v>501468.75</v>
      </c>
      <c r="D4" s="23">
        <v>751578.15</v>
      </c>
      <c r="E4" s="23">
        <v>1127226.6000000001</v>
      </c>
      <c r="F4" s="23">
        <v>1690845.75</v>
      </c>
      <c r="G4" s="23">
        <v>2541362.1</v>
      </c>
    </row>
    <row r="5" spans="1:7" ht="25.8" x14ac:dyDescent="1.05">
      <c r="A5" s="24" t="s">
        <v>203</v>
      </c>
      <c r="B5" s="23">
        <v>334312.5</v>
      </c>
      <c r="C5" s="23">
        <v>501468.75</v>
      </c>
      <c r="D5" s="23">
        <v>751578.15</v>
      </c>
      <c r="E5" s="23">
        <v>1127226.6000000001</v>
      </c>
      <c r="F5" s="23">
        <v>1690845.75</v>
      </c>
      <c r="G5" s="23">
        <v>2541362.1</v>
      </c>
    </row>
    <row r="6" spans="1:7" ht="25.8" x14ac:dyDescent="1.05">
      <c r="A6" s="24" t="s">
        <v>204</v>
      </c>
      <c r="B6" s="6">
        <v>987215</v>
      </c>
      <c r="C6" s="6">
        <v>1510954</v>
      </c>
      <c r="D6" s="6">
        <v>1515732</v>
      </c>
      <c r="E6" s="6">
        <v>1521379</v>
      </c>
      <c r="F6" s="6">
        <v>1526699</v>
      </c>
      <c r="G6" s="6">
        <v>1533544</v>
      </c>
    </row>
    <row r="7" spans="1:7" ht="25.8" x14ac:dyDescent="1.05">
      <c r="A7" s="24" t="s">
        <v>205</v>
      </c>
      <c r="B7" s="6">
        <v>389000</v>
      </c>
      <c r="C7" s="6">
        <v>389000</v>
      </c>
      <c r="D7" s="6">
        <v>389000</v>
      </c>
      <c r="E7" s="6">
        <v>389000</v>
      </c>
      <c r="F7" s="6">
        <v>389000</v>
      </c>
      <c r="G7" s="6">
        <v>389000</v>
      </c>
    </row>
    <row r="8" spans="1:7" ht="25.8" x14ac:dyDescent="1.05">
      <c r="A8" s="24" t="s">
        <v>206</v>
      </c>
      <c r="B8" s="6">
        <v>2044840</v>
      </c>
      <c r="C8" s="23">
        <v>2902891.5</v>
      </c>
      <c r="D8" s="23">
        <v>3407888.3</v>
      </c>
      <c r="E8" s="23">
        <v>4164832.2</v>
      </c>
      <c r="F8" s="23">
        <v>5297390.5</v>
      </c>
      <c r="G8" s="23">
        <v>7005268.2000000002</v>
      </c>
    </row>
    <row r="9" spans="1:7" ht="25.8" x14ac:dyDescent="1.05">
      <c r="A9" s="24" t="s">
        <v>207</v>
      </c>
      <c r="B9" s="152">
        <v>0.92310000000000003</v>
      </c>
      <c r="C9" s="152">
        <v>0.53469999999999995</v>
      </c>
      <c r="D9" s="152">
        <v>0.33129999999999998</v>
      </c>
      <c r="E9" s="152">
        <v>0.23599999999999999</v>
      </c>
      <c r="F9" s="152">
        <v>0.184</v>
      </c>
      <c r="G9" s="152">
        <v>0.1537</v>
      </c>
    </row>
    <row r="10" spans="1:7" ht="25.8" x14ac:dyDescent="1.05">
      <c r="A10" s="24" t="s">
        <v>208</v>
      </c>
      <c r="B10" t="s">
        <v>209</v>
      </c>
      <c r="C10" s="152"/>
      <c r="D10" s="152"/>
      <c r="E10" s="152"/>
      <c r="F10" s="152"/>
      <c r="G10" s="1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Technology</vt:lpstr>
      <vt:lpstr>Project Cost</vt:lpstr>
      <vt:lpstr>Means of Finance</vt:lpstr>
      <vt:lpstr>Profitability Analysis</vt:lpstr>
      <vt:lpstr>Master doc</vt:lpstr>
      <vt:lpstr>Break Point</vt:lpstr>
      <vt:lpstr>Logical Framework Analysis</vt:lpstr>
      <vt:lpstr>Project Activities, Tasks, and </vt:lpstr>
      <vt:lpstr>Break even point</vt:lpstr>
      <vt:lpstr>DSCR</vt:lpstr>
      <vt:lpstr>IRR</vt:lpstr>
      <vt:lpstr>Risk Assessment</vt:lpstr>
      <vt:lpstr>Fishbone diagram2 </vt:lpstr>
      <vt:lpstr>Issue Tree Diagram 2</vt:lpstr>
      <vt:lpstr>Fishbone diagram</vt:lpstr>
      <vt:lpstr>ISsue trees1</vt:lpstr>
      <vt:lpstr>Stakeholder matrix </vt:lpstr>
      <vt:lpstr>Stakeholders Profiles and Score</vt:lpstr>
      <vt:lpstr>STakeholder scores</vt:lpstr>
      <vt:lpstr>Organizational structure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 D</cp:lastModifiedBy>
  <cp:revision/>
  <dcterms:created xsi:type="dcterms:W3CDTF">2024-10-03T18:51:12Z</dcterms:created>
  <dcterms:modified xsi:type="dcterms:W3CDTF">2024-11-26T10:52:45Z</dcterms:modified>
  <cp:category/>
  <cp:contentStatus/>
</cp:coreProperties>
</file>