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hidePivotFieldList="1"/>
  <mc:AlternateContent xmlns:mc="http://schemas.openxmlformats.org/markup-compatibility/2006">
    <mc:Choice Requires="x15">
      <x15ac:absPath xmlns:x15ac="http://schemas.microsoft.com/office/spreadsheetml/2010/11/ac" url="C:\Users\DELL 4\Desktop\data analystics\Excel\"/>
    </mc:Choice>
  </mc:AlternateContent>
  <bookViews>
    <workbookView xWindow="0" yWindow="0" windowWidth="9180" windowHeight="7335" activeTab="1"/>
  </bookViews>
  <sheets>
    <sheet name="Pivot tables" sheetId="15" r:id="rId1"/>
    <sheet name="Dashbooard" sheetId="19" r:id="rId2"/>
    <sheet name="SaleData" sheetId="14" r:id="rId3"/>
  </sheets>
  <definedNames>
    <definedName name="sale">Table1[#All]</definedName>
    <definedName name="Slicer_Item">#N/A</definedName>
    <definedName name="Slicer_Region">#N/A</definedName>
    <definedName name="Slicer_SalesMa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14" l="1"/>
  <c r="M6" i="14"/>
  <c r="M4" i="14"/>
  <c r="M2" i="14"/>
  <c r="J2" i="14"/>
  <c r="J4" i="14"/>
  <c r="J5" i="14"/>
  <c r="J6" i="14"/>
  <c r="J3" i="14"/>
  <c r="J33" i="14"/>
  <c r="J34" i="14"/>
  <c r="J35" i="14"/>
  <c r="J36" i="14"/>
  <c r="J37" i="14"/>
  <c r="J38" i="14"/>
  <c r="J39" i="14"/>
  <c r="J40" i="14"/>
  <c r="J41" i="14"/>
  <c r="J42" i="14"/>
  <c r="J43" i="14"/>
  <c r="J44" i="14"/>
  <c r="J22" i="14"/>
  <c r="J23" i="14"/>
  <c r="J24" i="14"/>
  <c r="J25" i="14"/>
  <c r="J26" i="14"/>
  <c r="J27" i="14"/>
  <c r="J28" i="14"/>
  <c r="J29" i="14"/>
  <c r="J30" i="14"/>
  <c r="J31" i="14"/>
  <c r="J32" i="14"/>
  <c r="J7" i="14"/>
  <c r="J8" i="14"/>
  <c r="J9" i="14"/>
  <c r="J10" i="14"/>
  <c r="J11" i="14"/>
  <c r="J12" i="14"/>
  <c r="J13" i="14"/>
  <c r="J14" i="14"/>
  <c r="J15" i="14"/>
  <c r="J16" i="14"/>
  <c r="J17" i="14"/>
  <c r="J18" i="14"/>
  <c r="J19" i="14"/>
  <c r="J20" i="14"/>
  <c r="J21" i="14"/>
  <c r="G38" i="14"/>
  <c r="G39" i="14"/>
  <c r="G40" i="14"/>
  <c r="G41" i="14"/>
  <c r="G42" i="14"/>
  <c r="G43" i="14"/>
  <c r="G44" i="14"/>
  <c r="G23" i="14"/>
  <c r="G24" i="14"/>
  <c r="G25" i="14"/>
  <c r="G26" i="14"/>
  <c r="G27" i="14"/>
  <c r="G28" i="14"/>
  <c r="G29" i="14"/>
  <c r="G30" i="14"/>
  <c r="G31" i="14"/>
  <c r="G32" i="14"/>
  <c r="G33" i="14"/>
  <c r="G34" i="14"/>
  <c r="G35" i="14"/>
  <c r="G36" i="14"/>
  <c r="G37" i="14"/>
  <c r="G3" i="14"/>
  <c r="G4" i="14"/>
  <c r="G5" i="14"/>
  <c r="G6" i="14"/>
  <c r="G7" i="14"/>
  <c r="G8" i="14"/>
  <c r="G9" i="14"/>
  <c r="G10" i="14"/>
  <c r="G11" i="14"/>
  <c r="G12" i="14"/>
  <c r="G13" i="14"/>
  <c r="G14" i="14"/>
  <c r="G15" i="14"/>
  <c r="G16" i="14"/>
  <c r="G17" i="14"/>
  <c r="G18" i="14"/>
  <c r="G19" i="14"/>
  <c r="G20" i="14"/>
  <c r="G21" i="14"/>
  <c r="G22" i="14"/>
  <c r="G2" i="14"/>
  <c r="I44" i="14" l="1"/>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alcChain>
</file>

<file path=xl/sharedStrings.xml><?xml version="1.0" encoding="utf-8"?>
<sst xmlns="http://schemas.openxmlformats.org/spreadsheetml/2006/main" count="215" uniqueCount="40">
  <si>
    <t>Region</t>
  </si>
  <si>
    <t>Item</t>
  </si>
  <si>
    <t>Desk</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</si>
  <si>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</si>
  <si>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</si>
  <si>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</si>
  <si>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</si>
  <si>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</si>
  <si>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</si>
  <si>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</si>
  <si>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</si>
  <si>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</si>
  <si>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</si>
  <si>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</si>
  <si>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</si>
  <si>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</si>
  <si>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</si>
  <si>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</si>
  <si>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</si>
  <si>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</si>
  <si>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</si>
  <si>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</si>
  <si>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</si>
  <si>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</si>
  <si>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</si>
  <si>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</si>
  <si>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</si>
  <si>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</si>
  <si>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</si>
  <si>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Date</t>
  </si>
  <si>
    <t>Units sold</t>
  </si>
  <si>
    <t>Grand Total</t>
  </si>
  <si>
    <t>Unit Sold</t>
  </si>
  <si>
    <t>Total profit</t>
  </si>
  <si>
    <t>Average Sales</t>
  </si>
  <si>
    <t>Profit</t>
  </si>
  <si>
    <t>Cost of Goods</t>
  </si>
  <si>
    <t>Row Labels</t>
  </si>
  <si>
    <t>Sum of Sale_amt</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</si>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</sst>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
    <numFmt numFmtId="165" formatCode="&quot;Rs. &quot;##\,##\,&quot;L&quot;"/>
    <numFmt numFmtId="166" formatCode="&quot;&quot;##\,##\,&quot;L&quot;"/>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b/>
      <sz val="11"/>
      <color theme="1"/>
      <name val="Calibri"/>
      <family val="2"/>
    </font>
    <font>
      <b/>
      <sz val="11"/>
      <name val="Calibri"/>
      <family val="2"/>
    </font>
  </fonts>
  <fills count="4">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7">
    <xf numFmtId="0" fontId="0" fillId="0" borderId="0" xfId="0"/>
    <xf numFmtId="0" fontId="5" fillId="2" borderId="1" xfId="0" applyFont="1" applyFill="1" applyBorder="1" applyAlignment="1">
      <alignment vertical="center" wrapText="1"/>
    </xf>
    <xf numFmtId="0" fontId="5" fillId="0" borderId="0" xfId="0" applyFont="1" applyFill="1" applyBorder="1" applyAlignment="1">
      <alignment vertical="center" wrapText="1"/>
    </xf>
    <xf numFmtId="0" fontId="6" fillId="2" borderId="0" xfId="0" applyFont="1" applyFill="1" applyBorder="1" applyAlignment="1">
      <alignment vertical="center" wrapText="1"/>
    </xf>
    <xf numFmtId="0" fontId="6" fillId="2" borderId="1" xfId="0" applyFont="1" applyFill="1" applyBorder="1" applyAlignment="1">
      <alignment vertical="center" wrapText="1"/>
    </xf>
    <xf numFmtId="0" fontId="5" fillId="0" borderId="1" xfId="0" applyFont="1" applyFill="1" applyBorder="1" applyAlignment="1">
      <alignment vertical="center" wrapText="1"/>
    </xf>
    <xf numFmtId="0" fontId="0" fillId="0" borderId="0" xfId="0" applyAlignment="1">
      <alignment vertical="center" wrapText="1"/>
    </xf>
    <xf numFmtId="0" fontId="0" fillId="0" borderId="0" xfId="0" applyFont="1" applyFill="1" applyAlignment="1">
      <alignment vertical="center" wrapText="1"/>
    </xf>
    <xf numFmtId="0" fontId="0" fillId="0" borderId="0" xfId="0" applyFont="1" applyAlignment="1">
      <alignment vertical="center" wrapText="1"/>
    </xf>
    <xf numFmtId="43" fontId="4" fillId="0" borderId="0" xfId="1" applyNumberFormat="1" applyFont="1" applyBorder="1" applyAlignment="1">
      <alignment horizontal="left" vertical="center" wrapText="1"/>
    </xf>
    <xf numFmtId="164" fontId="4" fillId="0" borderId="0" xfId="0" applyNumberFormat="1" applyFont="1" applyBorder="1" applyAlignment="1">
      <alignment vertical="center" wrapText="1"/>
    </xf>
    <xf numFmtId="0" fontId="4" fillId="0" borderId="0" xfId="0" applyFont="1" applyBorder="1" applyAlignment="1">
      <alignment vertical="center" wrapText="1"/>
    </xf>
    <xf numFmtId="0" fontId="6" fillId="0" borderId="0" xfId="0" applyFont="1" applyAlignment="1">
      <alignment vertical="center" wrapText="1"/>
    </xf>
    <xf numFmtId="0" fontId="4" fillId="0" borderId="0" xfId="0" applyFont="1" applyBorder="1" applyAlignment="1">
      <alignment horizontal="left" vertical="center" wrapText="1"/>
    </xf>
    <xf numFmtId="43" fontId="0" fillId="0" borderId="0" xfId="0" applyNumberFormat="1" applyAlignment="1">
      <alignment vertical="center" wrapText="1"/>
    </xf>
    <xf numFmtId="0" fontId="6" fillId="0" borderId="1" xfId="0" applyFont="1" applyBorder="1" applyAlignment="1">
      <alignment vertical="center" wrapText="1"/>
    </xf>
    <xf numFmtId="0" fontId="8" fillId="3" borderId="0" xfId="0" applyFont="1" applyFill="1" applyAlignment="1">
      <alignment vertical="center" wrapText="1"/>
    </xf>
    <xf numFmtId="43" fontId="7" fillId="3" borderId="0" xfId="1" applyNumberFormat="1" applyFont="1" applyFill="1" applyBorder="1" applyAlignment="1">
      <alignment horizontal="left" vertical="center" wrapText="1"/>
    </xf>
    <xf numFmtId="0" fontId="8" fillId="3" borderId="0" xfId="0" applyFont="1" applyFill="1" applyAlignment="1">
      <alignment horizontal="center" vertical="center" wrapText="1"/>
    </xf>
    <xf numFmtId="43" fontId="4" fillId="0" borderId="0" xfId="0" applyNumberFormat="1"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3" fillId="0" borderId="0" xfId="2" applyAlignment="1" applyProtection="1"/>
    <xf numFmtId="0" fontId="3" fillId="0" borderId="0" xfId="2" applyAlignment="1"/>
  </cellXfs>
  <cellStyles count="5">
    <cellStyle name="Comma" xfId="1" builtinId="3"/>
    <cellStyle name="Ctx_Hyperlink" xfId="2"/>
    <cellStyle name="Hyperlink 2" xfId="4"/>
    <cellStyle name="Normal" xfId="0" builtinId="0" customBuiltin="1"/>
    <cellStyle name="Normal 4" xfId="3"/>
  </cellStyles>
  <dxfs count="12">
    <dxf>
      <numFmt numFmtId="35" formatCode="_(* #,##0.00_);_(* \(#,##0.00\);_(* &quot;-&quot;??_);_(@_)"/>
      <alignment horizontal="general" vertical="center" textRotation="0" wrapText="1" indent="0" justifyLastLine="0" shrinkToFit="0" readingOrder="0"/>
    </dxf>
    <dxf>
      <numFmt numFmtId="35" formatCode="_(* #,##0.00_);_(* \(#,##0.00\);_(* &quot;-&quot;??_);_(@_)"/>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numFmt numFmtId="35" formatCode="_(* #,##0.00_);_(* \(#,##0.00\);_(* &quot;-&quot;??_);_(@_)"/>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none"/>
      </font>
      <numFmt numFmtId="35" formatCode="_(* #,##0.00_);_(* \(#,##0.00\);_(* &quot;-&quot;??_);_(@_)"/>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numFmt numFmtId="164" formatCode="m/d/yy;@"/>
      <alignment horizontal="general" vertical="center" textRotation="0" wrapText="1" indent="0" justifyLastLine="0" shrinkToFit="0" readingOrder="0"/>
    </dxf>
    <dxf>
      <font>
        <b/>
        <i val="0"/>
        <strike val="0"/>
        <condense val="0"/>
        <extend val="0"/>
        <outline val="0"/>
        <shadow val="0"/>
        <u val="none"/>
        <vertAlign val="baseline"/>
        <sz val="11"/>
        <color auto="1"/>
        <name val="Calibri"/>
        <scheme val="none"/>
      </font>
      <fill>
        <patternFill patternType="solid">
          <fgColor indexed="64"/>
          <bgColor theme="3" tint="0.79998168889431442"/>
        </patternFill>
      </fill>
      <alignment horizontal="general" vertical="center" textRotation="0" wrapText="1" indent="0" justifyLastLine="0" shrinkToFit="0" readingOrder="0"/>
    </dxf>
    <dxf>
      <numFmt numFmtId="166" formatCode="&quot;&quot;##\,##\,&quot;L&quot;"/>
    </dxf>
    <dxf>
      <numFmt numFmtId="165" formatCode="&quot;Rs. &quot;##\,##\,&quot;L&quot;"/>
    </dxf>
  </dxfs>
  <tableStyles count="0" defaultTableStyle="TableStyleMedium9"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12"/>
  </c:pivotSource>
  <c:chart>
    <c:autoTitleDeleted val="1"/>
    <c:pivotFmts>
      <c:pivotFmt>
        <c:idx val="0"/>
        <c:spPr>
          <a:pattFill prst="ltUpDiag">
            <a:fgClr>
              <a:schemeClr val="accent1"/>
            </a:fgClr>
            <a:bgClr>
              <a:schemeClr val="lt1"/>
            </a:bgClr>
          </a:pattFill>
          <a:ln w="34925" cap="rnd">
            <a:solidFill>
              <a:schemeClr val="tx2">
                <a:lumMod val="60000"/>
                <a:lumOff val="40000"/>
              </a:schemeClr>
            </a:solidFill>
            <a:round/>
          </a:ln>
          <a:effectLst>
            <a:outerShdw dist="25400" dir="2700000" algn="tl" rotWithShape="0">
              <a:schemeClr val="accent1"/>
            </a:outerShdw>
          </a:effectLst>
        </c:spPr>
        <c:marker>
          <c:symbol val="circle"/>
          <c:size val="5"/>
          <c:spPr>
            <a:solidFill>
              <a:schemeClr val="tx2">
                <a:lumMod val="60000"/>
                <a:lumOff val="4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2">
                <a:lumMod val="60000"/>
                <a:lumOff val="40000"/>
              </a:schemeClr>
            </a:solidFill>
            <a:round/>
          </a:ln>
          <a:effectLst>
            <a:outerShdw dist="25400" dir="2700000" algn="tl" rotWithShape="0">
              <a:schemeClr val="accent1"/>
            </a:outerShdw>
          </a:effectLst>
        </c:spPr>
        <c:marker>
          <c:symbol val="circle"/>
          <c:size val="5"/>
          <c:spPr>
            <a:solidFill>
              <a:schemeClr val="tx2">
                <a:lumMod val="60000"/>
                <a:lumOff val="400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tx2">
                <a:lumMod val="60000"/>
                <a:lumOff val="40000"/>
              </a:schemeClr>
            </a:solidFill>
            <a:round/>
          </a:ln>
          <a:effectLst>
            <a:outerShdw dist="25400" dir="2700000" algn="tl" rotWithShape="0">
              <a:schemeClr val="accent1"/>
            </a:outerShdw>
          </a:effectLst>
        </c:spPr>
        <c:marker>
          <c:symbol val="circle"/>
          <c:size val="5"/>
          <c:spPr>
            <a:solidFill>
              <a:schemeClr val="tx2">
                <a:lumMod val="60000"/>
                <a:lumOff val="40000"/>
              </a:schemeClr>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1783105908271694E-2"/>
          <c:y val="4.753068825923526E-2"/>
          <c:w val="0.89019685039370078"/>
          <c:h val="0.68491506270049574"/>
        </c:manualLayout>
      </c:layout>
      <c:lineChart>
        <c:grouping val="standard"/>
        <c:varyColors val="0"/>
        <c:ser>
          <c:idx val="0"/>
          <c:order val="0"/>
          <c:tx>
            <c:strRef>
              <c:f>'Pivot tables'!$L$3</c:f>
              <c:strCache>
                <c:ptCount val="1"/>
                <c:pt idx="0">
                  <c:v>Total</c:v>
                </c:pt>
              </c:strCache>
            </c:strRef>
          </c:tx>
          <c:spPr>
            <a:ln w="34925" cap="rnd">
              <a:solidFill>
                <a:schemeClr val="tx2">
                  <a:lumMod val="60000"/>
                  <a:lumOff val="40000"/>
                </a:schemeClr>
              </a:solidFill>
              <a:round/>
            </a:ln>
            <a:effectLst>
              <a:outerShdw dist="25400" dir="2700000" algn="tl" rotWithShape="0">
                <a:schemeClr val="accent1"/>
              </a:outerShdw>
            </a:effectLst>
          </c:spPr>
          <c:marker>
            <c:symbol val="circle"/>
            <c:size val="5"/>
            <c:spPr>
              <a:solidFill>
                <a:schemeClr val="tx2">
                  <a:lumMod val="60000"/>
                  <a:lumOff val="40000"/>
                </a:schemeClr>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tables'!$K$4:$K$9</c:f>
              <c:strCache>
                <c:ptCount val="5"/>
                <c:pt idx="0">
                  <c:v>Cell Phone</c:v>
                </c:pt>
                <c:pt idx="1">
                  <c:v>Desk</c:v>
                </c:pt>
                <c:pt idx="2">
                  <c:v>Home Theater</c:v>
                </c:pt>
                <c:pt idx="3">
                  <c:v>Television</c:v>
                </c:pt>
                <c:pt idx="4">
                  <c:v>Video Games</c:v>
                </c:pt>
              </c:strCache>
            </c:strRef>
          </c:cat>
          <c:val>
            <c:numRef>
              <c:f>'Pivot tables'!$L$4:$L$9</c:f>
              <c:numCache>
                <c:formatCode>General</c:formatCode>
                <c:ptCount val="5"/>
                <c:pt idx="0">
                  <c:v>27</c:v>
                </c:pt>
                <c:pt idx="1">
                  <c:v>7</c:v>
                </c:pt>
                <c:pt idx="2">
                  <c:v>424</c:v>
                </c:pt>
                <c:pt idx="3">
                  <c:v>498</c:v>
                </c:pt>
                <c:pt idx="4">
                  <c:v>243</c:v>
                </c:pt>
              </c:numCache>
            </c:numRef>
          </c:val>
          <c:smooth val="1"/>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07578720"/>
        <c:axId val="-907591232"/>
      </c:lineChart>
      <c:catAx>
        <c:axId val="-907578720"/>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spc="100" baseline="0">
                <a:solidFill>
                  <a:schemeClr val="tx2">
                    <a:lumMod val="60000"/>
                    <a:lumOff val="40000"/>
                  </a:schemeClr>
                </a:solidFill>
                <a:latin typeface="+mn-lt"/>
                <a:ea typeface="+mn-ea"/>
                <a:cs typeface="+mn-cs"/>
              </a:defRPr>
            </a:pPr>
            <a:endParaRPr lang="en-US"/>
          </a:p>
        </c:txPr>
        <c:crossAx val="-907591232"/>
        <c:crosses val="autoZero"/>
        <c:auto val="1"/>
        <c:lblAlgn val="ctr"/>
        <c:lblOffset val="100"/>
        <c:noMultiLvlLbl val="0"/>
      </c:catAx>
      <c:valAx>
        <c:axId val="-907591232"/>
        <c:scaling>
          <c:orientation val="minMax"/>
        </c:scaling>
        <c:delete val="0"/>
        <c:axPos val="l"/>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2">
                    <a:lumMod val="60000"/>
                    <a:lumOff val="40000"/>
                  </a:schemeClr>
                </a:solidFill>
                <a:latin typeface="+mn-lt"/>
                <a:ea typeface="+mn-ea"/>
                <a:cs typeface="+mn-cs"/>
              </a:defRPr>
            </a:pPr>
            <a:endParaRPr lang="en-US"/>
          </a:p>
        </c:txPr>
        <c:crossAx val="-9075787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38888888888888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7.7777777777777779E-2"/>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4166666666666666"/>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38888888888888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5277777777777777"/>
              <c:y val="2.777777777777777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dLbl>
          <c:idx val="0"/>
          <c:layout>
            <c:manualLayout>
              <c:x val="0.15277777777777768"/>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77515310586176"/>
          <c:y val="2.553222513852435E-3"/>
          <c:w val="0.53389413823272092"/>
          <c:h val="0.88982356372120153"/>
        </c:manualLayout>
      </c:layout>
      <c:doughnutChart>
        <c:varyColors val="1"/>
        <c:ser>
          <c:idx val="0"/>
          <c:order val="0"/>
          <c:tx>
            <c:strRef>
              <c:f>'Pivot tables'!$B$3</c:f>
              <c:strCache>
                <c:ptCount val="1"/>
                <c:pt idx="0">
                  <c:v>Total</c:v>
                </c:pt>
              </c:strCache>
            </c:strRef>
          </c:tx>
          <c:explosion val="8"/>
          <c:dPt>
            <c:idx val="0"/>
            <c:bubble3D val="0"/>
            <c:spPr>
              <a:solidFill>
                <a:schemeClr val="accent1"/>
              </a:solidFill>
              <a:ln w="19050">
                <a:solidFill>
                  <a:schemeClr val="lt1"/>
                </a:solidFill>
              </a:ln>
              <a:effectLst/>
            </c:spPr>
          </c:dPt>
          <c:dLbls>
            <c:dLbl>
              <c:idx val="0"/>
              <c:layout>
                <c:manualLayout>
                  <c:x val="0.25277777777777777"/>
                  <c:y val="2.777777777777777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tables'!$A$4:$A$5</c:f>
              <c:strCache>
                <c:ptCount val="1"/>
                <c:pt idx="0">
                  <c:v>Central</c:v>
                </c:pt>
              </c:strCache>
            </c:strRef>
          </c:cat>
          <c:val>
            <c:numRef>
              <c:f>'Pivot tables'!$B$4:$B$5</c:f>
              <c:numCache>
                <c:formatCode>"Rs. "##\,##\,"L"</c:formatCode>
                <c:ptCount val="1"/>
                <c:pt idx="0">
                  <c:v>829769.5</c:v>
                </c:pt>
              </c:numCache>
            </c:numRef>
          </c:val>
        </c:ser>
        <c:dLbls>
          <c:showLegendKey val="0"/>
          <c:showVal val="1"/>
          <c:showCatName val="0"/>
          <c:showSerName val="0"/>
          <c:showPercent val="0"/>
          <c:showBubbleSize val="0"/>
          <c:showLeaderLines val="1"/>
        </c:dLbls>
        <c:firstSliceAng val="0"/>
        <c:holeSize val="50"/>
      </c:doughnutChart>
      <c:spPr>
        <a:noFill/>
        <a:ln>
          <a:noFill/>
        </a:ln>
        <a:effectLst>
          <a:softEdge rad="0"/>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tables'!$E$4:$E$9</c:f>
              <c:strCache>
                <c:ptCount val="5"/>
                <c:pt idx="0">
                  <c:v>Cell Phone</c:v>
                </c:pt>
                <c:pt idx="1">
                  <c:v>Desk</c:v>
                </c:pt>
                <c:pt idx="2">
                  <c:v>Home Theater</c:v>
                </c:pt>
                <c:pt idx="3">
                  <c:v>Television</c:v>
                </c:pt>
                <c:pt idx="4">
                  <c:v>Video Games</c:v>
                </c:pt>
              </c:strCache>
            </c:strRef>
          </c:cat>
          <c:val>
            <c:numRef>
              <c:f>'Pivot tables'!$F$4:$F$9</c:f>
              <c:numCache>
                <c:formatCode>""##\,##\,"L"</c:formatCode>
                <c:ptCount val="5"/>
                <c:pt idx="0">
                  <c:v>6075</c:v>
                </c:pt>
                <c:pt idx="1">
                  <c:v>875</c:v>
                </c:pt>
                <c:pt idx="2">
                  <c:v>212000</c:v>
                </c:pt>
                <c:pt idx="3">
                  <c:v>596604</c:v>
                </c:pt>
                <c:pt idx="4">
                  <c:v>14215.5</c:v>
                </c:pt>
              </c:numCache>
            </c:numRef>
          </c:val>
        </c:ser>
        <c:dLbls>
          <c:showLegendKey val="0"/>
          <c:showVal val="0"/>
          <c:showCatName val="0"/>
          <c:showSerName val="0"/>
          <c:showPercent val="0"/>
          <c:showBubbleSize val="0"/>
        </c:dLbls>
        <c:gapWidth val="52"/>
        <c:axId val="-907586336"/>
        <c:axId val="-907588512"/>
      </c:barChart>
      <c:catAx>
        <c:axId val="-9075863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7588512"/>
        <c:crosses val="autoZero"/>
        <c:auto val="1"/>
        <c:lblAlgn val="ctr"/>
        <c:lblOffset val="100"/>
        <c:noMultiLvlLbl val="0"/>
      </c:catAx>
      <c:valAx>
        <c:axId val="-907588512"/>
        <c:scaling>
          <c:orientation val="minMax"/>
        </c:scaling>
        <c:delete val="1"/>
        <c:axPos val="b"/>
        <c:numFmt formatCode="&quot;&quot;##\,##\,&quot;L&quot;" sourceLinked="1"/>
        <c:majorTickMark val="out"/>
        <c:minorTickMark val="none"/>
        <c:tickLblPos val="nextTo"/>
        <c:crossAx val="-907586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3015748031496075E-2"/>
          <c:y val="0.10648148148148148"/>
          <c:w val="0.91031758530183726"/>
          <c:h val="0.62939486730825311"/>
        </c:manualLayout>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tables'!$H$4:$H$10</c:f>
              <c:strCache>
                <c:ptCount val="6"/>
                <c:pt idx="0">
                  <c:v>David</c:v>
                </c:pt>
                <c:pt idx="1">
                  <c:v>John</c:v>
                </c:pt>
                <c:pt idx="2">
                  <c:v>Luis</c:v>
                </c:pt>
                <c:pt idx="3">
                  <c:v>Shelli</c:v>
                </c:pt>
                <c:pt idx="4">
                  <c:v>Sigal</c:v>
                </c:pt>
                <c:pt idx="5">
                  <c:v>Steven</c:v>
                </c:pt>
              </c:strCache>
            </c:strRef>
          </c:cat>
          <c:val>
            <c:numRef>
              <c:f>'Pivot tables'!$I$4:$I$10</c:f>
              <c:numCache>
                <c:formatCode>"Rs. "##\,##\,"L"</c:formatCode>
                <c:ptCount val="6"/>
                <c:pt idx="0">
                  <c:v>140955</c:v>
                </c:pt>
                <c:pt idx="1">
                  <c:v>124016</c:v>
                </c:pt>
                <c:pt idx="2">
                  <c:v>206373</c:v>
                </c:pt>
                <c:pt idx="3">
                  <c:v>33698</c:v>
                </c:pt>
                <c:pt idx="4">
                  <c:v>125037.5</c:v>
                </c:pt>
                <c:pt idx="5">
                  <c:v>199690</c:v>
                </c:pt>
              </c:numCache>
            </c:numRef>
          </c:val>
        </c:ser>
        <c:dLbls>
          <c:showLegendKey val="0"/>
          <c:showVal val="0"/>
          <c:showCatName val="0"/>
          <c:showSerName val="0"/>
          <c:showPercent val="0"/>
          <c:showBubbleSize val="0"/>
        </c:dLbls>
        <c:gapWidth val="197"/>
        <c:overlap val="-27"/>
        <c:axId val="-907579808"/>
        <c:axId val="-907592320"/>
      </c:barChart>
      <c:catAx>
        <c:axId val="-90757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592320"/>
        <c:crosses val="autoZero"/>
        <c:auto val="1"/>
        <c:lblAlgn val="ctr"/>
        <c:lblOffset val="100"/>
        <c:noMultiLvlLbl val="0"/>
      </c:catAx>
      <c:valAx>
        <c:axId val="-907592320"/>
        <c:scaling>
          <c:orientation val="minMax"/>
        </c:scaling>
        <c:delete val="1"/>
        <c:axPos val="l"/>
        <c:numFmt formatCode="&quot;Rs. &quot;##\,##\,&quot;L&quot;" sourceLinked="1"/>
        <c:majorTickMark val="out"/>
        <c:minorTickMark val="none"/>
        <c:tickLblPos val="nextTo"/>
        <c:crossAx val="-907579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66675</xdr:rowOff>
    </xdr:from>
    <xdr:to>
      <xdr:col>20</xdr:col>
      <xdr:colOff>361951</xdr:colOff>
      <xdr:row>1</xdr:row>
      <xdr:rowOff>0</xdr:rowOff>
    </xdr:to>
    <xdr:sp macro="" textlink="">
      <xdr:nvSpPr>
        <xdr:cNvPr id="2" name="Rounded Rectangle 1"/>
        <xdr:cNvSpPr/>
      </xdr:nvSpPr>
      <xdr:spPr>
        <a:xfrm>
          <a:off x="1" y="66675"/>
          <a:ext cx="13506450" cy="9525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clientData/>
  </xdr:twoCellAnchor>
  <xdr:twoCellAnchor>
    <xdr:from>
      <xdr:col>0</xdr:col>
      <xdr:colOff>1</xdr:colOff>
      <xdr:row>1</xdr:row>
      <xdr:rowOff>200025</xdr:rowOff>
    </xdr:from>
    <xdr:to>
      <xdr:col>3</xdr:col>
      <xdr:colOff>438149</xdr:colOff>
      <xdr:row>2</xdr:row>
      <xdr:rowOff>133350</xdr:rowOff>
    </xdr:to>
    <xdr:grpSp>
      <xdr:nvGrpSpPr>
        <xdr:cNvPr id="8" name="Group 7"/>
        <xdr:cNvGrpSpPr/>
      </xdr:nvGrpSpPr>
      <xdr:grpSpPr>
        <a:xfrm>
          <a:off x="1" y="1219200"/>
          <a:ext cx="2409823" cy="952500"/>
          <a:chOff x="1" y="1219200"/>
          <a:chExt cx="2409823" cy="952500"/>
        </a:xfrm>
      </xdr:grpSpPr>
      <xdr:sp macro="" textlink="">
        <xdr:nvSpPr>
          <xdr:cNvPr id="3" name="Rounded Rectangle 2"/>
          <xdr:cNvSpPr/>
        </xdr:nvSpPr>
        <xdr:spPr>
          <a:xfrm>
            <a:off x="1" y="1219200"/>
            <a:ext cx="2400300" cy="9525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4" name="Rounded Rectangle 3"/>
          <xdr:cNvSpPr/>
        </xdr:nvSpPr>
        <xdr:spPr>
          <a:xfrm rot="5400000">
            <a:off x="-52389" y="1300164"/>
            <a:ext cx="923928" cy="80010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6" name="TextBox 5"/>
          <xdr:cNvSpPr txBox="1"/>
        </xdr:nvSpPr>
        <xdr:spPr>
          <a:xfrm>
            <a:off x="914399" y="1466850"/>
            <a:ext cx="11144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75000"/>
                  </a:schemeClr>
                </a:solidFill>
              </a:rPr>
              <a:t>TOTAL</a:t>
            </a:r>
            <a:r>
              <a:rPr lang="en-US" sz="1200" b="1" baseline="0">
                <a:solidFill>
                  <a:schemeClr val="accent1">
                    <a:lumMod val="75000"/>
                  </a:schemeClr>
                </a:solidFill>
              </a:rPr>
              <a:t> </a:t>
            </a:r>
            <a:r>
              <a:rPr lang="en-US" sz="1200" b="1" baseline="0">
                <a:ln>
                  <a:noFill/>
                </a:ln>
                <a:solidFill>
                  <a:schemeClr val="accent1">
                    <a:lumMod val="75000"/>
                  </a:schemeClr>
                </a:solidFill>
              </a:rPr>
              <a:t>SALES</a:t>
            </a:r>
          </a:p>
          <a:p>
            <a:endParaRPr lang="en-US" sz="1200"/>
          </a:p>
        </xdr:txBody>
      </xdr:sp>
      <xdr:sp macro="" textlink="SaleData!M2">
        <xdr:nvSpPr>
          <xdr:cNvPr id="7" name="TextBox 6"/>
          <xdr:cNvSpPr txBox="1"/>
        </xdr:nvSpPr>
        <xdr:spPr>
          <a:xfrm>
            <a:off x="838199" y="1695450"/>
            <a:ext cx="15716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8BA14D-9918-436E-9A52-9E96660E3999}" type="TxLink">
              <a:rPr lang="en-US" sz="1800" b="1" i="0" u="none" strike="noStrike">
                <a:solidFill>
                  <a:schemeClr val="accent1">
                    <a:lumMod val="75000"/>
                  </a:schemeClr>
                </a:solidFill>
                <a:latin typeface="Calibri"/>
                <a:cs typeface="Calibri"/>
              </a:rPr>
              <a:pPr/>
              <a:t> 1,305,675.50 </a:t>
            </a:fld>
            <a:endParaRPr lang="en-US" sz="1800" b="1">
              <a:solidFill>
                <a:schemeClr val="accent1">
                  <a:lumMod val="75000"/>
                </a:schemeClr>
              </a:solidFill>
            </a:endParaRPr>
          </a:p>
        </xdr:txBody>
      </xdr:sp>
    </xdr:grpSp>
    <xdr:clientData/>
  </xdr:twoCellAnchor>
  <xdr:twoCellAnchor>
    <xdr:from>
      <xdr:col>4</xdr:col>
      <xdr:colOff>476251</xdr:colOff>
      <xdr:row>1</xdr:row>
      <xdr:rowOff>200025</xdr:rowOff>
    </xdr:from>
    <xdr:to>
      <xdr:col>8</xdr:col>
      <xdr:colOff>295274</xdr:colOff>
      <xdr:row>2</xdr:row>
      <xdr:rowOff>133350</xdr:rowOff>
    </xdr:to>
    <xdr:grpSp>
      <xdr:nvGrpSpPr>
        <xdr:cNvPr id="9" name="Group 8"/>
        <xdr:cNvGrpSpPr/>
      </xdr:nvGrpSpPr>
      <xdr:grpSpPr>
        <a:xfrm>
          <a:off x="3105151" y="1219200"/>
          <a:ext cx="2447923" cy="952500"/>
          <a:chOff x="1" y="1219200"/>
          <a:chExt cx="2447923" cy="952500"/>
        </a:xfrm>
      </xdr:grpSpPr>
      <xdr:sp macro="" textlink="">
        <xdr:nvSpPr>
          <xdr:cNvPr id="10" name="Rounded Rectangle 9"/>
          <xdr:cNvSpPr/>
        </xdr:nvSpPr>
        <xdr:spPr>
          <a:xfrm>
            <a:off x="1" y="1219200"/>
            <a:ext cx="2400300" cy="9525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11" name="Rounded Rectangle 10"/>
          <xdr:cNvSpPr/>
        </xdr:nvSpPr>
        <xdr:spPr>
          <a:xfrm rot="5400000">
            <a:off x="-52389" y="1300164"/>
            <a:ext cx="923928" cy="80010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12" name="TextBox 11"/>
          <xdr:cNvSpPr txBox="1"/>
        </xdr:nvSpPr>
        <xdr:spPr>
          <a:xfrm>
            <a:off x="914398" y="1466850"/>
            <a:ext cx="1257301"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n>
                  <a:noFill/>
                </a:ln>
                <a:solidFill>
                  <a:schemeClr val="accent1">
                    <a:lumMod val="75000"/>
                  </a:schemeClr>
                </a:solidFill>
              </a:rPr>
              <a:t>AVERAGE SALES</a:t>
            </a:r>
          </a:p>
          <a:p>
            <a:endParaRPr lang="en-US" sz="1200"/>
          </a:p>
        </xdr:txBody>
      </xdr:sp>
      <xdr:sp macro="" textlink="SaleData!M8">
        <xdr:nvSpPr>
          <xdr:cNvPr id="13" name="TextBox 12"/>
          <xdr:cNvSpPr txBox="1"/>
        </xdr:nvSpPr>
        <xdr:spPr>
          <a:xfrm>
            <a:off x="876299" y="1695450"/>
            <a:ext cx="15716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F8C953-9C45-4638-A812-77FE00D27AF5}" type="TxLink">
              <a:rPr lang="en-US" sz="1800" b="1" i="0" u="none" strike="noStrike">
                <a:solidFill>
                  <a:schemeClr val="accent1">
                    <a:lumMod val="75000"/>
                  </a:schemeClr>
                </a:solidFill>
                <a:latin typeface="Calibri"/>
                <a:cs typeface="Calibri"/>
              </a:rPr>
              <a:pPr/>
              <a:t> 30,364.55 </a:t>
            </a:fld>
            <a:endParaRPr lang="en-US" sz="1800" b="1">
              <a:solidFill>
                <a:schemeClr val="accent1">
                  <a:lumMod val="75000"/>
                </a:schemeClr>
              </a:solidFill>
            </a:endParaRPr>
          </a:p>
        </xdr:txBody>
      </xdr:sp>
    </xdr:grpSp>
    <xdr:clientData/>
  </xdr:twoCellAnchor>
  <xdr:twoCellAnchor>
    <xdr:from>
      <xdr:col>9</xdr:col>
      <xdr:colOff>9526</xdr:colOff>
      <xdr:row>1</xdr:row>
      <xdr:rowOff>200025</xdr:rowOff>
    </xdr:from>
    <xdr:to>
      <xdr:col>12</xdr:col>
      <xdr:colOff>542924</xdr:colOff>
      <xdr:row>2</xdr:row>
      <xdr:rowOff>133350</xdr:rowOff>
    </xdr:to>
    <xdr:grpSp>
      <xdr:nvGrpSpPr>
        <xdr:cNvPr id="19" name="Group 18"/>
        <xdr:cNvGrpSpPr/>
      </xdr:nvGrpSpPr>
      <xdr:grpSpPr>
        <a:xfrm>
          <a:off x="5924551" y="1219200"/>
          <a:ext cx="2505073" cy="952500"/>
          <a:chOff x="1" y="1219200"/>
          <a:chExt cx="2505073" cy="952500"/>
        </a:xfrm>
      </xdr:grpSpPr>
      <xdr:sp macro="" textlink="">
        <xdr:nvSpPr>
          <xdr:cNvPr id="20" name="Rounded Rectangle 19"/>
          <xdr:cNvSpPr/>
        </xdr:nvSpPr>
        <xdr:spPr>
          <a:xfrm>
            <a:off x="1" y="1219200"/>
            <a:ext cx="2400300" cy="9525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21" name="Rounded Rectangle 20"/>
          <xdr:cNvSpPr/>
        </xdr:nvSpPr>
        <xdr:spPr>
          <a:xfrm rot="5400000">
            <a:off x="-52389" y="1300164"/>
            <a:ext cx="923928" cy="80010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22" name="TextBox 21"/>
          <xdr:cNvSpPr txBox="1"/>
        </xdr:nvSpPr>
        <xdr:spPr>
          <a:xfrm>
            <a:off x="914399" y="1466850"/>
            <a:ext cx="11144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accent1">
                    <a:lumMod val="75000"/>
                  </a:schemeClr>
                </a:solidFill>
              </a:rPr>
              <a:t>UNITS SOLD</a:t>
            </a:r>
            <a:endParaRPr lang="en-US" sz="1200" b="1" baseline="0">
              <a:ln>
                <a:noFill/>
              </a:ln>
              <a:solidFill>
                <a:schemeClr val="accent1">
                  <a:lumMod val="75000"/>
                </a:schemeClr>
              </a:solidFill>
            </a:endParaRPr>
          </a:p>
          <a:p>
            <a:endParaRPr lang="en-US" sz="1200"/>
          </a:p>
        </xdr:txBody>
      </xdr:sp>
      <xdr:sp macro="" textlink="SaleData!M4">
        <xdr:nvSpPr>
          <xdr:cNvPr id="23" name="TextBox 22"/>
          <xdr:cNvSpPr txBox="1"/>
        </xdr:nvSpPr>
        <xdr:spPr>
          <a:xfrm>
            <a:off x="933449" y="1666875"/>
            <a:ext cx="15716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56D403-0CAC-458A-AF9A-BEA26302472C}" type="TxLink">
              <a:rPr lang="en-US" sz="1800" b="1" i="0" u="none" strike="noStrike">
                <a:solidFill>
                  <a:schemeClr val="accent1">
                    <a:lumMod val="75000"/>
                  </a:schemeClr>
                </a:solidFill>
                <a:latin typeface="Calibri"/>
                <a:cs typeface="Calibri"/>
              </a:rPr>
              <a:pPr/>
              <a:t>2121</a:t>
            </a:fld>
            <a:endParaRPr lang="en-US" sz="1800" b="1">
              <a:solidFill>
                <a:schemeClr val="accent1">
                  <a:lumMod val="75000"/>
                </a:schemeClr>
              </a:solidFill>
            </a:endParaRPr>
          </a:p>
        </xdr:txBody>
      </xdr:sp>
    </xdr:grpSp>
    <xdr:clientData/>
  </xdr:twoCellAnchor>
  <xdr:twoCellAnchor>
    <xdr:from>
      <xdr:col>13</xdr:col>
      <xdr:colOff>361951</xdr:colOff>
      <xdr:row>1</xdr:row>
      <xdr:rowOff>200025</xdr:rowOff>
    </xdr:from>
    <xdr:to>
      <xdr:col>17</xdr:col>
      <xdr:colOff>180974</xdr:colOff>
      <xdr:row>2</xdr:row>
      <xdr:rowOff>133350</xdr:rowOff>
    </xdr:to>
    <xdr:grpSp>
      <xdr:nvGrpSpPr>
        <xdr:cNvPr id="24" name="Group 23"/>
        <xdr:cNvGrpSpPr/>
      </xdr:nvGrpSpPr>
      <xdr:grpSpPr>
        <a:xfrm>
          <a:off x="8905876" y="1219200"/>
          <a:ext cx="2447923" cy="952500"/>
          <a:chOff x="1" y="1219200"/>
          <a:chExt cx="2447923" cy="952500"/>
        </a:xfrm>
      </xdr:grpSpPr>
      <xdr:sp macro="" textlink="">
        <xdr:nvSpPr>
          <xdr:cNvPr id="25" name="Rounded Rectangle 24"/>
          <xdr:cNvSpPr/>
        </xdr:nvSpPr>
        <xdr:spPr>
          <a:xfrm>
            <a:off x="1" y="1219200"/>
            <a:ext cx="2400300" cy="9525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26" name="Rounded Rectangle 25"/>
          <xdr:cNvSpPr/>
        </xdr:nvSpPr>
        <xdr:spPr>
          <a:xfrm rot="5400000">
            <a:off x="-52389" y="1300164"/>
            <a:ext cx="923928" cy="800100"/>
          </a:xfrm>
          <a:prstGeom prst="roundRect">
            <a:avLst/>
          </a:prstGeom>
          <a:solidFill>
            <a:schemeClr val="accent1">
              <a:lumMod val="7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sp macro="" textlink="">
        <xdr:nvSpPr>
          <xdr:cNvPr id="27" name="TextBox 26"/>
          <xdr:cNvSpPr txBox="1"/>
        </xdr:nvSpPr>
        <xdr:spPr>
          <a:xfrm>
            <a:off x="914399" y="1466850"/>
            <a:ext cx="111442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ln>
                  <a:noFill/>
                </a:ln>
                <a:solidFill>
                  <a:schemeClr val="accent1">
                    <a:lumMod val="75000"/>
                  </a:schemeClr>
                </a:solidFill>
              </a:rPr>
              <a:t>PROFIT</a:t>
            </a:r>
          </a:p>
          <a:p>
            <a:endParaRPr lang="en-US" sz="1200"/>
          </a:p>
        </xdr:txBody>
      </xdr:sp>
      <xdr:sp macro="" textlink="SaleData!M6">
        <xdr:nvSpPr>
          <xdr:cNvPr id="28" name="TextBox 27"/>
          <xdr:cNvSpPr txBox="1"/>
        </xdr:nvSpPr>
        <xdr:spPr>
          <a:xfrm>
            <a:off x="876299" y="1685925"/>
            <a:ext cx="15716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F39D9A-0731-470C-9352-94BA7200B001}" type="TxLink">
              <a:rPr lang="en-US" sz="1600" b="1" i="0" u="none" strike="noStrike">
                <a:solidFill>
                  <a:schemeClr val="accent1">
                    <a:lumMod val="75000"/>
                  </a:schemeClr>
                </a:solidFill>
                <a:latin typeface="Calibri"/>
                <a:cs typeface="Calibri"/>
              </a:rPr>
              <a:pPr/>
              <a:t> 130,567.55 </a:t>
            </a:fld>
            <a:endParaRPr lang="en-US" sz="1600" b="1">
              <a:solidFill>
                <a:schemeClr val="accent1">
                  <a:lumMod val="75000"/>
                </a:schemeClr>
              </a:solidFill>
            </a:endParaRPr>
          </a:p>
        </xdr:txBody>
      </xdr:sp>
    </xdr:grpSp>
    <xdr:clientData/>
  </xdr:twoCellAnchor>
  <xdr:twoCellAnchor editAs="oneCell">
    <xdr:from>
      <xdr:col>0</xdr:col>
      <xdr:colOff>190500</xdr:colOff>
      <xdr:row>1</xdr:row>
      <xdr:rowOff>501395</xdr:rowOff>
    </xdr:from>
    <xdr:to>
      <xdr:col>0</xdr:col>
      <xdr:colOff>590550</xdr:colOff>
      <xdr:row>1</xdr:row>
      <xdr:rowOff>933449</xdr:rowOff>
    </xdr:to>
    <xdr:pic>
      <xdr:nvPicPr>
        <xdr:cNvPr id="33" name="Picture 32"/>
        <xdr:cNvPicPr>
          <a:picLocks noChangeAspect="1"/>
        </xdr:cNvPicPr>
      </xdr:nvPicPr>
      <xdr:blipFill>
        <a:blip xmlns:r="http://schemas.openxmlformats.org/officeDocument/2006/relationships" r:embed="rId1"/>
        <a:stretch>
          <a:fillRect/>
        </a:stretch>
      </xdr:blipFill>
      <xdr:spPr>
        <a:xfrm>
          <a:off x="190500" y="1520570"/>
          <a:ext cx="400050" cy="432054"/>
        </a:xfrm>
        <a:prstGeom prst="rect">
          <a:avLst/>
        </a:prstGeom>
      </xdr:spPr>
    </xdr:pic>
    <xdr:clientData/>
  </xdr:twoCellAnchor>
  <xdr:twoCellAnchor editAs="oneCell">
    <xdr:from>
      <xdr:col>5</xdr:col>
      <xdr:colOff>0</xdr:colOff>
      <xdr:row>1</xdr:row>
      <xdr:rowOff>482345</xdr:rowOff>
    </xdr:from>
    <xdr:to>
      <xdr:col>5</xdr:col>
      <xdr:colOff>400050</xdr:colOff>
      <xdr:row>1</xdr:row>
      <xdr:rowOff>914399</xdr:rowOff>
    </xdr:to>
    <xdr:pic>
      <xdr:nvPicPr>
        <xdr:cNvPr id="35" name="Picture 34"/>
        <xdr:cNvPicPr>
          <a:picLocks noChangeAspect="1"/>
        </xdr:cNvPicPr>
      </xdr:nvPicPr>
      <xdr:blipFill>
        <a:blip xmlns:r="http://schemas.openxmlformats.org/officeDocument/2006/relationships" r:embed="rId1"/>
        <a:stretch>
          <a:fillRect/>
        </a:stretch>
      </xdr:blipFill>
      <xdr:spPr>
        <a:xfrm>
          <a:off x="3286125" y="1501520"/>
          <a:ext cx="400050" cy="432054"/>
        </a:xfrm>
        <a:prstGeom prst="rect">
          <a:avLst/>
        </a:prstGeom>
      </xdr:spPr>
    </xdr:pic>
    <xdr:clientData/>
  </xdr:twoCellAnchor>
  <xdr:twoCellAnchor editAs="oneCell">
    <xdr:from>
      <xdr:col>9</xdr:col>
      <xdr:colOff>200025</xdr:colOff>
      <xdr:row>1</xdr:row>
      <xdr:rowOff>472820</xdr:rowOff>
    </xdr:from>
    <xdr:to>
      <xdr:col>9</xdr:col>
      <xdr:colOff>600075</xdr:colOff>
      <xdr:row>1</xdr:row>
      <xdr:rowOff>904874</xdr:rowOff>
    </xdr:to>
    <xdr:pic>
      <xdr:nvPicPr>
        <xdr:cNvPr id="36" name="Picture 35"/>
        <xdr:cNvPicPr>
          <a:picLocks noChangeAspect="1"/>
        </xdr:cNvPicPr>
      </xdr:nvPicPr>
      <xdr:blipFill>
        <a:blip xmlns:r="http://schemas.openxmlformats.org/officeDocument/2006/relationships" r:embed="rId1"/>
        <a:stretch>
          <a:fillRect/>
        </a:stretch>
      </xdr:blipFill>
      <xdr:spPr>
        <a:xfrm>
          <a:off x="6115050" y="1491995"/>
          <a:ext cx="400050" cy="432054"/>
        </a:xfrm>
        <a:prstGeom prst="rect">
          <a:avLst/>
        </a:prstGeom>
      </xdr:spPr>
    </xdr:pic>
    <xdr:clientData/>
  </xdr:twoCellAnchor>
  <xdr:twoCellAnchor editAs="oneCell">
    <xdr:from>
      <xdr:col>13</xdr:col>
      <xdr:colOff>552450</xdr:colOff>
      <xdr:row>1</xdr:row>
      <xdr:rowOff>457200</xdr:rowOff>
    </xdr:from>
    <xdr:to>
      <xdr:col>14</xdr:col>
      <xdr:colOff>295275</xdr:colOff>
      <xdr:row>1</xdr:row>
      <xdr:rowOff>889254</xdr:rowOff>
    </xdr:to>
    <xdr:pic>
      <xdr:nvPicPr>
        <xdr:cNvPr id="37" name="Picture 36"/>
        <xdr:cNvPicPr>
          <a:picLocks noChangeAspect="1"/>
        </xdr:cNvPicPr>
      </xdr:nvPicPr>
      <xdr:blipFill>
        <a:blip xmlns:r="http://schemas.openxmlformats.org/officeDocument/2006/relationships" r:embed="rId1"/>
        <a:stretch>
          <a:fillRect/>
        </a:stretch>
      </xdr:blipFill>
      <xdr:spPr>
        <a:xfrm>
          <a:off x="9096375" y="1476375"/>
          <a:ext cx="400050" cy="432054"/>
        </a:xfrm>
        <a:prstGeom prst="rect">
          <a:avLst/>
        </a:prstGeom>
      </xdr:spPr>
    </xdr:pic>
    <xdr:clientData/>
  </xdr:twoCellAnchor>
  <xdr:twoCellAnchor>
    <xdr:from>
      <xdr:col>8</xdr:col>
      <xdr:colOff>85725</xdr:colOff>
      <xdr:row>0</xdr:row>
      <xdr:rowOff>266700</xdr:rowOff>
    </xdr:from>
    <xdr:to>
      <xdr:col>14</xdr:col>
      <xdr:colOff>9525</xdr:colOff>
      <xdr:row>0</xdr:row>
      <xdr:rowOff>609600</xdr:rowOff>
    </xdr:to>
    <xdr:sp macro="" textlink="">
      <xdr:nvSpPr>
        <xdr:cNvPr id="34" name="TextBox 33"/>
        <xdr:cNvSpPr txBox="1"/>
      </xdr:nvSpPr>
      <xdr:spPr>
        <a:xfrm>
          <a:off x="5343525" y="266700"/>
          <a:ext cx="38671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2">
                  <a:lumMod val="75000"/>
                </a:schemeClr>
              </a:solidFill>
            </a:rPr>
            <a:t>Sales Dashboard - 2024</a:t>
          </a:r>
        </a:p>
      </xdr:txBody>
    </xdr:sp>
    <xdr:clientData/>
  </xdr:twoCellAnchor>
  <xdr:twoCellAnchor editAs="oneCell">
    <xdr:from>
      <xdr:col>0</xdr:col>
      <xdr:colOff>114300</xdr:colOff>
      <xdr:row>4</xdr:row>
      <xdr:rowOff>238125</xdr:rowOff>
    </xdr:from>
    <xdr:to>
      <xdr:col>2</xdr:col>
      <xdr:colOff>628650</xdr:colOff>
      <xdr:row>7</xdr:row>
      <xdr:rowOff>485775</xdr:rowOff>
    </xdr:to>
    <mc:AlternateContent xmlns:mc="http://schemas.openxmlformats.org/markup-compatibility/2006" xmlns:a14="http://schemas.microsoft.com/office/drawing/2010/main">
      <mc:Choice Requires="a14">
        <xdr:graphicFrame macro="">
          <xdr:nvGraphicFramePr>
            <xdr:cNvPr id="40" name="SalesMan 1"/>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114300" y="4314825"/>
              <a:ext cx="1828800" cy="3305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xdr:row>
      <xdr:rowOff>361951</xdr:rowOff>
    </xdr:from>
    <xdr:to>
      <xdr:col>2</xdr:col>
      <xdr:colOff>628650</xdr:colOff>
      <xdr:row>4</xdr:row>
      <xdr:rowOff>95251</xdr:rowOff>
    </xdr:to>
    <mc:AlternateContent xmlns:mc="http://schemas.openxmlformats.org/markup-compatibility/2006" xmlns:a14="http://schemas.microsoft.com/office/drawing/2010/main">
      <mc:Choice Requires="a14">
        <xdr:graphicFrame macro="">
          <xdr:nvGraphicFramePr>
            <xdr:cNvPr id="41"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14300" y="24003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276224</xdr:colOff>
      <xdr:row>1</xdr:row>
      <xdr:rowOff>400050</xdr:rowOff>
    </xdr:from>
    <xdr:to>
      <xdr:col>20</xdr:col>
      <xdr:colOff>247650</xdr:colOff>
      <xdr:row>2</xdr:row>
      <xdr:rowOff>76200</xdr:rowOff>
    </xdr:to>
    <mc:AlternateContent xmlns:mc="http://schemas.openxmlformats.org/markup-compatibility/2006" xmlns:a14="http://schemas.microsoft.com/office/drawing/2010/main">
      <mc:Choice Requires="a14">
        <xdr:graphicFrame macro="">
          <xdr:nvGraphicFramePr>
            <xdr:cNvPr id="4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449049" y="1419225"/>
              <a:ext cx="1943101"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114301</xdr:colOff>
      <xdr:row>2</xdr:row>
      <xdr:rowOff>466724</xdr:rowOff>
    </xdr:from>
    <xdr:to>
      <xdr:col>10</xdr:col>
      <xdr:colOff>619125</xdr:colOff>
      <xdr:row>5</xdr:row>
      <xdr:rowOff>695324</xdr:rowOff>
    </xdr:to>
    <xdr:sp macro="" textlink="">
      <xdr:nvSpPr>
        <xdr:cNvPr id="43" name="Rounded Rectangle 42"/>
        <xdr:cNvSpPr/>
      </xdr:nvSpPr>
      <xdr:spPr>
        <a:xfrm>
          <a:off x="2085976" y="2505074"/>
          <a:ext cx="5105399" cy="3286125"/>
        </a:xfrm>
        <a:prstGeom prst="roundRect">
          <a:avLst/>
        </a:prstGeom>
        <a:solidFill>
          <a:schemeClr val="bg1"/>
        </a:solidFill>
        <a:ln>
          <a:noFill/>
        </a:ln>
        <a:effectLst>
          <a:glow rad="101600">
            <a:schemeClr val="accent1">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clientData/>
  </xdr:twoCellAnchor>
  <xdr:twoCellAnchor>
    <xdr:from>
      <xdr:col>3</xdr:col>
      <xdr:colOff>466726</xdr:colOff>
      <xdr:row>3</xdr:row>
      <xdr:rowOff>133349</xdr:rowOff>
    </xdr:from>
    <xdr:to>
      <xdr:col>10</xdr:col>
      <xdr:colOff>161925</xdr:colOff>
      <xdr:row>5</xdr:row>
      <xdr:rowOff>666748</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400050</xdr:colOff>
      <xdr:row>2</xdr:row>
      <xdr:rowOff>752475</xdr:rowOff>
    </xdr:from>
    <xdr:to>
      <xdr:col>7</xdr:col>
      <xdr:colOff>209550</xdr:colOff>
      <xdr:row>3</xdr:row>
      <xdr:rowOff>66675</xdr:rowOff>
    </xdr:to>
    <xdr:sp macro="" textlink="">
      <xdr:nvSpPr>
        <xdr:cNvPr id="38" name="TextBox 37"/>
        <xdr:cNvSpPr txBox="1"/>
      </xdr:nvSpPr>
      <xdr:spPr>
        <a:xfrm>
          <a:off x="2371725" y="2790825"/>
          <a:ext cx="24384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Unit</a:t>
          </a:r>
          <a:r>
            <a:rPr lang="en-US" sz="1600" b="1" baseline="0">
              <a:solidFill>
                <a:schemeClr val="accent1">
                  <a:lumMod val="75000"/>
                </a:schemeClr>
              </a:solidFill>
            </a:rPr>
            <a:t> Sold by Product</a:t>
          </a:r>
          <a:endParaRPr lang="en-US" sz="1600" b="1">
            <a:solidFill>
              <a:schemeClr val="accent1">
                <a:lumMod val="75000"/>
              </a:schemeClr>
            </a:solidFill>
          </a:endParaRPr>
        </a:p>
      </xdr:txBody>
    </xdr:sp>
    <xdr:clientData/>
  </xdr:twoCellAnchor>
  <xdr:twoCellAnchor>
    <xdr:from>
      <xdr:col>11</xdr:col>
      <xdr:colOff>390525</xdr:colOff>
      <xdr:row>2</xdr:row>
      <xdr:rowOff>476250</xdr:rowOff>
    </xdr:from>
    <xdr:to>
      <xdr:col>18</xdr:col>
      <xdr:colOff>381000</xdr:colOff>
      <xdr:row>5</xdr:row>
      <xdr:rowOff>628650</xdr:rowOff>
    </xdr:to>
    <xdr:sp macro="" textlink="">
      <xdr:nvSpPr>
        <xdr:cNvPr id="46" name="Rounded Rectangle 45"/>
        <xdr:cNvSpPr/>
      </xdr:nvSpPr>
      <xdr:spPr>
        <a:xfrm>
          <a:off x="7620000" y="2514600"/>
          <a:ext cx="4591050" cy="3209925"/>
        </a:xfrm>
        <a:prstGeom prst="roundRect">
          <a:avLst/>
        </a:prstGeom>
        <a:solidFill>
          <a:schemeClr val="bg1"/>
        </a:solidFill>
        <a:ln>
          <a:noFill/>
        </a:ln>
        <a:effectLst>
          <a:glow rad="101600">
            <a:schemeClr val="accent1">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clientData/>
  </xdr:twoCellAnchor>
  <xdr:twoCellAnchor>
    <xdr:from>
      <xdr:col>3</xdr:col>
      <xdr:colOff>104775</xdr:colOff>
      <xdr:row>5</xdr:row>
      <xdr:rowOff>962024</xdr:rowOff>
    </xdr:from>
    <xdr:to>
      <xdr:col>11</xdr:col>
      <xdr:colOff>104775</xdr:colOff>
      <xdr:row>9</xdr:row>
      <xdr:rowOff>142875</xdr:rowOff>
    </xdr:to>
    <xdr:sp macro="" textlink="">
      <xdr:nvSpPr>
        <xdr:cNvPr id="47" name="Rounded Rectangle 46"/>
        <xdr:cNvSpPr/>
      </xdr:nvSpPr>
      <xdr:spPr>
        <a:xfrm>
          <a:off x="2076450" y="6057899"/>
          <a:ext cx="5257800" cy="3257551"/>
        </a:xfrm>
        <a:prstGeom prst="roundRect">
          <a:avLst/>
        </a:prstGeom>
        <a:solidFill>
          <a:schemeClr val="bg1"/>
        </a:solidFill>
        <a:ln>
          <a:noFill/>
        </a:ln>
        <a:effectLst>
          <a:glow rad="101600">
            <a:schemeClr val="accent1">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clientData/>
  </xdr:twoCellAnchor>
  <xdr:twoCellAnchor>
    <xdr:from>
      <xdr:col>11</xdr:col>
      <xdr:colOff>409575</xdr:colOff>
      <xdr:row>5</xdr:row>
      <xdr:rowOff>914400</xdr:rowOff>
    </xdr:from>
    <xdr:to>
      <xdr:col>19</xdr:col>
      <xdr:colOff>314325</xdr:colOff>
      <xdr:row>9</xdr:row>
      <xdr:rowOff>257175</xdr:rowOff>
    </xdr:to>
    <xdr:sp macro="" textlink="">
      <xdr:nvSpPr>
        <xdr:cNvPr id="48" name="Rounded Rectangle 47"/>
        <xdr:cNvSpPr/>
      </xdr:nvSpPr>
      <xdr:spPr>
        <a:xfrm>
          <a:off x="7639050" y="6010275"/>
          <a:ext cx="5162550" cy="3419475"/>
        </a:xfrm>
        <a:prstGeom prst="roundRect">
          <a:avLst/>
        </a:prstGeom>
        <a:solidFill>
          <a:schemeClr val="bg1"/>
        </a:solidFill>
        <a:ln>
          <a:noFill/>
        </a:ln>
        <a:effectLst>
          <a:glow rad="101600">
            <a:schemeClr val="accent1">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lumMod val="60000"/>
                  <a:lumOff val="40000"/>
                </a:schemeClr>
              </a:solidFill>
            </a:rPr>
            <a:t> </a:t>
          </a:r>
        </a:p>
      </xdr:txBody>
    </xdr:sp>
    <xdr:clientData/>
  </xdr:twoCellAnchor>
  <xdr:twoCellAnchor>
    <xdr:from>
      <xdr:col>11</xdr:col>
      <xdr:colOff>542925</xdr:colOff>
      <xdr:row>2</xdr:row>
      <xdr:rowOff>800100</xdr:rowOff>
    </xdr:from>
    <xdr:to>
      <xdr:col>15</xdr:col>
      <xdr:colOff>57150</xdr:colOff>
      <xdr:row>3</xdr:row>
      <xdr:rowOff>114300</xdr:rowOff>
    </xdr:to>
    <xdr:sp macro="" textlink="">
      <xdr:nvSpPr>
        <xdr:cNvPr id="49" name="TextBox 48"/>
        <xdr:cNvSpPr txBox="1"/>
      </xdr:nvSpPr>
      <xdr:spPr>
        <a:xfrm>
          <a:off x="7772400" y="2838450"/>
          <a:ext cx="21431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Total Sales by Region</a:t>
          </a:r>
        </a:p>
      </xdr:txBody>
    </xdr:sp>
    <xdr:clientData/>
  </xdr:twoCellAnchor>
  <xdr:twoCellAnchor>
    <xdr:from>
      <xdr:col>3</xdr:col>
      <xdr:colOff>371475</xdr:colOff>
      <xdr:row>6</xdr:row>
      <xdr:rowOff>57150</xdr:rowOff>
    </xdr:from>
    <xdr:to>
      <xdr:col>6</xdr:col>
      <xdr:colOff>495300</xdr:colOff>
      <xdr:row>6</xdr:row>
      <xdr:rowOff>390525</xdr:rowOff>
    </xdr:to>
    <xdr:sp macro="" textlink="">
      <xdr:nvSpPr>
        <xdr:cNvPr id="50" name="TextBox 49"/>
        <xdr:cNvSpPr txBox="1"/>
      </xdr:nvSpPr>
      <xdr:spPr>
        <a:xfrm>
          <a:off x="2343150" y="6172200"/>
          <a:ext cx="2095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Total Sales by Product</a:t>
          </a:r>
        </a:p>
      </xdr:txBody>
    </xdr:sp>
    <xdr:clientData/>
  </xdr:twoCellAnchor>
  <xdr:twoCellAnchor>
    <xdr:from>
      <xdr:col>11</xdr:col>
      <xdr:colOff>657224</xdr:colOff>
      <xdr:row>6</xdr:row>
      <xdr:rowOff>38100</xdr:rowOff>
    </xdr:from>
    <xdr:to>
      <xdr:col>16</xdr:col>
      <xdr:colOff>57150</xdr:colOff>
      <xdr:row>6</xdr:row>
      <xdr:rowOff>371475</xdr:rowOff>
    </xdr:to>
    <xdr:sp macro="" textlink="">
      <xdr:nvSpPr>
        <xdr:cNvPr id="51" name="TextBox 50"/>
        <xdr:cNvSpPr txBox="1"/>
      </xdr:nvSpPr>
      <xdr:spPr>
        <a:xfrm>
          <a:off x="7886699" y="6153150"/>
          <a:ext cx="268605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75000"/>
                </a:schemeClr>
              </a:solidFill>
            </a:rPr>
            <a:t>Total Sales by Sales</a:t>
          </a:r>
          <a:r>
            <a:rPr lang="en-US" sz="1600" b="1" baseline="0">
              <a:solidFill>
                <a:schemeClr val="accent1">
                  <a:lumMod val="75000"/>
                </a:schemeClr>
              </a:solidFill>
            </a:rPr>
            <a:t> Person</a:t>
          </a:r>
          <a:endParaRPr lang="en-US" sz="1600" b="1">
            <a:solidFill>
              <a:schemeClr val="accent1">
                <a:lumMod val="75000"/>
              </a:schemeClr>
            </a:solidFill>
          </a:endParaRPr>
        </a:p>
      </xdr:txBody>
    </xdr:sp>
    <xdr:clientData/>
  </xdr:twoCellAnchor>
  <xdr:twoCellAnchor>
    <xdr:from>
      <xdr:col>11</xdr:col>
      <xdr:colOff>542925</xdr:colOff>
      <xdr:row>2</xdr:row>
      <xdr:rowOff>933450</xdr:rowOff>
    </xdr:from>
    <xdr:to>
      <xdr:col>18</xdr:col>
      <xdr:colOff>514350</xdr:colOff>
      <xdr:row>5</xdr:row>
      <xdr:rowOff>619125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295275</xdr:colOff>
      <xdr:row>6</xdr:row>
      <xdr:rowOff>276225</xdr:rowOff>
    </xdr:from>
    <xdr:to>
      <xdr:col>10</xdr:col>
      <xdr:colOff>266700</xdr:colOff>
      <xdr:row>8</xdr:row>
      <xdr:rowOff>981075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542925</xdr:colOff>
      <xdr:row>6</xdr:row>
      <xdr:rowOff>390525</xdr:rowOff>
    </xdr:from>
    <xdr:to>
      <xdr:col>18</xdr:col>
      <xdr:colOff>514350</xdr:colOff>
      <xdr:row>9</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4" refreshedDate="45602.684719212964" createdVersion="5" refreshedVersion="5" minRefreshableVersion="3" recordCount="43">
  <cacheSource type="worksheet">
    <worksheetSource name="Table1"/>
  </cacheSource>
  <cacheFields count="10">
    <cacheField name="Date" numFmtId="164">
      <sharedItems containsSemiMixedTypes="0" containsNonDate="0" containsDate="1" containsString="0" minDate="2018-01-06T00:00:00" maxDate="2019-12-22T00:00:00"/>
    </cacheField>
    <cacheField name="Region" numFmtId="0">
      <sharedItems count="3">
        <s v="East"/>
        <s v="Central"/>
        <s v="West"/>
      </sharedItems>
    </cacheField>
    <cacheField name="Manager" numFmtId="0">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sold" numFmtId="0">
      <sharedItems containsSemiMixedTypes="0" containsString="0" containsNumber="1" containsInteger="1" minValue="2" maxValue="96"/>
    </cacheField>
    <cacheField name="Cost of Goods" numFmtId="43">
      <sharedItems containsSemiMixedTypes="0" containsString="0" containsNumber="1" minValue="52.65" maxValue="1078.2"/>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acheField>
    <cacheField name="Profit" numFmtId="43">
      <sharedItems containsSemiMixedTypes="0" containsString="0" containsNumber="1" minValue="25" maxValue="1138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d v="2018-01-06T00:00:00"/>
    <x v="0"/>
    <s v="Martha"/>
    <x v="0"/>
    <x v="0"/>
    <n v="95"/>
    <n v="1078.2"/>
    <n v="1198"/>
    <n v="113810"/>
    <n v="11381"/>
  </r>
  <r>
    <d v="2018-01-23T00:00:00"/>
    <x v="1"/>
    <s v="Hermann"/>
    <x v="1"/>
    <x v="1"/>
    <n v="50"/>
    <n v="450"/>
    <n v="500"/>
    <n v="25000"/>
    <n v="2500"/>
  </r>
  <r>
    <d v="2018-02-09T00:00:00"/>
    <x v="1"/>
    <s v="Hermann"/>
    <x v="2"/>
    <x v="0"/>
    <n v="36"/>
    <n v="1078.2"/>
    <n v="1198"/>
    <n v="43128"/>
    <n v="4312.7999999999956"/>
  </r>
  <r>
    <d v="2018-02-26T00:00:00"/>
    <x v="1"/>
    <s v="Timothy"/>
    <x v="3"/>
    <x v="2"/>
    <n v="27"/>
    <n v="202.5"/>
    <n v="225"/>
    <n v="6075"/>
    <n v="607.5"/>
  </r>
  <r>
    <d v="2018-03-15T00:00:00"/>
    <x v="2"/>
    <s v="Timothy"/>
    <x v="4"/>
    <x v="0"/>
    <n v="56"/>
    <n v="1078.2"/>
    <n v="1198"/>
    <n v="67088"/>
    <n v="6708.7999999999956"/>
  </r>
  <r>
    <d v="2018-04-01T00:00:00"/>
    <x v="0"/>
    <s v="Martha"/>
    <x v="0"/>
    <x v="1"/>
    <n v="60"/>
    <n v="450"/>
    <n v="500"/>
    <n v="30000"/>
    <n v="3000"/>
  </r>
  <r>
    <d v="2018-04-18T00:00:00"/>
    <x v="1"/>
    <s v="Martha"/>
    <x v="5"/>
    <x v="0"/>
    <n v="75"/>
    <n v="1078.2"/>
    <n v="1198"/>
    <n v="89850"/>
    <n v="8985"/>
  </r>
  <r>
    <d v="2018-05-05T00:00:00"/>
    <x v="1"/>
    <s v="Hermann"/>
    <x v="2"/>
    <x v="0"/>
    <n v="90"/>
    <n v="1078.2"/>
    <n v="1198"/>
    <n v="107820"/>
    <n v="10782"/>
  </r>
  <r>
    <d v="2018-05-22T00:00:00"/>
    <x v="2"/>
    <s v="Douglas"/>
    <x v="6"/>
    <x v="0"/>
    <n v="32"/>
    <n v="1078.2"/>
    <n v="1198"/>
    <n v="38336"/>
    <n v="3833.5999999999985"/>
  </r>
  <r>
    <d v="2018-06-08T00:00:00"/>
    <x v="0"/>
    <s v="Martha"/>
    <x v="0"/>
    <x v="1"/>
    <n v="60"/>
    <n v="450"/>
    <n v="500"/>
    <n v="30000"/>
    <n v="3000"/>
  </r>
  <r>
    <d v="2018-06-25T00:00:00"/>
    <x v="1"/>
    <s v="Hermann"/>
    <x v="7"/>
    <x v="0"/>
    <n v="90"/>
    <n v="1078.2"/>
    <n v="1198"/>
    <n v="107820"/>
    <n v="10782"/>
  </r>
  <r>
    <d v="2018-07-12T00:00:00"/>
    <x v="0"/>
    <s v="Martha"/>
    <x v="8"/>
    <x v="1"/>
    <n v="29"/>
    <n v="450"/>
    <n v="500"/>
    <n v="14500"/>
    <n v="1450"/>
  </r>
  <r>
    <d v="2018-07-29T00:00:00"/>
    <x v="0"/>
    <s v="Douglas"/>
    <x v="9"/>
    <x v="1"/>
    <n v="81"/>
    <n v="450"/>
    <n v="500"/>
    <n v="40500"/>
    <n v="4050"/>
  </r>
  <r>
    <d v="2018-08-15T00:00:00"/>
    <x v="0"/>
    <s v="Martha"/>
    <x v="0"/>
    <x v="0"/>
    <n v="35"/>
    <n v="1078.2"/>
    <n v="1198"/>
    <n v="41930"/>
    <n v="4193"/>
  </r>
  <r>
    <d v="2018-09-01T00:00:00"/>
    <x v="1"/>
    <s v="Douglas"/>
    <x v="10"/>
    <x v="3"/>
    <n v="2"/>
    <n v="112.5"/>
    <n v="125"/>
    <n v="250"/>
    <n v="25"/>
  </r>
  <r>
    <d v="2018-09-18T00:00:00"/>
    <x v="0"/>
    <s v="Martha"/>
    <x v="0"/>
    <x v="4"/>
    <n v="16"/>
    <n v="52.65"/>
    <n v="58.5"/>
    <n v="936"/>
    <n v="93.600000000000023"/>
  </r>
  <r>
    <d v="2018-10-05T00:00:00"/>
    <x v="1"/>
    <s v="Hermann"/>
    <x v="7"/>
    <x v="1"/>
    <n v="28"/>
    <n v="450"/>
    <n v="500"/>
    <n v="14000"/>
    <n v="1400"/>
  </r>
  <r>
    <d v="2018-10-22T00:00:00"/>
    <x v="0"/>
    <s v="Martha"/>
    <x v="0"/>
    <x v="2"/>
    <n v="64"/>
    <n v="202.5"/>
    <n v="225"/>
    <n v="14400"/>
    <n v="1440"/>
  </r>
  <r>
    <d v="2018-11-08T00:00:00"/>
    <x v="0"/>
    <s v="Douglas"/>
    <x v="9"/>
    <x v="2"/>
    <n v="15"/>
    <n v="202.5"/>
    <n v="225"/>
    <n v="3375"/>
    <n v="337.5"/>
  </r>
  <r>
    <d v="2018-11-25T00:00:00"/>
    <x v="1"/>
    <s v="Hermann"/>
    <x v="1"/>
    <x v="4"/>
    <n v="96"/>
    <n v="52.65"/>
    <n v="58.5"/>
    <n v="5616"/>
    <n v="561.60000000000036"/>
  </r>
  <r>
    <d v="2018-12-12T00:00:00"/>
    <x v="1"/>
    <s v="Douglas"/>
    <x v="10"/>
    <x v="0"/>
    <n v="67"/>
    <n v="1078.2"/>
    <n v="1198"/>
    <n v="80266"/>
    <n v="8026.5999999999913"/>
  </r>
  <r>
    <d v="2018-12-29T00:00:00"/>
    <x v="0"/>
    <s v="Douglas"/>
    <x v="9"/>
    <x v="4"/>
    <n v="74"/>
    <n v="52.65"/>
    <n v="58.5"/>
    <n v="4329"/>
    <n v="432.90000000000009"/>
  </r>
  <r>
    <d v="2019-01-15T00:00:00"/>
    <x v="1"/>
    <s v="Timothy"/>
    <x v="3"/>
    <x v="1"/>
    <n v="46"/>
    <n v="450"/>
    <n v="500"/>
    <n v="23000"/>
    <n v="2300"/>
  </r>
  <r>
    <d v="2019-02-01T00:00:00"/>
    <x v="1"/>
    <s v="Douglas"/>
    <x v="10"/>
    <x v="1"/>
    <n v="87"/>
    <n v="450"/>
    <n v="500"/>
    <n v="43500"/>
    <n v="4350"/>
  </r>
  <r>
    <d v="2019-02-18T00:00:00"/>
    <x v="0"/>
    <s v="Martha"/>
    <x v="0"/>
    <x v="1"/>
    <n v="4"/>
    <n v="450"/>
    <n v="500"/>
    <n v="2000"/>
    <n v="200"/>
  </r>
  <r>
    <d v="2019-03-07T00:00:00"/>
    <x v="2"/>
    <s v="Timothy"/>
    <x v="4"/>
    <x v="1"/>
    <n v="7"/>
    <n v="450"/>
    <n v="500"/>
    <n v="3500"/>
    <n v="350"/>
  </r>
  <r>
    <d v="2019-03-24T00:00:00"/>
    <x v="1"/>
    <s v="Hermann"/>
    <x v="2"/>
    <x v="4"/>
    <n v="50"/>
    <n v="52.65"/>
    <n v="58.5"/>
    <n v="2925"/>
    <n v="292.5"/>
  </r>
  <r>
    <d v="2019-04-10T00:00:00"/>
    <x v="1"/>
    <s v="Martha"/>
    <x v="5"/>
    <x v="0"/>
    <n v="66"/>
    <n v="1078.2"/>
    <n v="1198"/>
    <n v="79068"/>
    <n v="7906.8000000000029"/>
  </r>
  <r>
    <d v="2019-04-27T00:00:00"/>
    <x v="0"/>
    <s v="Martha"/>
    <x v="8"/>
    <x v="2"/>
    <n v="96"/>
    <n v="202.5"/>
    <n v="225"/>
    <n v="21600"/>
    <n v="2160"/>
  </r>
  <r>
    <d v="2019-05-14T00:00:00"/>
    <x v="1"/>
    <s v="Timothy"/>
    <x v="3"/>
    <x v="0"/>
    <n v="53"/>
    <n v="1078.2"/>
    <n v="1198"/>
    <n v="63494"/>
    <n v="6349.3999999999942"/>
  </r>
  <r>
    <d v="2019-05-31T00:00:00"/>
    <x v="1"/>
    <s v="Timothy"/>
    <x v="3"/>
    <x v="1"/>
    <n v="80"/>
    <n v="450"/>
    <n v="500"/>
    <n v="40000"/>
    <n v="4000"/>
  </r>
  <r>
    <d v="2019-06-17T00:00:00"/>
    <x v="1"/>
    <s v="Hermann"/>
    <x v="1"/>
    <x v="3"/>
    <n v="5"/>
    <n v="112.5"/>
    <n v="125"/>
    <n v="625"/>
    <n v="62.5"/>
  </r>
  <r>
    <d v="2019-07-04T00:00:00"/>
    <x v="0"/>
    <s v="Martha"/>
    <x v="0"/>
    <x v="4"/>
    <n v="62"/>
    <n v="52.65"/>
    <n v="58.5"/>
    <n v="3627"/>
    <n v="362.70000000000027"/>
  </r>
  <r>
    <d v="2019-07-21T00:00:00"/>
    <x v="1"/>
    <s v="Hermann"/>
    <x v="7"/>
    <x v="4"/>
    <n v="55"/>
    <n v="52.65"/>
    <n v="58.5"/>
    <n v="3217.5"/>
    <n v="321.75"/>
  </r>
  <r>
    <d v="2019-08-07T00:00:00"/>
    <x v="1"/>
    <s v="Hermann"/>
    <x v="1"/>
    <x v="4"/>
    <n v="42"/>
    <n v="52.65"/>
    <n v="58.5"/>
    <n v="2457"/>
    <n v="245.70000000000027"/>
  </r>
  <r>
    <d v="2019-08-24T00:00:00"/>
    <x v="2"/>
    <s v="Timothy"/>
    <x v="4"/>
    <x v="3"/>
    <n v="3"/>
    <n v="112.5"/>
    <n v="125"/>
    <n v="375"/>
    <n v="37.5"/>
  </r>
  <r>
    <d v="2019-09-10T00:00:00"/>
    <x v="1"/>
    <s v="Timothy"/>
    <x v="3"/>
    <x v="0"/>
    <n v="7"/>
    <n v="1078.2"/>
    <n v="1198"/>
    <n v="8386"/>
    <n v="838.59999999999945"/>
  </r>
  <r>
    <d v="2019-09-27T00:00:00"/>
    <x v="2"/>
    <s v="Timothy"/>
    <x v="4"/>
    <x v="2"/>
    <n v="76"/>
    <n v="202.5"/>
    <n v="225"/>
    <n v="17100"/>
    <n v="1710"/>
  </r>
  <r>
    <d v="2019-10-14T00:00:00"/>
    <x v="2"/>
    <s v="Douglas"/>
    <x v="6"/>
    <x v="1"/>
    <n v="57"/>
    <n v="450"/>
    <n v="500"/>
    <n v="28500"/>
    <n v="2850"/>
  </r>
  <r>
    <d v="2019-10-31T00:00:00"/>
    <x v="1"/>
    <s v="Martha"/>
    <x v="5"/>
    <x v="0"/>
    <n v="14"/>
    <n v="1078.2"/>
    <n v="1198"/>
    <n v="16772"/>
    <n v="1677.1999999999989"/>
  </r>
  <r>
    <d v="2019-11-17T00:00:00"/>
    <x v="1"/>
    <s v="Hermann"/>
    <x v="2"/>
    <x v="1"/>
    <n v="11"/>
    <n v="450"/>
    <n v="500"/>
    <n v="5500"/>
    <n v="550"/>
  </r>
  <r>
    <d v="2019-12-04T00:00:00"/>
    <x v="1"/>
    <s v="Hermann"/>
    <x v="2"/>
    <x v="1"/>
    <n v="94"/>
    <n v="450"/>
    <n v="500"/>
    <n v="47000"/>
    <n v="4700"/>
  </r>
  <r>
    <d v="2019-12-21T00:00:00"/>
    <x v="1"/>
    <s v="Martha"/>
    <x v="5"/>
    <x v="1"/>
    <n v="28"/>
    <n v="450"/>
    <n v="500"/>
    <n v="14000"/>
    <n v="1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3:F9" firstHeaderRow="1" firstDataRow="1" firstDataCol="1"/>
  <pivotFields count="10">
    <pivotField numFmtId="164" showAll="0"/>
    <pivotField showAll="0">
      <items count="4">
        <item x="1"/>
        <item h="1" x="0"/>
        <item h="1" x="2"/>
        <item t="default"/>
      </items>
    </pivotField>
    <pivotField showAll="0"/>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43" showAll="0"/>
    <pivotField numFmtId="43" showAll="0"/>
    <pivotField dataField="1" numFmtId="43" showAll="0"/>
    <pivotField numFmtId="43" showAll="0"/>
  </pivotFields>
  <rowFields count="1">
    <field x="4"/>
  </rowFields>
  <rowItems count="6">
    <i>
      <x/>
    </i>
    <i>
      <x v="1"/>
    </i>
    <i>
      <x v="2"/>
    </i>
    <i>
      <x v="3"/>
    </i>
    <i>
      <x v="4"/>
    </i>
    <i t="grand">
      <x/>
    </i>
  </rowItems>
  <colItems count="1">
    <i/>
  </colItems>
  <dataFields count="1">
    <dataField name="Sum of Sale_amt" fld="8" baseField="4" baseItem="0" numFmtId="166"/>
  </dataFields>
  <formats count="2">
    <format dxfId="11">
      <pivotArea collapsedLevelsAreSubtotals="1" fieldPosition="0">
        <references count="1">
          <reference field="4" count="1">
            <x v="0"/>
          </reference>
        </references>
      </pivotArea>
    </format>
    <format dxfId="1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5" firstHeaderRow="1" firstDataRow="1" firstDataCol="1"/>
  <pivotFields count="10">
    <pivotField numFmtId="164" showAll="0"/>
    <pivotField axis="axisRow" showAll="0">
      <items count="4">
        <item x="1"/>
        <item h="1" x="0"/>
        <item h="1" x="2"/>
        <item t="default"/>
      </items>
    </pivotField>
    <pivotField showAll="0"/>
    <pivotField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43" showAll="0"/>
    <pivotField numFmtId="43" showAll="0"/>
    <pivotField dataField="1" numFmtId="43" showAll="0"/>
    <pivotField numFmtId="43" showAll="0"/>
  </pivotFields>
  <rowFields count="1">
    <field x="1"/>
  </rowFields>
  <rowItems count="2">
    <i>
      <x/>
    </i>
    <i t="grand">
      <x/>
    </i>
  </rowItems>
  <colItems count="1">
    <i/>
  </colItems>
  <dataFields count="1">
    <dataField name="Sum of Sale_amt" fld="8" baseField="1" baseItem="0" numFmtId="165"/>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K3:L9" firstHeaderRow="1" firstDataRow="1" firstDataCol="1"/>
  <pivotFields count="10">
    <pivotField numFmtId="164" showAll="0"/>
    <pivotField showAll="0">
      <items count="4">
        <item x="1"/>
        <item h="1" x="0"/>
        <item h="1" x="2"/>
        <item t="default"/>
      </items>
    </pivotField>
    <pivotField showAll="0"/>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numFmtId="43" showAll="0"/>
    <pivotField numFmtId="43" showAll="0"/>
    <pivotField numFmtId="43" showAll="0"/>
    <pivotField numFmtId="43" showAll="0"/>
  </pivotFields>
  <rowFields count="1">
    <field x="4"/>
  </rowFields>
  <rowItems count="6">
    <i>
      <x/>
    </i>
    <i>
      <x v="1"/>
    </i>
    <i>
      <x v="2"/>
    </i>
    <i>
      <x v="3"/>
    </i>
    <i>
      <x v="4"/>
    </i>
    <i t="grand">
      <x/>
    </i>
  </rowItems>
  <colItems count="1">
    <i/>
  </colItems>
  <dataFields count="1">
    <dataField name="Sum of Units sold" fld="5"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H3:I10" firstHeaderRow="1" firstDataRow="1" firstDataCol="1"/>
  <pivotFields count="10">
    <pivotField numFmtId="164" showAll="0"/>
    <pivotField showAll="0">
      <items count="4">
        <item x="1"/>
        <item h="1" x="0"/>
        <item h="1" x="2"/>
        <item t="default"/>
      </items>
    </pivotField>
    <pivotField showAll="0"/>
    <pivotField axis="axisRow"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43" showAll="0"/>
    <pivotField numFmtId="43" showAll="0"/>
    <pivotField dataField="1" numFmtId="43" showAll="0"/>
    <pivotField numFmtId="43" showAll="0"/>
  </pivotFields>
  <rowFields count="1">
    <field x="3"/>
  </rowFields>
  <rowItems count="7">
    <i>
      <x v="1"/>
    </i>
    <i>
      <x v="3"/>
    </i>
    <i>
      <x v="5"/>
    </i>
    <i>
      <x v="7"/>
    </i>
    <i>
      <x v="8"/>
    </i>
    <i>
      <x v="10"/>
    </i>
    <i t="grand">
      <x/>
    </i>
  </rowItems>
  <colItems count="1">
    <i/>
  </colItems>
  <dataFields count="1">
    <dataField name="Sum of Sale_amt" fld="8" baseField="3" baseItem="0" numFmtId="165"/>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1"/>
    <pivotTable tabId="15" name="PivotTable2"/>
    <pivotTable tabId="15" name="PivotTable3"/>
    <pivotTable tabId="15" name="PivotTable4"/>
  </pivotTables>
  <data>
    <tabular pivotCacheId="1">
      <items count="3">
        <i x="1" s="1"/>
        <i x="0"/>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15" name="PivotTable1"/>
    <pivotTable tabId="15" name="PivotTable2"/>
    <pivotTable tabId="15" name="PivotTable3"/>
    <pivotTable tabId="15" name="PivotTable4"/>
  </pivotTables>
  <data>
    <tabular pivotCacheId="1">
      <items count="11">
        <i x="3" s="1"/>
        <i x="10" s="1"/>
        <i x="2" s="1"/>
        <i x="1" s="1"/>
        <i x="7" s="1"/>
        <i x="5" s="1"/>
        <i x="0" s="1" nd="1"/>
        <i x="8" s="1" nd="1"/>
        <i x="9" s="1" nd="1"/>
        <i x="6"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15" name="PivotTable1"/>
    <pivotTable tabId="15" name="PivotTable2"/>
    <pivotTable tabId="15" name="PivotTable3"/>
    <pivotTable tabId="15" name="PivotTable4"/>
  </pivotTables>
  <data>
    <tabular pivotCacheId="1">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showCaption="0" style="SlicerStyleDark1" rowHeight="241300"/>
  <slicer name="SalesMan 1" cache="Slicer_SalesMan" caption="SalesMan" style="SlicerStyleDark1" rowHeight="241300"/>
  <slicer name="Item 1" cache="Slicer_Item" caption="Item" style="SlicerStyleDark1" rowHeight="241300"/>
</slicers>
</file>

<file path=xl/tables/table1.xml><?xml version="1.0" encoding="utf-8"?>
<table xmlns="http://schemas.openxmlformats.org/spreadsheetml/2006/main" id="1" name="Table1" displayName="Table1" ref="A1:J44" totalsRowShown="0" headerRowDxfId="9">
  <autoFilter ref="A1:J44"/>
  <tableColumns count="10">
    <tableColumn id="1" name="Date" dataDxfId="8"/>
    <tableColumn id="2" name="Region" dataDxfId="7"/>
    <tableColumn id="3" name="Manager"/>
    <tableColumn id="4" name="SalesMan" dataDxfId="6"/>
    <tableColumn id="5" name="Item" dataDxfId="5"/>
    <tableColumn id="6" name="Units sold" dataDxfId="4"/>
    <tableColumn id="7" name="Cost of Goods" dataDxfId="3">
      <calculatedColumnFormula>H2-(H2*10%)</calculatedColumnFormula>
    </tableColumn>
    <tableColumn id="8" name="Unit_price" dataDxfId="2" dataCellStyle="Comma"/>
    <tableColumn id="9" name="Sale_amt" dataDxfId="1">
      <calculatedColumnFormula>F2*H2</calculatedColumnFormula>
    </tableColumn>
    <tableColumn id="10" name="Profit" dataDxfId="0">
      <calculatedColumnFormula>I2-(G2*F2)</calculatedColumnFormula>
    </tableColumn>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workbookViewId="0">
      <selection activeCell="K20" sqref="K20"/>
    </sheetView>
  </sheetViews>
  <sheetFormatPr defaultRowHeight="15" x14ac:dyDescent="0.25"/>
  <cols>
    <col min="1" max="1" width="13.140625" bestFit="1" customWidth="1"/>
    <col min="2" max="2" width="15.85546875" bestFit="1" customWidth="1"/>
    <col min="5" max="5" width="13.7109375" customWidth="1"/>
    <col min="6" max="6" width="15.85546875" bestFit="1" customWidth="1"/>
    <col min="8" max="8" width="13.140625" bestFit="1" customWidth="1"/>
    <col min="9" max="9" width="15.85546875" bestFit="1" customWidth="1"/>
    <col min="11" max="11" width="13.7109375" customWidth="1"/>
    <col min="12" max="12" width="16.5703125" bestFit="1" customWidth="1"/>
  </cols>
  <sheetData>
    <row r="3" spans="1:12" x14ac:dyDescent="0.25">
      <c r="A3" s="20" t="s">
        <v>37</v>
      </c>
      <c r="B3" t="s">
        <v>38</v>
      </c>
      <c r="E3" s="20" t="s">
        <v>37</v>
      </c>
      <c r="F3" t="s">
        <v>38</v>
      </c>
      <c r="H3" s="20" t="s">
        <v>37</v>
      </c>
      <c r="I3" t="s">
        <v>38</v>
      </c>
      <c r="K3" s="20" t="s">
        <v>37</v>
      </c>
      <c r="L3" t="s">
        <v>39</v>
      </c>
    </row>
    <row r="4" spans="1:12" x14ac:dyDescent="0.25">
      <c r="A4" s="21" t="s">
        <v>3</v>
      </c>
      <c r="B4" s="23">
        <v>829769.5</v>
      </c>
      <c r="E4" s="21" t="s">
        <v>8</v>
      </c>
      <c r="F4" s="24">
        <v>6075</v>
      </c>
      <c r="H4" s="21" t="s">
        <v>13</v>
      </c>
      <c r="I4" s="23">
        <v>140955</v>
      </c>
      <c r="K4" s="21" t="s">
        <v>8</v>
      </c>
      <c r="L4" s="22">
        <v>27</v>
      </c>
    </row>
    <row r="5" spans="1:12" x14ac:dyDescent="0.25">
      <c r="A5" s="21" t="s">
        <v>31</v>
      </c>
      <c r="B5" s="23">
        <v>829769.5</v>
      </c>
      <c r="E5" s="21" t="s">
        <v>2</v>
      </c>
      <c r="F5" s="24">
        <v>875</v>
      </c>
      <c r="H5" s="21" t="s">
        <v>20</v>
      </c>
      <c r="I5" s="23">
        <v>124016</v>
      </c>
      <c r="K5" s="21" t="s">
        <v>2</v>
      </c>
      <c r="L5" s="22">
        <v>7</v>
      </c>
    </row>
    <row r="6" spans="1:12" x14ac:dyDescent="0.25">
      <c r="E6" s="21" t="s">
        <v>11</v>
      </c>
      <c r="F6" s="24">
        <v>212000</v>
      </c>
      <c r="H6" s="21" t="s">
        <v>15</v>
      </c>
      <c r="I6" s="23">
        <v>206373</v>
      </c>
      <c r="K6" s="21" t="s">
        <v>11</v>
      </c>
      <c r="L6" s="22">
        <v>424</v>
      </c>
    </row>
    <row r="7" spans="1:12" x14ac:dyDescent="0.25">
      <c r="A7" s="25"/>
      <c r="E7" s="21" t="s">
        <v>7</v>
      </c>
      <c r="F7" s="24">
        <v>596604</v>
      </c>
      <c r="H7" s="21" t="s">
        <v>17</v>
      </c>
      <c r="I7" s="23">
        <v>33698</v>
      </c>
      <c r="K7" s="21" t="s">
        <v>7</v>
      </c>
      <c r="L7" s="22">
        <v>498</v>
      </c>
    </row>
    <row r="8" spans="1:12" x14ac:dyDescent="0.25">
      <c r="E8" s="21" t="s">
        <v>9</v>
      </c>
      <c r="F8" s="24">
        <v>14215.5</v>
      </c>
      <c r="H8" s="21" t="s">
        <v>18</v>
      </c>
      <c r="I8" s="23">
        <v>125037.5</v>
      </c>
      <c r="K8" s="21" t="s">
        <v>9</v>
      </c>
      <c r="L8" s="22">
        <v>243</v>
      </c>
    </row>
    <row r="9" spans="1:12" x14ac:dyDescent="0.25">
      <c r="E9" s="21" t="s">
        <v>31</v>
      </c>
      <c r="F9" s="24">
        <v>829769.5</v>
      </c>
      <c r="H9" s="21" t="s">
        <v>12</v>
      </c>
      <c r="I9" s="23">
        <v>199690</v>
      </c>
      <c r="K9" s="21" t="s">
        <v>31</v>
      </c>
      <c r="L9" s="22">
        <v>1199</v>
      </c>
    </row>
    <row r="10" spans="1:12" x14ac:dyDescent="0.25">
      <c r="H10" s="21" t="s">
        <v>31</v>
      </c>
      <c r="I10" s="23">
        <v>829769.5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W2"/>
  <sheetViews>
    <sheetView showGridLines="0" showRowColHeaders="0" tabSelected="1" workbookViewId="0">
      <selection activeCell="U3" sqref="U3"/>
    </sheetView>
  </sheetViews>
  <sheetFormatPr defaultColWidth="9.85546875" defaultRowHeight="80.25" customHeight="1" x14ac:dyDescent="0.25"/>
  <sheetData>
    <row r="2" spans="23:23" ht="80.25" customHeight="1" x14ac:dyDescent="0.25">
      <c r="W2"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B1" workbookViewId="0">
      <selection activeCell="F7" sqref="F7"/>
    </sheetView>
  </sheetViews>
  <sheetFormatPr defaultColWidth="12.42578125" defaultRowHeight="27" customHeight="1" x14ac:dyDescent="0.25"/>
  <cols>
    <col min="1" max="2" width="12.42578125" style="6"/>
    <col min="3" max="3" width="12.42578125" style="7"/>
    <col min="4" max="4" width="12.42578125" style="8"/>
    <col min="5" max="6" width="12.42578125" style="6"/>
    <col min="7" max="7" width="15.42578125" style="6" customWidth="1"/>
    <col min="8" max="8" width="13.28515625" style="6" customWidth="1"/>
    <col min="9" max="16384" width="12.42578125" style="6"/>
  </cols>
  <sheetData>
    <row r="1" spans="1:13" ht="27" customHeight="1" thickBot="1" x14ac:dyDescent="0.3">
      <c r="A1" s="16" t="s">
        <v>29</v>
      </c>
      <c r="B1" s="16" t="s">
        <v>0</v>
      </c>
      <c r="C1" s="16" t="s">
        <v>23</v>
      </c>
      <c r="D1" s="16" t="s">
        <v>6</v>
      </c>
      <c r="E1" s="16" t="s">
        <v>1</v>
      </c>
      <c r="F1" s="16" t="s">
        <v>30</v>
      </c>
      <c r="G1" s="16" t="s">
        <v>36</v>
      </c>
      <c r="H1" s="17" t="s">
        <v>10</v>
      </c>
      <c r="I1" s="16" t="s">
        <v>28</v>
      </c>
      <c r="J1" s="16" t="s">
        <v>35</v>
      </c>
      <c r="M1" s="16" t="s">
        <v>31</v>
      </c>
    </row>
    <row r="2" spans="1:13" ht="27" customHeight="1" thickBot="1" x14ac:dyDescent="0.3">
      <c r="A2" s="10">
        <v>43106</v>
      </c>
      <c r="B2" s="11" t="s">
        <v>5</v>
      </c>
      <c r="C2" s="12" t="s">
        <v>24</v>
      </c>
      <c r="D2" s="1" t="s">
        <v>16</v>
      </c>
      <c r="E2" s="13" t="s">
        <v>7</v>
      </c>
      <c r="F2" s="11">
        <v>95</v>
      </c>
      <c r="G2" s="19">
        <f>H2-(H2*10%)</f>
        <v>1078.2</v>
      </c>
      <c r="H2" s="9">
        <v>1198</v>
      </c>
      <c r="I2" s="14">
        <f t="shared" ref="I2:I44" si="0">F2*H2</f>
        <v>113810</v>
      </c>
      <c r="J2" s="14">
        <f>I2-(G2*F2)</f>
        <v>11381</v>
      </c>
      <c r="M2" s="14">
        <f>SUM(I2:I44)</f>
        <v>1305675.5</v>
      </c>
    </row>
    <row r="3" spans="1:13" ht="27" customHeight="1" thickBot="1" x14ac:dyDescent="0.3">
      <c r="A3" s="10">
        <v>43123</v>
      </c>
      <c r="B3" s="11" t="s">
        <v>3</v>
      </c>
      <c r="C3" s="12" t="s">
        <v>27</v>
      </c>
      <c r="D3" s="1" t="s">
        <v>17</v>
      </c>
      <c r="E3" s="13" t="s">
        <v>11</v>
      </c>
      <c r="F3" s="11">
        <v>50</v>
      </c>
      <c r="G3" s="19">
        <f t="shared" ref="G3:G44" si="1">H3-(H3*10%)</f>
        <v>450</v>
      </c>
      <c r="H3" s="9">
        <v>500</v>
      </c>
      <c r="I3" s="14">
        <f t="shared" si="0"/>
        <v>25000</v>
      </c>
      <c r="J3" s="14">
        <f>I3-(G3*F3)</f>
        <v>2500</v>
      </c>
      <c r="M3" s="16" t="s">
        <v>32</v>
      </c>
    </row>
    <row r="4" spans="1:13" ht="27" customHeight="1" thickBot="1" x14ac:dyDescent="0.3">
      <c r="A4" s="10">
        <v>43140</v>
      </c>
      <c r="B4" s="11" t="s">
        <v>3</v>
      </c>
      <c r="C4" s="12" t="s">
        <v>27</v>
      </c>
      <c r="D4" s="1" t="s">
        <v>15</v>
      </c>
      <c r="E4" s="13" t="s">
        <v>7</v>
      </c>
      <c r="F4" s="11">
        <v>36</v>
      </c>
      <c r="G4" s="19">
        <f t="shared" si="1"/>
        <v>1078.2</v>
      </c>
      <c r="H4" s="9">
        <v>1198</v>
      </c>
      <c r="I4" s="14">
        <f t="shared" si="0"/>
        <v>43128</v>
      </c>
      <c r="J4" s="14">
        <f>I4-(G4*F4)</f>
        <v>4312.7999999999956</v>
      </c>
      <c r="M4" s="6">
        <f>SUM(F2:F44)</f>
        <v>2121</v>
      </c>
    </row>
    <row r="5" spans="1:13" ht="27" customHeight="1" thickBot="1" x14ac:dyDescent="0.3">
      <c r="A5" s="10">
        <v>43157</v>
      </c>
      <c r="B5" s="11" t="s">
        <v>3</v>
      </c>
      <c r="C5" s="12" t="s">
        <v>25</v>
      </c>
      <c r="D5" s="1" t="s">
        <v>13</v>
      </c>
      <c r="E5" s="13" t="s">
        <v>8</v>
      </c>
      <c r="F5" s="11">
        <v>27</v>
      </c>
      <c r="G5" s="19">
        <f t="shared" si="1"/>
        <v>202.5</v>
      </c>
      <c r="H5" s="9">
        <v>225</v>
      </c>
      <c r="I5" s="14">
        <f t="shared" si="0"/>
        <v>6075</v>
      </c>
      <c r="J5" s="14">
        <f>I5-(G5*F5)</f>
        <v>607.5</v>
      </c>
      <c r="M5" s="16" t="s">
        <v>33</v>
      </c>
    </row>
    <row r="6" spans="1:13" ht="27" customHeight="1" thickBot="1" x14ac:dyDescent="0.3">
      <c r="A6" s="10">
        <v>43174</v>
      </c>
      <c r="B6" s="11" t="s">
        <v>4</v>
      </c>
      <c r="C6" s="12" t="s">
        <v>25</v>
      </c>
      <c r="D6" s="1" t="s">
        <v>21</v>
      </c>
      <c r="E6" s="13" t="s">
        <v>7</v>
      </c>
      <c r="F6" s="11">
        <v>56</v>
      </c>
      <c r="G6" s="19">
        <f t="shared" si="1"/>
        <v>1078.2</v>
      </c>
      <c r="H6" s="9">
        <v>1198</v>
      </c>
      <c r="I6" s="14">
        <f t="shared" si="0"/>
        <v>67088</v>
      </c>
      <c r="J6" s="14">
        <f>I6-(G6*F6)</f>
        <v>6708.7999999999956</v>
      </c>
      <c r="M6" s="14">
        <f>SUM(J2:J44)</f>
        <v>130567.54999999997</v>
      </c>
    </row>
    <row r="7" spans="1:13" ht="36" customHeight="1" thickBot="1" x14ac:dyDescent="0.3">
      <c r="A7" s="10">
        <v>43191</v>
      </c>
      <c r="B7" s="11" t="s">
        <v>5</v>
      </c>
      <c r="C7" s="12" t="s">
        <v>24</v>
      </c>
      <c r="D7" s="1" t="s">
        <v>16</v>
      </c>
      <c r="E7" s="13" t="s">
        <v>11</v>
      </c>
      <c r="F7" s="11">
        <v>60</v>
      </c>
      <c r="G7" s="19">
        <f t="shared" si="1"/>
        <v>450</v>
      </c>
      <c r="H7" s="9">
        <v>500</v>
      </c>
      <c r="I7" s="14">
        <f t="shared" si="0"/>
        <v>30000</v>
      </c>
      <c r="J7" s="14">
        <f t="shared" ref="J7:J44" si="2">I7-(G7*F7)</f>
        <v>3000</v>
      </c>
      <c r="M7" s="18" t="s">
        <v>34</v>
      </c>
    </row>
    <row r="8" spans="1:13" ht="27" customHeight="1" thickBot="1" x14ac:dyDescent="0.3">
      <c r="A8" s="10">
        <v>43208</v>
      </c>
      <c r="B8" s="11" t="s">
        <v>3</v>
      </c>
      <c r="C8" s="2" t="s">
        <v>24</v>
      </c>
      <c r="D8" s="1" t="s">
        <v>12</v>
      </c>
      <c r="E8" s="13" t="s">
        <v>7</v>
      </c>
      <c r="F8" s="11">
        <v>75</v>
      </c>
      <c r="G8" s="19">
        <f t="shared" si="1"/>
        <v>1078.2</v>
      </c>
      <c r="H8" s="9">
        <v>1198</v>
      </c>
      <c r="I8" s="14">
        <f t="shared" si="0"/>
        <v>89850</v>
      </c>
      <c r="J8" s="14">
        <f t="shared" si="2"/>
        <v>8985</v>
      </c>
      <c r="M8" s="14">
        <f>AVERAGE(I2:I44)</f>
        <v>30364.546511627908</v>
      </c>
    </row>
    <row r="9" spans="1:13" ht="27" customHeight="1" thickBot="1" x14ac:dyDescent="0.3">
      <c r="A9" s="10">
        <v>43225</v>
      </c>
      <c r="B9" s="11" t="s">
        <v>3</v>
      </c>
      <c r="C9" s="12" t="s">
        <v>27</v>
      </c>
      <c r="D9" s="1" t="s">
        <v>15</v>
      </c>
      <c r="E9" s="13" t="s">
        <v>7</v>
      </c>
      <c r="F9" s="11">
        <v>90</v>
      </c>
      <c r="G9" s="19">
        <f t="shared" si="1"/>
        <v>1078.2</v>
      </c>
      <c r="H9" s="9">
        <v>1198</v>
      </c>
      <c r="I9" s="14">
        <f t="shared" si="0"/>
        <v>107820</v>
      </c>
      <c r="J9" s="14">
        <f t="shared" si="2"/>
        <v>10782</v>
      </c>
    </row>
    <row r="10" spans="1:13" ht="27" customHeight="1" thickBot="1" x14ac:dyDescent="0.3">
      <c r="A10" s="10">
        <v>43242</v>
      </c>
      <c r="B10" s="11" t="s">
        <v>4</v>
      </c>
      <c r="C10" s="3" t="s">
        <v>26</v>
      </c>
      <c r="D10" s="1" t="s">
        <v>22</v>
      </c>
      <c r="E10" s="13" t="s">
        <v>7</v>
      </c>
      <c r="F10" s="11">
        <v>32</v>
      </c>
      <c r="G10" s="19">
        <f t="shared" si="1"/>
        <v>1078.2</v>
      </c>
      <c r="H10" s="9">
        <v>1198</v>
      </c>
      <c r="I10" s="14">
        <f t="shared" si="0"/>
        <v>38336</v>
      </c>
      <c r="J10" s="14">
        <f t="shared" si="2"/>
        <v>3833.5999999999985</v>
      </c>
    </row>
    <row r="11" spans="1:13" ht="27" customHeight="1" thickBot="1" x14ac:dyDescent="0.3">
      <c r="A11" s="10">
        <v>43259</v>
      </c>
      <c r="B11" s="11" t="s">
        <v>5</v>
      </c>
      <c r="C11" s="12" t="s">
        <v>24</v>
      </c>
      <c r="D11" s="1" t="s">
        <v>16</v>
      </c>
      <c r="E11" s="13" t="s">
        <v>11</v>
      </c>
      <c r="F11" s="11">
        <v>60</v>
      </c>
      <c r="G11" s="19">
        <f t="shared" si="1"/>
        <v>450</v>
      </c>
      <c r="H11" s="9">
        <v>500</v>
      </c>
      <c r="I11" s="14">
        <f t="shared" si="0"/>
        <v>30000</v>
      </c>
      <c r="J11" s="14">
        <f t="shared" si="2"/>
        <v>3000</v>
      </c>
    </row>
    <row r="12" spans="1:13" ht="27" customHeight="1" thickBot="1" x14ac:dyDescent="0.3">
      <c r="A12" s="10">
        <v>43276</v>
      </c>
      <c r="B12" s="11" t="s">
        <v>3</v>
      </c>
      <c r="C12" s="12" t="s">
        <v>27</v>
      </c>
      <c r="D12" s="1" t="s">
        <v>18</v>
      </c>
      <c r="E12" s="13" t="s">
        <v>7</v>
      </c>
      <c r="F12" s="11">
        <v>90</v>
      </c>
      <c r="G12" s="19">
        <f t="shared" si="1"/>
        <v>1078.2</v>
      </c>
      <c r="H12" s="9">
        <v>1198</v>
      </c>
      <c r="I12" s="14">
        <f t="shared" si="0"/>
        <v>107820</v>
      </c>
      <c r="J12" s="14">
        <f t="shared" si="2"/>
        <v>10782</v>
      </c>
    </row>
    <row r="13" spans="1:13" ht="27" customHeight="1" thickBot="1" x14ac:dyDescent="0.3">
      <c r="A13" s="10">
        <v>43293</v>
      </c>
      <c r="B13" s="11" t="s">
        <v>5</v>
      </c>
      <c r="C13" s="2" t="s">
        <v>24</v>
      </c>
      <c r="D13" s="1" t="s">
        <v>14</v>
      </c>
      <c r="E13" s="13" t="s">
        <v>11</v>
      </c>
      <c r="F13" s="11">
        <v>29</v>
      </c>
      <c r="G13" s="19">
        <f t="shared" si="1"/>
        <v>450</v>
      </c>
      <c r="H13" s="9">
        <v>500</v>
      </c>
      <c r="I13" s="14">
        <f t="shared" si="0"/>
        <v>14500</v>
      </c>
      <c r="J13" s="14">
        <f t="shared" si="2"/>
        <v>1450</v>
      </c>
    </row>
    <row r="14" spans="1:13" ht="27" customHeight="1" thickBot="1" x14ac:dyDescent="0.3">
      <c r="A14" s="10">
        <v>43310</v>
      </c>
      <c r="B14" s="11" t="s">
        <v>5</v>
      </c>
      <c r="C14" s="3" t="s">
        <v>26</v>
      </c>
      <c r="D14" s="1" t="s">
        <v>19</v>
      </c>
      <c r="E14" s="13" t="s">
        <v>11</v>
      </c>
      <c r="F14" s="11">
        <v>81</v>
      </c>
      <c r="G14" s="19">
        <f t="shared" si="1"/>
        <v>450</v>
      </c>
      <c r="H14" s="9">
        <v>500</v>
      </c>
      <c r="I14" s="14">
        <f t="shared" si="0"/>
        <v>40500</v>
      </c>
      <c r="J14" s="14">
        <f t="shared" si="2"/>
        <v>4050</v>
      </c>
    </row>
    <row r="15" spans="1:13" ht="27" customHeight="1" thickBot="1" x14ac:dyDescent="0.3">
      <c r="A15" s="10">
        <v>43327</v>
      </c>
      <c r="B15" s="11" t="s">
        <v>5</v>
      </c>
      <c r="C15" s="12" t="s">
        <v>24</v>
      </c>
      <c r="D15" s="1" t="s">
        <v>16</v>
      </c>
      <c r="E15" s="13" t="s">
        <v>7</v>
      </c>
      <c r="F15" s="11">
        <v>35</v>
      </c>
      <c r="G15" s="19">
        <f t="shared" si="1"/>
        <v>1078.2</v>
      </c>
      <c r="H15" s="9">
        <v>1198</v>
      </c>
      <c r="I15" s="14">
        <f t="shared" si="0"/>
        <v>41930</v>
      </c>
      <c r="J15" s="14">
        <f t="shared" si="2"/>
        <v>4193</v>
      </c>
    </row>
    <row r="16" spans="1:13" ht="27" customHeight="1" thickBot="1" x14ac:dyDescent="0.3">
      <c r="A16" s="10">
        <v>43344</v>
      </c>
      <c r="B16" s="11" t="s">
        <v>3</v>
      </c>
      <c r="C16" s="3" t="s">
        <v>26</v>
      </c>
      <c r="D16" s="1" t="s">
        <v>20</v>
      </c>
      <c r="E16" s="13" t="s">
        <v>2</v>
      </c>
      <c r="F16" s="11">
        <v>2</v>
      </c>
      <c r="G16" s="19">
        <f t="shared" si="1"/>
        <v>112.5</v>
      </c>
      <c r="H16" s="9">
        <v>125</v>
      </c>
      <c r="I16" s="14">
        <f t="shared" si="0"/>
        <v>250</v>
      </c>
      <c r="J16" s="14">
        <f t="shared" si="2"/>
        <v>25</v>
      </c>
    </row>
    <row r="17" spans="1:10" ht="27" customHeight="1" thickBot="1" x14ac:dyDescent="0.3">
      <c r="A17" s="10">
        <v>43361</v>
      </c>
      <c r="B17" s="11" t="s">
        <v>5</v>
      </c>
      <c r="C17" s="15" t="s">
        <v>24</v>
      </c>
      <c r="D17" s="1" t="s">
        <v>16</v>
      </c>
      <c r="E17" s="13" t="s">
        <v>9</v>
      </c>
      <c r="F17" s="11">
        <v>16</v>
      </c>
      <c r="G17" s="19">
        <f t="shared" si="1"/>
        <v>52.65</v>
      </c>
      <c r="H17" s="9">
        <v>58.5</v>
      </c>
      <c r="I17" s="14">
        <f t="shared" si="0"/>
        <v>936</v>
      </c>
      <c r="J17" s="14">
        <f t="shared" si="2"/>
        <v>93.600000000000023</v>
      </c>
    </row>
    <row r="18" spans="1:10" ht="27" customHeight="1" thickBot="1" x14ac:dyDescent="0.3">
      <c r="A18" s="10">
        <v>43378</v>
      </c>
      <c r="B18" s="11" t="s">
        <v>3</v>
      </c>
      <c r="C18" s="15" t="s">
        <v>27</v>
      </c>
      <c r="D18" s="1" t="s">
        <v>18</v>
      </c>
      <c r="E18" s="13" t="s">
        <v>11</v>
      </c>
      <c r="F18" s="11">
        <v>28</v>
      </c>
      <c r="G18" s="19">
        <f t="shared" si="1"/>
        <v>450</v>
      </c>
      <c r="H18" s="9">
        <v>500</v>
      </c>
      <c r="I18" s="14">
        <f t="shared" si="0"/>
        <v>14000</v>
      </c>
      <c r="J18" s="14">
        <f t="shared" si="2"/>
        <v>1400</v>
      </c>
    </row>
    <row r="19" spans="1:10" ht="27" customHeight="1" thickBot="1" x14ac:dyDescent="0.3">
      <c r="A19" s="10">
        <v>43395</v>
      </c>
      <c r="B19" s="11" t="s">
        <v>5</v>
      </c>
      <c r="C19" s="15" t="s">
        <v>24</v>
      </c>
      <c r="D19" s="1" t="s">
        <v>16</v>
      </c>
      <c r="E19" s="13" t="s">
        <v>8</v>
      </c>
      <c r="F19" s="11">
        <v>64</v>
      </c>
      <c r="G19" s="19">
        <f t="shared" si="1"/>
        <v>202.5</v>
      </c>
      <c r="H19" s="9">
        <v>225</v>
      </c>
      <c r="I19" s="14">
        <f t="shared" si="0"/>
        <v>14400</v>
      </c>
      <c r="J19" s="14">
        <f t="shared" si="2"/>
        <v>1440</v>
      </c>
    </row>
    <row r="20" spans="1:10" ht="27" customHeight="1" thickBot="1" x14ac:dyDescent="0.3">
      <c r="A20" s="10">
        <v>43412</v>
      </c>
      <c r="B20" s="11" t="s">
        <v>5</v>
      </c>
      <c r="C20" s="4" t="s">
        <v>26</v>
      </c>
      <c r="D20" s="1" t="s">
        <v>19</v>
      </c>
      <c r="E20" s="13" t="s">
        <v>8</v>
      </c>
      <c r="F20" s="11">
        <v>15</v>
      </c>
      <c r="G20" s="19">
        <f t="shared" si="1"/>
        <v>202.5</v>
      </c>
      <c r="H20" s="9">
        <v>225</v>
      </c>
      <c r="I20" s="14">
        <f t="shared" si="0"/>
        <v>3375</v>
      </c>
      <c r="J20" s="14">
        <f t="shared" si="2"/>
        <v>337.5</v>
      </c>
    </row>
    <row r="21" spans="1:10" ht="27" customHeight="1" thickBot="1" x14ac:dyDescent="0.3">
      <c r="A21" s="10">
        <v>43429</v>
      </c>
      <c r="B21" s="11" t="s">
        <v>3</v>
      </c>
      <c r="C21" s="15" t="s">
        <v>27</v>
      </c>
      <c r="D21" s="1" t="s">
        <v>17</v>
      </c>
      <c r="E21" s="13" t="s">
        <v>9</v>
      </c>
      <c r="F21" s="11">
        <v>96</v>
      </c>
      <c r="G21" s="19">
        <f t="shared" si="1"/>
        <v>52.65</v>
      </c>
      <c r="H21" s="9">
        <v>58.5</v>
      </c>
      <c r="I21" s="14">
        <f t="shared" si="0"/>
        <v>5616</v>
      </c>
      <c r="J21" s="14">
        <f t="shared" si="2"/>
        <v>561.60000000000036</v>
      </c>
    </row>
    <row r="22" spans="1:10" ht="27" customHeight="1" thickBot="1" x14ac:dyDescent="0.3">
      <c r="A22" s="10">
        <v>43446</v>
      </c>
      <c r="B22" s="11" t="s">
        <v>3</v>
      </c>
      <c r="C22" s="4" t="s">
        <v>26</v>
      </c>
      <c r="D22" s="1" t="s">
        <v>20</v>
      </c>
      <c r="E22" s="13" t="s">
        <v>7</v>
      </c>
      <c r="F22" s="11">
        <v>67</v>
      </c>
      <c r="G22" s="19">
        <f t="shared" si="1"/>
        <v>1078.2</v>
      </c>
      <c r="H22" s="9">
        <v>1198</v>
      </c>
      <c r="I22" s="14">
        <f t="shared" si="0"/>
        <v>80266</v>
      </c>
      <c r="J22" s="14">
        <f>I22-(G22*F22)</f>
        <v>8026.5999999999913</v>
      </c>
    </row>
    <row r="23" spans="1:10" ht="27" customHeight="1" thickBot="1" x14ac:dyDescent="0.3">
      <c r="A23" s="10">
        <v>43463</v>
      </c>
      <c r="B23" s="11" t="s">
        <v>5</v>
      </c>
      <c r="C23" s="3" t="s">
        <v>26</v>
      </c>
      <c r="D23" s="1" t="s">
        <v>19</v>
      </c>
      <c r="E23" s="13" t="s">
        <v>9</v>
      </c>
      <c r="F23" s="11">
        <v>74</v>
      </c>
      <c r="G23" s="19">
        <f t="shared" si="1"/>
        <v>52.65</v>
      </c>
      <c r="H23" s="9">
        <v>58.5</v>
      </c>
      <c r="I23" s="14">
        <f t="shared" si="0"/>
        <v>4329</v>
      </c>
      <c r="J23" s="14">
        <f t="shared" si="2"/>
        <v>432.90000000000009</v>
      </c>
    </row>
    <row r="24" spans="1:10" ht="27" customHeight="1" thickBot="1" x14ac:dyDescent="0.3">
      <c r="A24" s="10">
        <v>43480</v>
      </c>
      <c r="B24" s="11" t="s">
        <v>3</v>
      </c>
      <c r="C24" s="12" t="s">
        <v>25</v>
      </c>
      <c r="D24" s="1" t="s">
        <v>13</v>
      </c>
      <c r="E24" s="13" t="s">
        <v>11</v>
      </c>
      <c r="F24" s="11">
        <v>46</v>
      </c>
      <c r="G24" s="19">
        <f t="shared" si="1"/>
        <v>450</v>
      </c>
      <c r="H24" s="9">
        <v>500</v>
      </c>
      <c r="I24" s="14">
        <f t="shared" si="0"/>
        <v>23000</v>
      </c>
      <c r="J24" s="14">
        <f t="shared" si="2"/>
        <v>2300</v>
      </c>
    </row>
    <row r="25" spans="1:10" ht="27" customHeight="1" thickBot="1" x14ac:dyDescent="0.3">
      <c r="A25" s="10">
        <v>43497</v>
      </c>
      <c r="B25" s="11" t="s">
        <v>3</v>
      </c>
      <c r="C25" s="3" t="s">
        <v>26</v>
      </c>
      <c r="D25" s="1" t="s">
        <v>20</v>
      </c>
      <c r="E25" s="13" t="s">
        <v>11</v>
      </c>
      <c r="F25" s="11">
        <v>87</v>
      </c>
      <c r="G25" s="19">
        <f t="shared" si="1"/>
        <v>450</v>
      </c>
      <c r="H25" s="9">
        <v>500</v>
      </c>
      <c r="I25" s="14">
        <f t="shared" si="0"/>
        <v>43500</v>
      </c>
      <c r="J25" s="14">
        <f t="shared" si="2"/>
        <v>4350</v>
      </c>
    </row>
    <row r="26" spans="1:10" ht="27" customHeight="1" thickBot="1" x14ac:dyDescent="0.3">
      <c r="A26" s="10">
        <v>43514</v>
      </c>
      <c r="B26" s="11" t="s">
        <v>5</v>
      </c>
      <c r="C26" s="2" t="s">
        <v>24</v>
      </c>
      <c r="D26" s="1" t="s">
        <v>16</v>
      </c>
      <c r="E26" s="13" t="s">
        <v>11</v>
      </c>
      <c r="F26" s="11">
        <v>4</v>
      </c>
      <c r="G26" s="19">
        <f t="shared" si="1"/>
        <v>450</v>
      </c>
      <c r="H26" s="9">
        <v>500</v>
      </c>
      <c r="I26" s="14">
        <f t="shared" si="0"/>
        <v>2000</v>
      </c>
      <c r="J26" s="14">
        <f t="shared" si="2"/>
        <v>200</v>
      </c>
    </row>
    <row r="27" spans="1:10" ht="27" customHeight="1" thickBot="1" x14ac:dyDescent="0.3">
      <c r="A27" s="10">
        <v>43531</v>
      </c>
      <c r="B27" s="11" t="s">
        <v>4</v>
      </c>
      <c r="C27" s="12" t="s">
        <v>25</v>
      </c>
      <c r="D27" s="1" t="s">
        <v>21</v>
      </c>
      <c r="E27" s="13" t="s">
        <v>11</v>
      </c>
      <c r="F27" s="11">
        <v>7</v>
      </c>
      <c r="G27" s="19">
        <f t="shared" si="1"/>
        <v>450</v>
      </c>
      <c r="H27" s="9">
        <v>500</v>
      </c>
      <c r="I27" s="14">
        <f t="shared" si="0"/>
        <v>3500</v>
      </c>
      <c r="J27" s="14">
        <f t="shared" si="2"/>
        <v>350</v>
      </c>
    </row>
    <row r="28" spans="1:10" ht="27" customHeight="1" thickBot="1" x14ac:dyDescent="0.3">
      <c r="A28" s="10">
        <v>43548</v>
      </c>
      <c r="B28" s="11" t="s">
        <v>3</v>
      </c>
      <c r="C28" s="15" t="s">
        <v>27</v>
      </c>
      <c r="D28" s="1" t="s">
        <v>15</v>
      </c>
      <c r="E28" s="13" t="s">
        <v>9</v>
      </c>
      <c r="F28" s="11">
        <v>50</v>
      </c>
      <c r="G28" s="19">
        <f t="shared" si="1"/>
        <v>52.65</v>
      </c>
      <c r="H28" s="9">
        <v>58.5</v>
      </c>
      <c r="I28" s="14">
        <f t="shared" si="0"/>
        <v>2925</v>
      </c>
      <c r="J28" s="14">
        <f t="shared" si="2"/>
        <v>292.5</v>
      </c>
    </row>
    <row r="29" spans="1:10" ht="27" customHeight="1" thickBot="1" x14ac:dyDescent="0.3">
      <c r="A29" s="10">
        <v>43565</v>
      </c>
      <c r="B29" s="11" t="s">
        <v>3</v>
      </c>
      <c r="C29" s="5" t="s">
        <v>24</v>
      </c>
      <c r="D29" s="1" t="s">
        <v>12</v>
      </c>
      <c r="E29" s="13" t="s">
        <v>7</v>
      </c>
      <c r="F29" s="11">
        <v>66</v>
      </c>
      <c r="G29" s="19">
        <f t="shared" si="1"/>
        <v>1078.2</v>
      </c>
      <c r="H29" s="9">
        <v>1198</v>
      </c>
      <c r="I29" s="14">
        <f t="shared" si="0"/>
        <v>79068</v>
      </c>
      <c r="J29" s="14">
        <f t="shared" si="2"/>
        <v>7906.8000000000029</v>
      </c>
    </row>
    <row r="30" spans="1:10" ht="27" customHeight="1" thickBot="1" x14ac:dyDescent="0.3">
      <c r="A30" s="10">
        <v>43582</v>
      </c>
      <c r="B30" s="11" t="s">
        <v>5</v>
      </c>
      <c r="C30" s="2" t="s">
        <v>24</v>
      </c>
      <c r="D30" s="1" t="s">
        <v>14</v>
      </c>
      <c r="E30" s="13" t="s">
        <v>8</v>
      </c>
      <c r="F30" s="11">
        <v>96</v>
      </c>
      <c r="G30" s="19">
        <f t="shared" si="1"/>
        <v>202.5</v>
      </c>
      <c r="H30" s="9">
        <v>225</v>
      </c>
      <c r="I30" s="14">
        <f t="shared" si="0"/>
        <v>21600</v>
      </c>
      <c r="J30" s="14">
        <f t="shared" si="2"/>
        <v>2160</v>
      </c>
    </row>
    <row r="31" spans="1:10" ht="27" customHeight="1" thickBot="1" x14ac:dyDescent="0.3">
      <c r="A31" s="10">
        <v>43599</v>
      </c>
      <c r="B31" s="11" t="s">
        <v>3</v>
      </c>
      <c r="C31" s="12" t="s">
        <v>25</v>
      </c>
      <c r="D31" s="1" t="s">
        <v>13</v>
      </c>
      <c r="E31" s="13" t="s">
        <v>7</v>
      </c>
      <c r="F31" s="11">
        <v>53</v>
      </c>
      <c r="G31" s="19">
        <f t="shared" si="1"/>
        <v>1078.2</v>
      </c>
      <c r="H31" s="9">
        <v>1198</v>
      </c>
      <c r="I31" s="14">
        <f t="shared" si="0"/>
        <v>63494</v>
      </c>
      <c r="J31" s="14">
        <f t="shared" si="2"/>
        <v>6349.3999999999942</v>
      </c>
    </row>
    <row r="32" spans="1:10" ht="27" customHeight="1" thickBot="1" x14ac:dyDescent="0.3">
      <c r="A32" s="10">
        <v>43616</v>
      </c>
      <c r="B32" s="11" t="s">
        <v>3</v>
      </c>
      <c r="C32" s="12" t="s">
        <v>25</v>
      </c>
      <c r="D32" s="1" t="s">
        <v>13</v>
      </c>
      <c r="E32" s="13" t="s">
        <v>11</v>
      </c>
      <c r="F32" s="11">
        <v>80</v>
      </c>
      <c r="G32" s="19">
        <f t="shared" si="1"/>
        <v>450</v>
      </c>
      <c r="H32" s="9">
        <v>500</v>
      </c>
      <c r="I32" s="14">
        <f t="shared" si="0"/>
        <v>40000</v>
      </c>
      <c r="J32" s="14">
        <f t="shared" si="2"/>
        <v>4000</v>
      </c>
    </row>
    <row r="33" spans="1:10" ht="27" customHeight="1" thickBot="1" x14ac:dyDescent="0.3">
      <c r="A33" s="10">
        <v>43633</v>
      </c>
      <c r="B33" s="11" t="s">
        <v>3</v>
      </c>
      <c r="C33" s="12" t="s">
        <v>27</v>
      </c>
      <c r="D33" s="1" t="s">
        <v>17</v>
      </c>
      <c r="E33" s="13" t="s">
        <v>2</v>
      </c>
      <c r="F33" s="11">
        <v>5</v>
      </c>
      <c r="G33" s="19">
        <f t="shared" si="1"/>
        <v>112.5</v>
      </c>
      <c r="H33" s="9">
        <v>125</v>
      </c>
      <c r="I33" s="14">
        <f t="shared" si="0"/>
        <v>625</v>
      </c>
      <c r="J33" s="14">
        <f>I33-(G33*F33)</f>
        <v>62.5</v>
      </c>
    </row>
    <row r="34" spans="1:10" ht="27" customHeight="1" thickBot="1" x14ac:dyDescent="0.3">
      <c r="A34" s="10">
        <v>43650</v>
      </c>
      <c r="B34" s="11" t="s">
        <v>5</v>
      </c>
      <c r="C34" s="2" t="s">
        <v>24</v>
      </c>
      <c r="D34" s="1" t="s">
        <v>16</v>
      </c>
      <c r="E34" s="13" t="s">
        <v>9</v>
      </c>
      <c r="F34" s="11">
        <v>62</v>
      </c>
      <c r="G34" s="19">
        <f t="shared" si="1"/>
        <v>52.65</v>
      </c>
      <c r="H34" s="9">
        <v>58.5</v>
      </c>
      <c r="I34" s="14">
        <f t="shared" si="0"/>
        <v>3627</v>
      </c>
      <c r="J34" s="14">
        <f t="shared" si="2"/>
        <v>362.70000000000027</v>
      </c>
    </row>
    <row r="35" spans="1:10" ht="27" customHeight="1" thickBot="1" x14ac:dyDescent="0.3">
      <c r="A35" s="10">
        <v>43667</v>
      </c>
      <c r="B35" s="11" t="s">
        <v>3</v>
      </c>
      <c r="C35" s="12" t="s">
        <v>27</v>
      </c>
      <c r="D35" s="1" t="s">
        <v>18</v>
      </c>
      <c r="E35" s="13" t="s">
        <v>9</v>
      </c>
      <c r="F35" s="11">
        <v>55</v>
      </c>
      <c r="G35" s="19">
        <f t="shared" si="1"/>
        <v>52.65</v>
      </c>
      <c r="H35" s="9">
        <v>58.5</v>
      </c>
      <c r="I35" s="14">
        <f t="shared" si="0"/>
        <v>3217.5</v>
      </c>
      <c r="J35" s="14">
        <f t="shared" si="2"/>
        <v>321.75</v>
      </c>
    </row>
    <row r="36" spans="1:10" ht="27" customHeight="1" thickBot="1" x14ac:dyDescent="0.3">
      <c r="A36" s="10">
        <v>43684</v>
      </c>
      <c r="B36" s="11" t="s">
        <v>3</v>
      </c>
      <c r="C36" s="12" t="s">
        <v>27</v>
      </c>
      <c r="D36" s="1" t="s">
        <v>17</v>
      </c>
      <c r="E36" s="13" t="s">
        <v>9</v>
      </c>
      <c r="F36" s="11">
        <v>42</v>
      </c>
      <c r="G36" s="19">
        <f t="shared" si="1"/>
        <v>52.65</v>
      </c>
      <c r="H36" s="9">
        <v>58.5</v>
      </c>
      <c r="I36" s="14">
        <f t="shared" si="0"/>
        <v>2457</v>
      </c>
      <c r="J36" s="14">
        <f t="shared" si="2"/>
        <v>245.70000000000027</v>
      </c>
    </row>
    <row r="37" spans="1:10" ht="27" customHeight="1" thickBot="1" x14ac:dyDescent="0.3">
      <c r="A37" s="10">
        <v>43701</v>
      </c>
      <c r="B37" s="11" t="s">
        <v>4</v>
      </c>
      <c r="C37" s="12" t="s">
        <v>25</v>
      </c>
      <c r="D37" s="1" t="s">
        <v>21</v>
      </c>
      <c r="E37" s="13" t="s">
        <v>2</v>
      </c>
      <c r="F37" s="11">
        <v>3</v>
      </c>
      <c r="G37" s="19">
        <f t="shared" si="1"/>
        <v>112.5</v>
      </c>
      <c r="H37" s="9">
        <v>125</v>
      </c>
      <c r="I37" s="14">
        <f t="shared" si="0"/>
        <v>375</v>
      </c>
      <c r="J37" s="14">
        <f t="shared" si="2"/>
        <v>37.5</v>
      </c>
    </row>
    <row r="38" spans="1:10" ht="27" customHeight="1" thickBot="1" x14ac:dyDescent="0.3">
      <c r="A38" s="10">
        <v>43718</v>
      </c>
      <c r="B38" s="11" t="s">
        <v>3</v>
      </c>
      <c r="C38" s="12" t="s">
        <v>25</v>
      </c>
      <c r="D38" s="1" t="s">
        <v>13</v>
      </c>
      <c r="E38" s="13" t="s">
        <v>7</v>
      </c>
      <c r="F38" s="11">
        <v>7</v>
      </c>
      <c r="G38" s="19">
        <f t="shared" si="1"/>
        <v>1078.2</v>
      </c>
      <c r="H38" s="9">
        <v>1198</v>
      </c>
      <c r="I38" s="14">
        <f t="shared" si="0"/>
        <v>8386</v>
      </c>
      <c r="J38" s="14">
        <f t="shared" si="2"/>
        <v>838.59999999999945</v>
      </c>
    </row>
    <row r="39" spans="1:10" ht="27" customHeight="1" thickBot="1" x14ac:dyDescent="0.3">
      <c r="A39" s="10">
        <v>43735</v>
      </c>
      <c r="B39" s="11" t="s">
        <v>4</v>
      </c>
      <c r="C39" s="12" t="s">
        <v>25</v>
      </c>
      <c r="D39" s="1" t="s">
        <v>21</v>
      </c>
      <c r="E39" s="13" t="s">
        <v>8</v>
      </c>
      <c r="F39" s="11">
        <v>76</v>
      </c>
      <c r="G39" s="19">
        <f t="shared" si="1"/>
        <v>202.5</v>
      </c>
      <c r="H39" s="9">
        <v>225</v>
      </c>
      <c r="I39" s="14">
        <f t="shared" si="0"/>
        <v>17100</v>
      </c>
      <c r="J39" s="14">
        <f t="shared" si="2"/>
        <v>1710</v>
      </c>
    </row>
    <row r="40" spans="1:10" ht="27" customHeight="1" thickBot="1" x14ac:dyDescent="0.3">
      <c r="A40" s="10">
        <v>43752</v>
      </c>
      <c r="B40" s="11" t="s">
        <v>4</v>
      </c>
      <c r="C40" s="3" t="s">
        <v>26</v>
      </c>
      <c r="D40" s="1" t="s">
        <v>22</v>
      </c>
      <c r="E40" s="13" t="s">
        <v>11</v>
      </c>
      <c r="F40" s="11">
        <v>57</v>
      </c>
      <c r="G40" s="19">
        <f t="shared" si="1"/>
        <v>450</v>
      </c>
      <c r="H40" s="9">
        <v>500</v>
      </c>
      <c r="I40" s="14">
        <f t="shared" si="0"/>
        <v>28500</v>
      </c>
      <c r="J40" s="14">
        <f t="shared" si="2"/>
        <v>2850</v>
      </c>
    </row>
    <row r="41" spans="1:10" ht="27" customHeight="1" thickBot="1" x14ac:dyDescent="0.3">
      <c r="A41" s="10">
        <v>43769</v>
      </c>
      <c r="B41" s="11" t="s">
        <v>3</v>
      </c>
      <c r="C41" s="2" t="s">
        <v>24</v>
      </c>
      <c r="D41" s="1" t="s">
        <v>12</v>
      </c>
      <c r="E41" s="13" t="s">
        <v>7</v>
      </c>
      <c r="F41" s="11">
        <v>14</v>
      </c>
      <c r="G41" s="19">
        <f t="shared" si="1"/>
        <v>1078.2</v>
      </c>
      <c r="H41" s="9">
        <v>1198</v>
      </c>
      <c r="I41" s="14">
        <f t="shared" si="0"/>
        <v>16772</v>
      </c>
      <c r="J41" s="14">
        <f t="shared" si="2"/>
        <v>1677.1999999999989</v>
      </c>
    </row>
    <row r="42" spans="1:10" ht="27" customHeight="1" thickBot="1" x14ac:dyDescent="0.3">
      <c r="A42" s="10">
        <v>43786</v>
      </c>
      <c r="B42" s="11" t="s">
        <v>3</v>
      </c>
      <c r="C42" s="12" t="s">
        <v>27</v>
      </c>
      <c r="D42" s="1" t="s">
        <v>15</v>
      </c>
      <c r="E42" s="13" t="s">
        <v>11</v>
      </c>
      <c r="F42" s="11">
        <v>11</v>
      </c>
      <c r="G42" s="19">
        <f t="shared" si="1"/>
        <v>450</v>
      </c>
      <c r="H42" s="9">
        <v>500</v>
      </c>
      <c r="I42" s="14">
        <f t="shared" si="0"/>
        <v>5500</v>
      </c>
      <c r="J42" s="14">
        <f t="shared" si="2"/>
        <v>550</v>
      </c>
    </row>
    <row r="43" spans="1:10" ht="27" customHeight="1" thickBot="1" x14ac:dyDescent="0.3">
      <c r="A43" s="10">
        <v>43803</v>
      </c>
      <c r="B43" s="11" t="s">
        <v>3</v>
      </c>
      <c r="C43" s="12" t="s">
        <v>27</v>
      </c>
      <c r="D43" s="1" t="s">
        <v>15</v>
      </c>
      <c r="E43" s="13" t="s">
        <v>11</v>
      </c>
      <c r="F43" s="11">
        <v>94</v>
      </c>
      <c r="G43" s="19">
        <f t="shared" si="1"/>
        <v>450</v>
      </c>
      <c r="H43" s="9">
        <v>500</v>
      </c>
      <c r="I43" s="14">
        <f t="shared" si="0"/>
        <v>47000</v>
      </c>
      <c r="J43" s="14">
        <f t="shared" si="2"/>
        <v>4700</v>
      </c>
    </row>
    <row r="44" spans="1:10" ht="27" customHeight="1" thickBot="1" x14ac:dyDescent="0.3">
      <c r="A44" s="10">
        <v>43820</v>
      </c>
      <c r="B44" s="11" t="s">
        <v>3</v>
      </c>
      <c r="C44" s="2" t="s">
        <v>24</v>
      </c>
      <c r="D44" s="1" t="s">
        <v>12</v>
      </c>
      <c r="E44" s="13" t="s">
        <v>11</v>
      </c>
      <c r="F44" s="11">
        <v>28</v>
      </c>
      <c r="G44" s="19">
        <f t="shared" si="1"/>
        <v>450</v>
      </c>
      <c r="H44" s="9">
        <v>500</v>
      </c>
      <c r="I44" s="14">
        <f t="shared" si="0"/>
        <v>14000</v>
      </c>
      <c r="J44" s="14">
        <f t="shared" si="2"/>
        <v>1400</v>
      </c>
    </row>
    <row r="45" spans="1:10" ht="27" customHeight="1" x14ac:dyDescent="0.25">
      <c r="F45" s="14"/>
      <c r="G45" s="14"/>
      <c r="H45" s="14"/>
      <c r="I45" s="14"/>
      <c r="J45" s="14"/>
    </row>
    <row r="46" spans="1:10" ht="27" customHeight="1" x14ac:dyDescent="0.25">
      <c r="F46" s="14"/>
      <c r="G46" s="14"/>
      <c r="H46" s="14"/>
      <c r="I46" s="14"/>
      <c r="J46" s="14"/>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tables</vt:lpstr>
      <vt:lpstr>Dashbooard</vt:lpstr>
      <vt:lpstr>SaleData</vt:lpstr>
      <vt:lpstr>sale</vt:lpstr>
    </vt:vector>
  </TitlesOfParts>
  <Company>Contextures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DELL 4</cp:lastModifiedBy>
  <dcterms:created xsi:type="dcterms:W3CDTF">2004-05-01T18:16:56Z</dcterms:created>
  <dcterms:modified xsi:type="dcterms:W3CDTF">2024-11-06T11:28:01Z</dcterms:modified>
  <cp:category>Excel</cp:category>
</cp:coreProperties>
</file>