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3.xml" ContentType="application/vnd.openxmlformats-officedocument.spreadsheetml.table+xml"/>
  <Override PartName="/xl/drawings/drawing4.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slicers/slicer6.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hidePivotFieldList="1"/>
  <mc:AlternateContent xmlns:mc="http://schemas.openxmlformats.org/markup-compatibility/2006">
    <mc:Choice Requires="x15">
      <x15ac:absPath xmlns:x15ac="http://schemas.microsoft.com/office/spreadsheetml/2010/11/ac" url="C:\Users\DELL 4\Desktop\data analystics\Excel\"/>
    </mc:Choice>
  </mc:AlternateContent>
  <bookViews>
    <workbookView xWindow="0" yWindow="0" windowWidth="9180" windowHeight="7335" firstSheet="1" activeTab="10"/>
  </bookViews>
  <sheets>
    <sheet name="Sheet3" sheetId="23" r:id="rId1"/>
    <sheet name="Sheet4" sheetId="24" r:id="rId2"/>
    <sheet name="Sheet5" sheetId="25" r:id="rId3"/>
    <sheet name="Sheet2" sheetId="21" r:id="rId4"/>
    <sheet name="Pivot tables" sheetId="15" r:id="rId5"/>
    <sheet name="Sheet6" sheetId="26" r:id="rId6"/>
    <sheet name="Dashbooard" sheetId="19" r:id="rId7"/>
    <sheet name="SaleData" sheetId="14" r:id="rId8"/>
    <sheet name="Sheet1" sheetId="20" r:id="rId9"/>
    <sheet name="vs - class - dahsboard" sheetId="22" r:id="rId10"/>
    <sheet name="class- geraldine - dashboard" sheetId="27" r:id="rId11"/>
  </sheets>
  <definedNames>
    <definedName name="sale">Table1[#All]</definedName>
    <definedName name="Slicer_Item">#N/A</definedName>
    <definedName name="Slicer_Item1">#N/A</definedName>
    <definedName name="Slicer_Manager">#N/A</definedName>
    <definedName name="Slicer_Region">#N/A</definedName>
    <definedName name="Slicer_Region1">#N/A</definedName>
    <definedName name="Slicer_SalesMan">#N/A</definedName>
  </definedNames>
  <calcPr calcId="152511"/>
  <pivotCaches>
    <pivotCache cacheId="0" r:id="rId12"/>
    <pivotCache cacheId="1" r:id="rId13"/>
    <pivotCache cacheId="2"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14" l="1"/>
  <c r="M8" i="14" l="1"/>
  <c r="M6" i="14"/>
  <c r="M4" i="14"/>
  <c r="J2" i="14"/>
  <c r="J4" i="14"/>
  <c r="J5" i="14"/>
  <c r="J6" i="14"/>
  <c r="J3" i="14"/>
  <c r="J33" i="14"/>
  <c r="J34" i="14"/>
  <c r="J35" i="14"/>
  <c r="J36" i="14"/>
  <c r="J37" i="14"/>
  <c r="J38" i="14"/>
  <c r="J39" i="14"/>
  <c r="J40" i="14"/>
  <c r="J41" i="14"/>
  <c r="J42" i="14"/>
  <c r="J43" i="14"/>
  <c r="J44" i="14"/>
  <c r="J22" i="14"/>
  <c r="J23" i="14"/>
  <c r="J24" i="14"/>
  <c r="J25" i="14"/>
  <c r="J26" i="14"/>
  <c r="J27" i="14"/>
  <c r="J28" i="14"/>
  <c r="J29" i="14"/>
  <c r="J30" i="14"/>
  <c r="J31" i="14"/>
  <c r="J32" i="14"/>
  <c r="J7" i="14"/>
  <c r="J8" i="14"/>
  <c r="J9" i="14"/>
  <c r="J10" i="14"/>
  <c r="J11" i="14"/>
  <c r="J12" i="14"/>
  <c r="J13" i="14"/>
  <c r="J14" i="14"/>
  <c r="J15" i="14"/>
  <c r="J16" i="14"/>
  <c r="J17" i="14"/>
  <c r="J18" i="14"/>
  <c r="J19" i="14"/>
  <c r="J20" i="14"/>
  <c r="J21" i="14"/>
  <c r="G38" i="14"/>
  <c r="G39" i="14"/>
  <c r="G40" i="14"/>
  <c r="G41" i="14"/>
  <c r="G42" i="14"/>
  <c r="G43" i="14"/>
  <c r="G44" i="14"/>
  <c r="G23" i="14"/>
  <c r="G24" i="14"/>
  <c r="G25" i="14"/>
  <c r="G26" i="14"/>
  <c r="G27" i="14"/>
  <c r="G28" i="14"/>
  <c r="G29" i="14"/>
  <c r="G30" i="14"/>
  <c r="G31" i="14"/>
  <c r="G32" i="14"/>
  <c r="G33" i="14"/>
  <c r="G34" i="14"/>
  <c r="G35" i="14"/>
  <c r="G36" i="14"/>
  <c r="G37" i="14"/>
  <c r="G3" i="14"/>
  <c r="G4" i="14"/>
  <c r="G5" i="14"/>
  <c r="G6" i="14"/>
  <c r="G7" i="14"/>
  <c r="G8" i="14"/>
  <c r="G9" i="14"/>
  <c r="G10" i="14"/>
  <c r="G11" i="14"/>
  <c r="G12" i="14"/>
  <c r="G13" i="14"/>
  <c r="G14" i="14"/>
  <c r="G15" i="14"/>
  <c r="G16" i="14"/>
  <c r="G17" i="14"/>
  <c r="G18" i="14"/>
  <c r="G19" i="14"/>
  <c r="G20" i="14"/>
  <c r="G21" i="14"/>
  <c r="G22" i="14"/>
  <c r="G2" i="14"/>
  <c r="I44" i="14" l="1"/>
  <c r="I43" i="14"/>
  <c r="I42" i="14"/>
  <c r="I41" i="14"/>
  <c r="I40" i="14"/>
  <c r="I39" i="14"/>
  <c r="I38" i="14"/>
  <c r="I37" i="14"/>
  <c r="I36" i="14"/>
  <c r="I35" i="14"/>
  <c r="I34" i="14"/>
  <c r="I33" i="14"/>
  <c r="I32" i="14"/>
  <c r="I31" i="14"/>
  <c r="I30" i="14"/>
  <c r="I29" i="14"/>
  <c r="I28" i="14"/>
  <c r="I27" i="14"/>
  <c r="I26" i="14"/>
  <c r="I25" i="14"/>
  <c r="I24" i="14"/>
  <c r="I23" i="14"/>
  <c r="I22" i="14"/>
  <c r="I21" i="14"/>
  <c r="I20" i="14"/>
  <c r="I19" i="14"/>
  <c r="I18" i="14"/>
  <c r="I17" i="14"/>
  <c r="I16" i="14"/>
  <c r="I15" i="14"/>
  <c r="I14" i="14"/>
  <c r="I13" i="14"/>
  <c r="I12" i="14"/>
  <c r="I11" i="14"/>
  <c r="I10" i="14"/>
  <c r="I9" i="14"/>
  <c r="I8" i="14"/>
  <c r="I7" i="14"/>
  <c r="I6" i="14"/>
  <c r="I5" i="14"/>
  <c r="I4" i="14"/>
  <c r="I3" i="14"/>
  <c r="I2" i="14"/>
</calcChain>
</file>

<file path=xl/sharedStrings.xml><?xml version="1.0" encoding="utf-8"?>
<sst xmlns="http://schemas.openxmlformats.org/spreadsheetml/2006/main" count="362" uniqueCount="46">
  <si>
    <t>Region</t>
  </si>
  <si>
    <t>Item</t>
  </si>
  <si>
    <t>Desk</t>
  </si>
  <si>
    <t>Central</t>
  </si>
  <si>
    <t>West</t>
  </si>
  <si>
    <t>East</t>
  </si>
  <si>
    <t>SalesMan</t>
  </si>
  <si>
    <t>Television</t>
  </si>
  <si>
    <t>Cell Phone</t>
  </si>
  <si>
    <t>Video Games</t>
  </si>
  <si>
    <t>Unit_price</t>
  </si>
  <si>
    <t>Home Theater</t>
  </si>
  <si>
    <t>Steven</t>
  </si>
  <si>
    <t>David</t>
  </si>
  <si>
    <t>Diana</t>
  </si>
  <si>
    <t>Luis</t>
  </si>
  <si>
    <t>Alexander</t>
  </si>
  <si>
    <t>Shelli</t>
  </si>
  <si>
    <t>Sigal</t>
  </si>
  <si>
    <t>Karen</t>
  </si>
  <si>
    <t>John</t>
  </si>
  <si>
    <t>Stephen</t>
  </si>
  <si>
    <t>Michael</t>
  </si>
  <si>
    <t>Manager</t>
  </si>
  <si>
    <t>Martha</t>
  </si>
  <si>
    <t>Timothy</t>
  </si>
  <si>
    <t>Douglas</t>
  </si>
  <si>
    <t>Hermann</t>
  </si>
  <si>
    <t>Sale_amt</t>
  </si>
  <si>
    <t>Date</t>
  </si>
  <si>
    <t>Units sold</t>
  </si>
  <si>
    <t>Grand Total</t>
  </si>
  <si>
    <t>Unit Sold</t>
  </si>
  <si>
    <t>Total profit</t>
  </si>
  <si>
    <t>Average Sales</t>
  </si>
  <si>
    <t>Profit</t>
  </si>
  <si>
    <t>Cost of Goods</t>
  </si>
  <si>
    <t>Row Labels</t>
  </si>
  <si>
    <t>Sum of Sale_amt</t>
  </si>
  <si>
    <t>Sum of Units sold</t>
  </si>
  <si>
    <t>sadsa</t>
  </si>
  <si>
    <t>asd</t>
  </si>
  <si>
    <t>sadsax</t>
  </si>
  <si>
    <t>S</t>
  </si>
  <si>
    <t>Sum of Profit</t>
  </si>
  <si>
    <t>Column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</si>
</sst>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m/d/yy;@"/>
    <numFmt numFmtId="165" formatCode="&quot;Rs. &quot;##\,##\,&quot;L&quot;"/>
    <numFmt numFmtId="166" formatCode="&quot;&quot;##\,##\,&quot;L&quot;"/>
  </numFmts>
  <fonts count="9" x14ac:knownFonts="1">
    <font>
      <sz val="11"/>
      <name val="Calibri"/>
      <family val="2"/>
    </font>
    <font>
      <sz val="11"/>
      <color theme="1"/>
      <name val="Calibri"/>
      <family val="2"/>
      <scheme val="minor"/>
    </font>
    <font>
      <sz val="12"/>
      <name val="Arial Narrow"/>
      <family val="2"/>
    </font>
    <font>
      <u/>
      <sz val="11"/>
      <color indexed="12"/>
      <name val="Calibri"/>
      <family val="2"/>
      <scheme val="minor"/>
    </font>
    <font>
      <sz val="11"/>
      <color theme="1"/>
      <name val="Calibri"/>
      <family val="2"/>
    </font>
    <font>
      <sz val="11"/>
      <color theme="1"/>
      <name val="Arial"/>
      <family val="2"/>
    </font>
    <font>
      <sz val="11"/>
      <name val="Arial"/>
      <family val="2"/>
    </font>
    <font>
      <b/>
      <sz val="11"/>
      <color theme="1"/>
      <name val="Calibri"/>
      <family val="2"/>
    </font>
    <font>
      <b/>
      <sz val="11"/>
      <name val="Calibri"/>
      <family val="2"/>
    </font>
  </fonts>
  <fills count="4">
    <fill>
      <patternFill patternType="none"/>
    </fill>
    <fill>
      <patternFill patternType="gray125"/>
    </fill>
    <fill>
      <patternFill patternType="solid">
        <fgColor rgb="FFFFFFFF"/>
        <bgColor indexed="64"/>
      </patternFill>
    </fill>
    <fill>
      <patternFill patternType="solid">
        <fgColor theme="3" tint="0.79998168889431442"/>
        <bgColor indexed="64"/>
      </patternFill>
    </fill>
  </fills>
  <borders count="11">
    <border>
      <left/>
      <right/>
      <top/>
      <bottom/>
      <diagonal/>
    </border>
    <border>
      <left style="medium">
        <color rgb="FFDDDDDD"/>
      </left>
      <right style="medium">
        <color rgb="FFDDDDDD"/>
      </right>
      <top style="medium">
        <color rgb="FFDDDDDD"/>
      </top>
      <bottom style="medium">
        <color rgb="FFDDDDDD"/>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5">
    <xf numFmtId="0" fontId="0" fillId="0" borderId="0"/>
    <xf numFmtId="43" fontId="2" fillId="0" borderId="0" applyFont="0" applyFill="0" applyBorder="0" applyAlignment="0" applyProtection="0"/>
    <xf numFmtId="0" fontId="3" fillId="0" borderId="0" applyNumberFormat="0" applyFill="0" applyBorder="0" applyAlignment="0" applyProtection="0">
      <alignment horizontal="left" indent="1"/>
    </xf>
    <xf numFmtId="0" fontId="1" fillId="0" borderId="0"/>
    <xf numFmtId="0" fontId="3" fillId="0" borderId="0" applyNumberFormat="0" applyFill="0" applyBorder="0" applyAlignment="0" applyProtection="0">
      <alignment vertical="top"/>
      <protection locked="0"/>
    </xf>
  </cellStyleXfs>
  <cellXfs count="38">
    <xf numFmtId="0" fontId="0" fillId="0" borderId="0" xfId="0"/>
    <xf numFmtId="0" fontId="5" fillId="2" borderId="1" xfId="0" applyFont="1" applyFill="1" applyBorder="1" applyAlignment="1">
      <alignment vertical="center" wrapText="1"/>
    </xf>
    <xf numFmtId="0" fontId="5" fillId="0" borderId="0" xfId="0" applyFont="1" applyFill="1" applyBorder="1" applyAlignment="1">
      <alignment vertical="center" wrapText="1"/>
    </xf>
    <xf numFmtId="0" fontId="6" fillId="2" borderId="0" xfId="0" applyFont="1" applyFill="1" applyBorder="1" applyAlignment="1">
      <alignment vertical="center" wrapText="1"/>
    </xf>
    <xf numFmtId="0" fontId="6" fillId="2" borderId="1" xfId="0" applyFont="1" applyFill="1" applyBorder="1" applyAlignment="1">
      <alignment vertical="center" wrapText="1"/>
    </xf>
    <xf numFmtId="0" fontId="5" fillId="0" borderId="1" xfId="0" applyFont="1" applyFill="1" applyBorder="1" applyAlignment="1">
      <alignment vertical="center" wrapText="1"/>
    </xf>
    <xf numFmtId="0" fontId="0" fillId="0" borderId="0" xfId="0" applyAlignment="1">
      <alignment vertical="center" wrapText="1"/>
    </xf>
    <xf numFmtId="0" fontId="0" fillId="0" borderId="0" xfId="0" applyFont="1" applyFill="1" applyAlignment="1">
      <alignment vertical="center" wrapText="1"/>
    </xf>
    <xf numFmtId="0" fontId="0" fillId="0" borderId="0" xfId="0" applyFont="1" applyAlignment="1">
      <alignment vertical="center" wrapText="1"/>
    </xf>
    <xf numFmtId="43" fontId="4" fillId="0" borderId="0" xfId="1" applyNumberFormat="1" applyFont="1" applyBorder="1" applyAlignment="1">
      <alignment horizontal="left" vertical="center" wrapText="1"/>
    </xf>
    <xf numFmtId="164" fontId="4" fillId="0" borderId="0" xfId="0" applyNumberFormat="1" applyFont="1" applyBorder="1" applyAlignment="1">
      <alignment vertical="center" wrapText="1"/>
    </xf>
    <xf numFmtId="0" fontId="4" fillId="0" borderId="0" xfId="0" applyFont="1" applyBorder="1" applyAlignment="1">
      <alignment vertical="center" wrapText="1"/>
    </xf>
    <xf numFmtId="0" fontId="6" fillId="0" borderId="0" xfId="0" applyFont="1" applyAlignment="1">
      <alignment vertical="center" wrapText="1"/>
    </xf>
    <xf numFmtId="0" fontId="4" fillId="0" borderId="0" xfId="0" applyFont="1" applyBorder="1" applyAlignment="1">
      <alignment horizontal="left" vertical="center" wrapText="1"/>
    </xf>
    <xf numFmtId="43" fontId="0" fillId="0" borderId="0" xfId="0" applyNumberFormat="1" applyAlignment="1">
      <alignment vertical="center" wrapText="1"/>
    </xf>
    <xf numFmtId="0" fontId="6" fillId="0" borderId="1" xfId="0" applyFont="1" applyBorder="1" applyAlignment="1">
      <alignment vertical="center" wrapText="1"/>
    </xf>
    <xf numFmtId="0" fontId="8" fillId="3" borderId="0" xfId="0" applyFont="1" applyFill="1" applyAlignment="1">
      <alignment vertical="center" wrapText="1"/>
    </xf>
    <xf numFmtId="43" fontId="7" fillId="3" borderId="0" xfId="1" applyNumberFormat="1" applyFont="1" applyFill="1" applyBorder="1" applyAlignment="1">
      <alignment horizontal="left" vertical="center" wrapText="1"/>
    </xf>
    <xf numFmtId="0" fontId="8" fillId="3" borderId="0" xfId="0" applyFont="1" applyFill="1" applyAlignment="1">
      <alignment horizontal="center" vertical="center" wrapText="1"/>
    </xf>
    <xf numFmtId="43" fontId="4" fillId="0" borderId="0" xfId="0" applyNumberFormat="1" applyFont="1" applyBorder="1" applyAlignment="1">
      <alignment vertical="center" wrapText="1"/>
    </xf>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166" fontId="0" fillId="0" borderId="0" xfId="0" applyNumberFormat="1"/>
    <xf numFmtId="0" fontId="3" fillId="0" borderId="0" xfId="2" applyAlignment="1"/>
    <xf numFmtId="14"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Alignment="1">
      <alignment horizontal="left" indent="1"/>
    </xf>
    <xf numFmtId="0" fontId="0" fillId="0" borderId="0" xfId="0" applyAlignment="1">
      <alignment horizontal="center"/>
    </xf>
  </cellXfs>
  <cellStyles count="5">
    <cellStyle name="Comma" xfId="1" builtinId="3"/>
    <cellStyle name="Ctx_Hyperlink" xfId="2"/>
    <cellStyle name="Hyperlink 2" xfId="4"/>
    <cellStyle name="Normal" xfId="0" builtinId="0" customBuiltin="1"/>
    <cellStyle name="Normal 4" xfId="3"/>
  </cellStyles>
  <dxfs count="27">
    <dxf>
      <numFmt numFmtId="165" formatCode="&quot;Rs. &quot;##\,##\,&quot;L&quot;"/>
    </dxf>
    <dxf>
      <numFmt numFmtId="166" formatCode="&quot;&quot;##\,##\,&quot;L&quot;"/>
    </dxf>
    <dxf>
      <numFmt numFmtId="165" formatCode="&quot;Rs. &quot;##\,##\,&quot;L&quot;"/>
    </dxf>
    <dxf>
      <numFmt numFmtId="166" formatCode="&quot;&quot;##\,##\,&quot;L&quot;"/>
    </dxf>
    <dxf>
      <numFmt numFmtId="165" formatCode="&quot;Rs. &quot;##\,##\,&quot;L&quot;"/>
    </dxf>
    <dxf>
      <numFmt numFmtId="166" formatCode="&quot;&quot;##\,##\,&quot;L&quot;"/>
    </dxf>
    <dxf>
      <numFmt numFmtId="165" formatCode="&quot;Rs. &quot;##\,##\,&quot;L&quot;"/>
    </dxf>
    <dxf>
      <numFmt numFmtId="166" formatCode="&quot;&quot;##\,##\,&quot;L&quot;"/>
    </dxf>
    <dxf>
      <numFmt numFmtId="165" formatCode="&quot;Rs. &quot;##\,##\,&quot;L&quot;"/>
    </dxf>
    <dxf>
      <numFmt numFmtId="166" formatCode="&quot;&quot;##\,##\,&quot;L&quot;"/>
    </dxf>
    <dxf>
      <numFmt numFmtId="165" formatCode="&quot;Rs. &quot;##\,##\,&quot;L&quot;"/>
    </dxf>
    <dxf>
      <numFmt numFmtId="166" formatCode="&quot;&quot;##\,##\,&quot;L&quot;"/>
    </dxf>
    <dxf>
      <numFmt numFmtId="165" formatCode="&quot;Rs. &quot;##\,##\,&quot;L&quot;"/>
    </dxf>
    <dxf>
      <numFmt numFmtId="166" formatCode="&quot;&quot;##\,##\,&quot;L&quot;"/>
    </dxf>
    <dxf>
      <numFmt numFmtId="35" formatCode="_(* #,##0.00_);_(* \(#,##0.00\);_(* &quot;-&quot;??_);_(@_)"/>
      <alignment horizontal="general" vertical="center" textRotation="0" wrapText="1" indent="0" justifyLastLine="0" shrinkToFit="0" readingOrder="0"/>
    </dxf>
    <dxf>
      <numFmt numFmtId="35" formatCode="_(* #,##0.00_);_(* \(#,##0.00\);_(* &quot;-&quot;??_);_(@_)"/>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numFmt numFmtId="35" formatCode="_(* #,##0.00_);_(* \(#,##0.00\);_(* &quot;-&quot;??_);_(@_)"/>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numFmt numFmtId="35" formatCode="_(* #,##0.00_);_(* \(#,##0.00\);_(* &quot;-&quot;??_);_(@_)"/>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Arial"/>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DDDDDD"/>
        </left>
        <right style="medium">
          <color rgb="FFDDDDDD"/>
        </right>
        <top style="medium">
          <color rgb="FFDDDDDD"/>
        </top>
        <bottom style="medium">
          <color rgb="FFDDDDDD"/>
        </bottom>
        <vertical/>
        <horizontal/>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numFmt numFmtId="164" formatCode="m/d/yy;@"/>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fill>
        <patternFill patternType="solid">
          <fgColor indexed="64"/>
          <bgColor theme="3" tint="0.79998168889431442"/>
        </patternFill>
      </fill>
      <alignment horizontal="general" vertical="center" textRotation="0" wrapText="1" indent="0" justifyLastLine="0" shrinkToFit="0" readingOrder="0"/>
    </dxf>
    <dxf>
      <numFmt numFmtId="166" formatCode="&quot;&quot;##\,##\,&quot;L&quot;"/>
    </dxf>
    <dxf>
      <numFmt numFmtId="165" formatCode="&quot;Rs. &quot;##\,##\,&quot;L&quot;"/>
    </dxf>
    <dxf>
      <numFmt numFmtId="19" formatCode="m/d/yyyy"/>
    </dxf>
  </dxfs>
  <tableStyles count="0" defaultTableStyle="TableStyleMedium9" defaultPivotStyle="PivotStyleLight16"/>
  <colors>
    <mruColors>
      <color rgb="FFB616BA"/>
      <color rgb="FFFF99FF"/>
      <color rgb="FFD96DEF"/>
      <color rgb="FFD660EE"/>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3.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[dashboard.xlsx]Sheet4!PivotTable5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strRef>
              <c:f>Sheet4!$F$3:$F$4</c:f>
              <c:strCache>
                <c:ptCount val="1"/>
                <c:pt idx="0">
                  <c:v>Douglas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Sheet4!$E$5:$E$10</c:f>
              <c:strCache>
                <c:ptCount val="5"/>
                <c:pt idx="0">
                  <c:v>Cell Phone</c:v>
                </c:pt>
                <c:pt idx="1">
                  <c:v>Desk</c:v>
                </c:pt>
                <c:pt idx="2">
                  <c:v>Home Theater</c:v>
                </c:pt>
                <c:pt idx="3">
                  <c:v>Television</c:v>
                </c:pt>
                <c:pt idx="4">
                  <c:v>Video Games</c:v>
                </c:pt>
              </c:strCache>
            </c:strRef>
          </c:cat>
          <c:val>
            <c:numRef>
              <c:f>Sheet4!$F$5:$F$10</c:f>
              <c:numCache>
                <c:formatCode>General</c:formatCode>
                <c:ptCount val="5"/>
                <c:pt idx="1">
                  <c:v>250</c:v>
                </c:pt>
                <c:pt idx="2">
                  <c:v>43500</c:v>
                </c:pt>
                <c:pt idx="3">
                  <c:v>80266</c:v>
                </c:pt>
              </c:numCache>
            </c:numRef>
          </c:val>
        </c:ser>
        <c:ser>
          <c:idx val="1"/>
          <c:order val="1"/>
          <c:tx>
            <c:strRef>
              <c:f>Sheet4!$G$3:$G$4</c:f>
              <c:strCache>
                <c:ptCount val="1"/>
                <c:pt idx="0">
                  <c:v>Hermann</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Sheet4!$E$5:$E$10</c:f>
              <c:strCache>
                <c:ptCount val="5"/>
                <c:pt idx="0">
                  <c:v>Cell Phone</c:v>
                </c:pt>
                <c:pt idx="1">
                  <c:v>Desk</c:v>
                </c:pt>
                <c:pt idx="2">
                  <c:v>Home Theater</c:v>
                </c:pt>
                <c:pt idx="3">
                  <c:v>Television</c:v>
                </c:pt>
                <c:pt idx="4">
                  <c:v>Video Games</c:v>
                </c:pt>
              </c:strCache>
            </c:strRef>
          </c:cat>
          <c:val>
            <c:numRef>
              <c:f>Sheet4!$G$5:$G$10</c:f>
              <c:numCache>
                <c:formatCode>General</c:formatCode>
                <c:ptCount val="5"/>
                <c:pt idx="1">
                  <c:v>625</c:v>
                </c:pt>
                <c:pt idx="2">
                  <c:v>91500</c:v>
                </c:pt>
                <c:pt idx="3">
                  <c:v>258768</c:v>
                </c:pt>
                <c:pt idx="4">
                  <c:v>14215.5</c:v>
                </c:pt>
              </c:numCache>
            </c:numRef>
          </c:val>
        </c:ser>
        <c:ser>
          <c:idx val="2"/>
          <c:order val="2"/>
          <c:tx>
            <c:strRef>
              <c:f>Sheet4!$H$3:$H$4</c:f>
              <c:strCache>
                <c:ptCount val="1"/>
                <c:pt idx="0">
                  <c:v>Martha</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Sheet4!$E$5:$E$10</c:f>
              <c:strCache>
                <c:ptCount val="5"/>
                <c:pt idx="0">
                  <c:v>Cell Phone</c:v>
                </c:pt>
                <c:pt idx="1">
                  <c:v>Desk</c:v>
                </c:pt>
                <c:pt idx="2">
                  <c:v>Home Theater</c:v>
                </c:pt>
                <c:pt idx="3">
                  <c:v>Television</c:v>
                </c:pt>
                <c:pt idx="4">
                  <c:v>Video Games</c:v>
                </c:pt>
              </c:strCache>
            </c:strRef>
          </c:cat>
          <c:val>
            <c:numRef>
              <c:f>Sheet4!$H$5:$H$10</c:f>
              <c:numCache>
                <c:formatCode>General</c:formatCode>
                <c:ptCount val="5"/>
                <c:pt idx="2">
                  <c:v>14000</c:v>
                </c:pt>
                <c:pt idx="3">
                  <c:v>185690</c:v>
                </c:pt>
              </c:numCache>
            </c:numRef>
          </c:val>
        </c:ser>
        <c:ser>
          <c:idx val="3"/>
          <c:order val="3"/>
          <c:tx>
            <c:strRef>
              <c:f>Sheet4!$I$3:$I$4</c:f>
              <c:strCache>
                <c:ptCount val="1"/>
                <c:pt idx="0">
                  <c:v>Timothy</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Sheet4!$E$5:$E$10</c:f>
              <c:strCache>
                <c:ptCount val="5"/>
                <c:pt idx="0">
                  <c:v>Cell Phone</c:v>
                </c:pt>
                <c:pt idx="1">
                  <c:v>Desk</c:v>
                </c:pt>
                <c:pt idx="2">
                  <c:v>Home Theater</c:v>
                </c:pt>
                <c:pt idx="3">
                  <c:v>Television</c:v>
                </c:pt>
                <c:pt idx="4">
                  <c:v>Video Games</c:v>
                </c:pt>
              </c:strCache>
            </c:strRef>
          </c:cat>
          <c:val>
            <c:numRef>
              <c:f>Sheet4!$I$5:$I$10</c:f>
              <c:numCache>
                <c:formatCode>General</c:formatCode>
                <c:ptCount val="5"/>
                <c:pt idx="0">
                  <c:v>6075</c:v>
                </c:pt>
                <c:pt idx="2">
                  <c:v>63000</c:v>
                </c:pt>
                <c:pt idx="3">
                  <c:v>71880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[dashboard.xlsx]Sheet4!PivotTable3</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s>
    <c:plotArea>
      <c:layout>
        <c:manualLayout>
          <c:layoutTarget val="inner"/>
          <c:xMode val="edge"/>
          <c:yMode val="edge"/>
          <c:x val="0.15817760279965001"/>
          <c:y val="0.24939596092155147"/>
          <c:w val="0.41147353455818025"/>
          <c:h val="0.68578922426363376"/>
        </c:manualLayout>
      </c:layout>
      <c:barChart>
        <c:barDir val="bar"/>
        <c:grouping val="clustered"/>
        <c:varyColors val="0"/>
        <c:ser>
          <c:idx val="0"/>
          <c:order val="0"/>
          <c:tx>
            <c:strRef>
              <c:f>Sheet4!$B$3</c:f>
              <c:strCache>
                <c:ptCount val="1"/>
                <c:pt idx="0">
                  <c:v>Total</c:v>
                </c:pt>
              </c:strCache>
            </c:strRef>
          </c:tx>
          <c:spPr>
            <a:solidFill>
              <a:schemeClr val="accent1"/>
            </a:solidFill>
            <a:ln w="19050">
              <a:solidFill>
                <a:schemeClr val="lt1"/>
              </a:solidFill>
            </a:ln>
            <a:effectLst/>
          </c:spPr>
          <c:invertIfNegative val="0"/>
          <c:cat>
            <c:strRef>
              <c:f>Sheet4!$A$4:$A$9</c:f>
              <c:strCache>
                <c:ptCount val="5"/>
                <c:pt idx="0">
                  <c:v>Cell Phone</c:v>
                </c:pt>
                <c:pt idx="1">
                  <c:v>Desk</c:v>
                </c:pt>
                <c:pt idx="2">
                  <c:v>Home Theater</c:v>
                </c:pt>
                <c:pt idx="3">
                  <c:v>Television</c:v>
                </c:pt>
                <c:pt idx="4">
                  <c:v>Video Games</c:v>
                </c:pt>
              </c:strCache>
            </c:strRef>
          </c:cat>
          <c:val>
            <c:numRef>
              <c:f>Sheet4!$B$4:$B$9</c:f>
              <c:numCache>
                <c:formatCode>General</c:formatCode>
                <c:ptCount val="5"/>
                <c:pt idx="0">
                  <c:v>6075</c:v>
                </c:pt>
                <c:pt idx="1">
                  <c:v>875</c:v>
                </c:pt>
                <c:pt idx="2">
                  <c:v>212000</c:v>
                </c:pt>
                <c:pt idx="3">
                  <c:v>596604</c:v>
                </c:pt>
                <c:pt idx="4">
                  <c:v>14215.5</c:v>
                </c:pt>
              </c:numCache>
            </c:numRef>
          </c:val>
        </c:ser>
        <c:dLbls>
          <c:showLegendKey val="0"/>
          <c:showVal val="0"/>
          <c:showCatName val="0"/>
          <c:showSerName val="0"/>
          <c:showPercent val="0"/>
          <c:showBubbleSize val="0"/>
        </c:dLbls>
        <c:gapWidth val="150"/>
        <c:axId val="-236150416"/>
        <c:axId val="-236162384"/>
      </c:barChart>
      <c:valAx>
        <c:axId val="-236162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150416"/>
        <c:crosses val="autoZero"/>
        <c:crossBetween val="between"/>
      </c:valAx>
      <c:catAx>
        <c:axId val="-2361504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16238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[dashboard.xlsx]Sheet4!PivotTable3</c:name>
    <c:fmtId val="20"/>
  </c:pivotSource>
  <c:chart>
    <c:autoTitleDeleted val="1"/>
    <c:pivotFmts>
      <c:pivotFmt>
        <c:idx val="0"/>
      </c:pivotFmt>
      <c:pivotFmt>
        <c:idx val="1"/>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0"/>
          </c:trendline>
          <c:cat>
            <c:strRef>
              <c:f>Sheet4!$A$4:$A$9</c:f>
              <c:strCache>
                <c:ptCount val="5"/>
                <c:pt idx="0">
                  <c:v>Cell Phone</c:v>
                </c:pt>
                <c:pt idx="1">
                  <c:v>Desk</c:v>
                </c:pt>
                <c:pt idx="2">
                  <c:v>Home Theater</c:v>
                </c:pt>
                <c:pt idx="3">
                  <c:v>Television</c:v>
                </c:pt>
                <c:pt idx="4">
                  <c:v>Video Games</c:v>
                </c:pt>
              </c:strCache>
            </c:strRef>
          </c:cat>
          <c:val>
            <c:numRef>
              <c:f>Sheet4!$B$4:$B$9</c:f>
              <c:numCache>
                <c:formatCode>General</c:formatCode>
                <c:ptCount val="5"/>
                <c:pt idx="0">
                  <c:v>6075</c:v>
                </c:pt>
                <c:pt idx="1">
                  <c:v>875</c:v>
                </c:pt>
                <c:pt idx="2">
                  <c:v>212000</c:v>
                </c:pt>
                <c:pt idx="3">
                  <c:v>596604</c:v>
                </c:pt>
                <c:pt idx="4">
                  <c:v>14215.5</c:v>
                </c:pt>
              </c:numCache>
            </c:numRef>
          </c:val>
        </c:ser>
        <c:dLbls>
          <c:dLblPos val="outEnd"/>
          <c:showLegendKey val="0"/>
          <c:showVal val="1"/>
          <c:showCatName val="0"/>
          <c:showSerName val="0"/>
          <c:showPercent val="0"/>
          <c:showBubbleSize val="0"/>
        </c:dLbls>
        <c:gapWidth val="219"/>
        <c:overlap val="-27"/>
        <c:axId val="-236149872"/>
        <c:axId val="-236161840"/>
      </c:barChart>
      <c:catAx>
        <c:axId val="-2361498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161840"/>
        <c:crosses val="autoZero"/>
        <c:auto val="1"/>
        <c:lblAlgn val="ctr"/>
        <c:lblOffset val="100"/>
        <c:noMultiLvlLbl val="0"/>
      </c:catAx>
      <c:valAx>
        <c:axId val="-23616184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149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[dashboard.xlsx]Pivot tables!PivotTable2</c:name>
    <c:fmtId val="5"/>
  </c:pivotSource>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5555555555555297E-3"/>
              <c:y val="-0.115740740740740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7777777777777779E-3"/>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3888888888888888E-2"/>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3901181102362203"/>
          <c:y val="6.1618183143773694E-2"/>
          <c:w val="0.83624737532808402"/>
          <c:h val="0.70244276757072033"/>
        </c:manualLayout>
      </c:layout>
      <c:barChart>
        <c:barDir val="col"/>
        <c:grouping val="stacked"/>
        <c:varyColors val="0"/>
        <c:ser>
          <c:idx val="0"/>
          <c:order val="0"/>
          <c:tx>
            <c:strRef>
              <c:f>'Pivot tables'!$F$3</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dLbl>
              <c:idx val="0"/>
              <c:layout>
                <c:manualLayout>
                  <c:x val="5.5555555555555297E-3"/>
                  <c:y val="-0.11574074074074082"/>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2.7777777777777779E-3"/>
                  <c:y val="-0.18055555555555555"/>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4"/>
              <c:layout>
                <c:manualLayout>
                  <c:x val="-1.3888888888888888E-2"/>
                  <c:y val="-0.1111111111111111"/>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tables'!$E$4:$E$9</c:f>
              <c:strCache>
                <c:ptCount val="5"/>
                <c:pt idx="0">
                  <c:v>Cell Phone</c:v>
                </c:pt>
                <c:pt idx="1">
                  <c:v>Desk</c:v>
                </c:pt>
                <c:pt idx="2">
                  <c:v>Home Theater</c:v>
                </c:pt>
                <c:pt idx="3">
                  <c:v>Television</c:v>
                </c:pt>
                <c:pt idx="4">
                  <c:v>Video Games</c:v>
                </c:pt>
              </c:strCache>
            </c:strRef>
          </c:cat>
          <c:val>
            <c:numRef>
              <c:f>'Pivot tables'!$F$4:$F$9</c:f>
              <c:numCache>
                <c:formatCode>""##\,##\,"L"</c:formatCode>
                <c:ptCount val="5"/>
                <c:pt idx="0">
                  <c:v>62550</c:v>
                </c:pt>
                <c:pt idx="1">
                  <c:v>1250</c:v>
                </c:pt>
                <c:pt idx="2">
                  <c:v>361000</c:v>
                </c:pt>
                <c:pt idx="3">
                  <c:v>857768</c:v>
                </c:pt>
                <c:pt idx="4">
                  <c:v>23107.5</c:v>
                </c:pt>
              </c:numCache>
            </c:numRef>
          </c:val>
        </c:ser>
        <c:dLbls>
          <c:dLblPos val="ctr"/>
          <c:showLegendKey val="0"/>
          <c:showVal val="1"/>
          <c:showCatName val="0"/>
          <c:showSerName val="0"/>
          <c:showPercent val="0"/>
          <c:showBubbleSize val="0"/>
        </c:dLbls>
        <c:gapWidth val="150"/>
        <c:overlap val="100"/>
        <c:axId val="-355392368"/>
        <c:axId val="-355395632"/>
      </c:barChart>
      <c:catAx>
        <c:axId val="-355392368"/>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effectLst>
                  <a:glow>
                    <a:schemeClr val="accent1">
                      <a:alpha val="40000"/>
                    </a:schemeClr>
                  </a:glow>
                  <a:outerShdw blurRad="50800" dist="50800" dir="5400000" sx="1000" sy="1000" algn="ctr" rotWithShape="0">
                    <a:srgbClr val="000000">
                      <a:alpha val="43137"/>
                    </a:srgbClr>
                  </a:outerShdw>
                </a:effectLst>
                <a:latin typeface="+mn-lt"/>
                <a:ea typeface="+mn-ea"/>
                <a:cs typeface="+mn-cs"/>
              </a:defRPr>
            </a:pPr>
            <a:endParaRPr lang="en-US"/>
          </a:p>
        </c:txPr>
        <c:crossAx val="-355395632"/>
        <c:crosses val="autoZero"/>
        <c:auto val="1"/>
        <c:lblAlgn val="ctr"/>
        <c:lblOffset val="100"/>
        <c:noMultiLvlLbl val="0"/>
      </c:catAx>
      <c:valAx>
        <c:axId val="-355395632"/>
        <c:scaling>
          <c:orientation val="minMax"/>
        </c:scaling>
        <c:delete val="0"/>
        <c:axPos val="l"/>
        <c:numFmt formatCode="&quot;&quot;##\,##\,&quot;L&quot;" sourceLinked="1"/>
        <c:majorTickMark val="out"/>
        <c:minorTickMark val="none"/>
        <c:tickLblPos val="nextTo"/>
        <c:spPr>
          <a:noFill/>
          <a:ln>
            <a:noFill/>
          </a:ln>
          <a:effectLst/>
        </c:spPr>
        <c:txPr>
          <a:bodyPr rot="-60000000" spcFirstLastPara="1" vertOverflow="ellipsis" vert="horz" wrap="square" anchor="t" anchorCtr="0"/>
          <a:lstStyle/>
          <a:p>
            <a:pPr>
              <a:defRPr sz="900" b="0" i="0" u="none" strike="noStrike" kern="1200" baseline="0">
                <a:ln>
                  <a:noFill/>
                </a:ln>
                <a:solidFill>
                  <a:schemeClr val="accent1">
                    <a:lumMod val="50000"/>
                  </a:schemeClr>
                </a:solidFill>
                <a:latin typeface="+mn-lt"/>
                <a:ea typeface="+mn-ea"/>
                <a:cs typeface="+mn-cs"/>
              </a:defRPr>
            </a:pPr>
            <a:endParaRPr lang="en-US"/>
          </a:p>
        </c:txPr>
        <c:crossAx val="-355392368"/>
        <c:crosses val="autoZero"/>
        <c:crossBetween val="between"/>
      </c:valAx>
      <c:spPr>
        <a:noFill/>
        <a:ln>
          <a:noFill/>
        </a:ln>
        <a:effectLst>
          <a:softEdge rad="152400"/>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tables!PivotTable4</c:name>
    <c:fmtId val="12"/>
  </c:pivotSource>
  <c:chart>
    <c:autoTitleDeleted val="1"/>
    <c:pivotFmts>
      <c:pivotFmt>
        <c:idx val="0"/>
        <c:spPr>
          <a:pattFill prst="ltUpDiag">
            <a:fgClr>
              <a:schemeClr val="accent1"/>
            </a:fgClr>
            <a:bgClr>
              <a:schemeClr val="lt1"/>
            </a:bgClr>
          </a:pattFill>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7.1783105908271694E-2"/>
          <c:y val="4.753068825923526E-2"/>
          <c:w val="0.89019685039370078"/>
          <c:h val="0.68491506270049574"/>
        </c:manualLayout>
      </c:layout>
      <c:lineChart>
        <c:grouping val="standard"/>
        <c:varyColors val="0"/>
        <c:ser>
          <c:idx val="0"/>
          <c:order val="0"/>
          <c:tx>
            <c:strRef>
              <c:f>'Pivot tables'!$L$3</c:f>
              <c:strCache>
                <c:ptCount val="1"/>
                <c:pt idx="0">
                  <c:v>Total</c:v>
                </c:pt>
              </c:strCache>
            </c:strRef>
          </c:tx>
          <c:spPr>
            <a:ln w="34925" cap="rnd">
              <a:solidFill>
                <a:schemeClr val="tx2">
                  <a:lumMod val="60000"/>
                  <a:lumOff val="40000"/>
                </a:schemeClr>
              </a:solidFill>
              <a:round/>
            </a:ln>
            <a:effectLst>
              <a:outerShdw dist="25400" dir="2700000" algn="tl" rotWithShape="0">
                <a:schemeClr val="accent1"/>
              </a:outerShdw>
            </a:effectLst>
          </c:spPr>
          <c:marker>
            <c:symbol val="circle"/>
            <c:size val="5"/>
            <c:spPr>
              <a:solidFill>
                <a:schemeClr val="tx2">
                  <a:lumMod val="60000"/>
                  <a:lumOff val="40000"/>
                </a:schemeClr>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'Pivot tables'!$K$4:$K$9</c:f>
              <c:strCache>
                <c:ptCount val="5"/>
                <c:pt idx="0">
                  <c:v>Cell Phone</c:v>
                </c:pt>
                <c:pt idx="1">
                  <c:v>Desk</c:v>
                </c:pt>
                <c:pt idx="2">
                  <c:v>Home Theater</c:v>
                </c:pt>
                <c:pt idx="3">
                  <c:v>Television</c:v>
                </c:pt>
                <c:pt idx="4">
                  <c:v>Video Games</c:v>
                </c:pt>
              </c:strCache>
            </c:strRef>
          </c:cat>
          <c:val>
            <c:numRef>
              <c:f>'Pivot tables'!$L$4:$L$9</c:f>
              <c:numCache>
                <c:formatCode>General</c:formatCode>
                <c:ptCount val="5"/>
                <c:pt idx="0">
                  <c:v>278</c:v>
                </c:pt>
                <c:pt idx="1">
                  <c:v>10</c:v>
                </c:pt>
                <c:pt idx="2">
                  <c:v>722</c:v>
                </c:pt>
                <c:pt idx="3">
                  <c:v>716</c:v>
                </c:pt>
                <c:pt idx="4">
                  <c:v>395</c:v>
                </c:pt>
              </c:numCache>
            </c:numRef>
          </c:val>
          <c:smooth val="1"/>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355401072"/>
        <c:axId val="-355395088"/>
      </c:lineChart>
      <c:catAx>
        <c:axId val="-355401072"/>
        <c:scaling>
          <c:orientation val="minMax"/>
        </c:scaling>
        <c:delete val="0"/>
        <c:axPos val="b"/>
        <c:numFmt formatCode="General" sourceLinked="1"/>
        <c:majorTickMark val="none"/>
        <c:minorTickMark val="none"/>
        <c:tickLblPos val="nextTo"/>
        <c:spPr>
          <a:solidFill>
            <a:schemeClr val="bg1"/>
          </a:solid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spc="100" baseline="0">
                <a:solidFill>
                  <a:schemeClr val="tx2">
                    <a:lumMod val="60000"/>
                    <a:lumOff val="40000"/>
                  </a:schemeClr>
                </a:solidFill>
                <a:latin typeface="+mn-lt"/>
                <a:ea typeface="+mn-ea"/>
                <a:cs typeface="+mn-cs"/>
              </a:defRPr>
            </a:pPr>
            <a:endParaRPr lang="en-US"/>
          </a:p>
        </c:txPr>
        <c:crossAx val="-355395088"/>
        <c:crosses val="autoZero"/>
        <c:auto val="1"/>
        <c:lblAlgn val="ctr"/>
        <c:lblOffset val="100"/>
        <c:noMultiLvlLbl val="0"/>
      </c:catAx>
      <c:valAx>
        <c:axId val="-355395088"/>
        <c:scaling>
          <c:orientation val="minMax"/>
        </c:scaling>
        <c:delete val="0"/>
        <c:axPos val="l"/>
        <c:numFmt formatCode="General"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tx2">
                    <a:lumMod val="60000"/>
                    <a:lumOff val="40000"/>
                  </a:schemeClr>
                </a:solidFill>
                <a:latin typeface="+mn-lt"/>
                <a:ea typeface="+mn-ea"/>
                <a:cs typeface="+mn-cs"/>
              </a:defRPr>
            </a:pPr>
            <a:endParaRPr lang="en-US"/>
          </a:p>
        </c:txPr>
        <c:crossAx val="-355401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tables!PivotTable1</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6388888888888889"/>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7.7777777777777779E-2"/>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14166666666666666"/>
              <c:y val="9.259259259259173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6388888888888889"/>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25277777777777777"/>
              <c:y val="2.777777777777777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0.15277777777777768"/>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25277777777777777"/>
              <c:y val="2.777777777777777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25277777777777777"/>
              <c:y val="2.777777777777777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solidFill>
          <a:ln w="19050">
            <a:solidFill>
              <a:schemeClr val="lt1"/>
            </a:solidFill>
          </a:ln>
          <a:effectLst/>
        </c:spPr>
        <c:dLbl>
          <c:idx val="0"/>
          <c:layout>
            <c:manualLayout>
              <c:x val="0.25277777777777777"/>
              <c:y val="2.777777777777777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manualLayout>
          <c:layoutTarget val="inner"/>
          <c:xMode val="edge"/>
          <c:yMode val="edge"/>
          <c:x val="0.24277515310586176"/>
          <c:y val="2.553222513852435E-3"/>
          <c:w val="0.53389413823272092"/>
          <c:h val="0.88982356372120153"/>
        </c:manualLayout>
      </c:layout>
      <c:doughnutChart>
        <c:varyColors val="1"/>
        <c:ser>
          <c:idx val="0"/>
          <c:order val="0"/>
          <c:tx>
            <c:strRef>
              <c:f>'Pivot tables'!$B$3</c:f>
              <c:strCache>
                <c:ptCount val="1"/>
                <c:pt idx="0">
                  <c:v>Total</c:v>
                </c:pt>
              </c:strCache>
            </c:strRef>
          </c:tx>
          <c:explosion val="8"/>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dLbl>
              <c:idx val="0"/>
              <c:layout>
                <c:manualLayout>
                  <c:x val="0.25277777777777777"/>
                  <c:y val="2.777777777777777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tables'!$A$4:$A$7</c:f>
              <c:strCache>
                <c:ptCount val="3"/>
                <c:pt idx="0">
                  <c:v>Central</c:v>
                </c:pt>
                <c:pt idx="1">
                  <c:v>East</c:v>
                </c:pt>
                <c:pt idx="2">
                  <c:v>West</c:v>
                </c:pt>
              </c:strCache>
            </c:strRef>
          </c:cat>
          <c:val>
            <c:numRef>
              <c:f>'Pivot tables'!$B$4:$B$7</c:f>
              <c:numCache>
                <c:formatCode>"Rs. "##\,##\,"L"</c:formatCode>
                <c:ptCount val="3"/>
                <c:pt idx="0">
                  <c:v>829769.5</c:v>
                </c:pt>
                <c:pt idx="1">
                  <c:v>321007</c:v>
                </c:pt>
                <c:pt idx="2">
                  <c:v>154899</c:v>
                </c:pt>
              </c:numCache>
            </c:numRef>
          </c:val>
        </c:ser>
        <c:dLbls>
          <c:showLegendKey val="0"/>
          <c:showVal val="1"/>
          <c:showCatName val="0"/>
          <c:showSerName val="0"/>
          <c:showPercent val="0"/>
          <c:showBubbleSize val="0"/>
          <c:showLeaderLines val="1"/>
        </c:dLbls>
        <c:firstSliceAng val="0"/>
        <c:holeSize val="50"/>
      </c:doughnutChart>
      <c:spPr>
        <a:noFill/>
        <a:ln>
          <a:noFill/>
        </a:ln>
        <a:effectLst>
          <a:softEdge rad="0"/>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tables'!$F$3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tables'!$E$4:$E$9</c:f>
              <c:strCache>
                <c:ptCount val="5"/>
                <c:pt idx="0">
                  <c:v>Cell Phone</c:v>
                </c:pt>
                <c:pt idx="1">
                  <c:v>Desk</c:v>
                </c:pt>
                <c:pt idx="2">
                  <c:v>Home Theater</c:v>
                </c:pt>
                <c:pt idx="3">
                  <c:v>Television</c:v>
                </c:pt>
                <c:pt idx="4">
                  <c:v>Video Games</c:v>
                </c:pt>
              </c:strCache>
            </c:strRef>
          </c:cat>
          <c:val>
            <c:numRef>
              <c:f>'Pivot tables'!$F$4:$F$9</c:f>
              <c:numCache>
                <c:formatCode>""##\,##\,"L"</c:formatCode>
                <c:ptCount val="5"/>
                <c:pt idx="0">
                  <c:v>62550</c:v>
                </c:pt>
                <c:pt idx="1">
                  <c:v>1250</c:v>
                </c:pt>
                <c:pt idx="2">
                  <c:v>361000</c:v>
                </c:pt>
                <c:pt idx="3">
                  <c:v>857768</c:v>
                </c:pt>
                <c:pt idx="4">
                  <c:v>23107.5</c:v>
                </c:pt>
              </c:numCache>
            </c:numRef>
          </c:val>
        </c:ser>
        <c:dLbls>
          <c:showLegendKey val="0"/>
          <c:showVal val="0"/>
          <c:showCatName val="0"/>
          <c:showSerName val="0"/>
          <c:showPercent val="0"/>
          <c:showBubbleSize val="0"/>
        </c:dLbls>
        <c:gapWidth val="52"/>
        <c:axId val="-225626128"/>
        <c:axId val="-225633744"/>
      </c:barChart>
      <c:catAx>
        <c:axId val="-2256261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25633744"/>
        <c:crosses val="autoZero"/>
        <c:auto val="1"/>
        <c:lblAlgn val="ctr"/>
        <c:lblOffset val="100"/>
        <c:noMultiLvlLbl val="0"/>
      </c:catAx>
      <c:valAx>
        <c:axId val="-225633744"/>
        <c:scaling>
          <c:orientation val="minMax"/>
        </c:scaling>
        <c:delete val="1"/>
        <c:axPos val="b"/>
        <c:numFmt formatCode="&quot;&quot;##\,##\,&quot;L&quot;" sourceLinked="1"/>
        <c:majorTickMark val="out"/>
        <c:minorTickMark val="none"/>
        <c:tickLblPos val="nextTo"/>
        <c:crossAx val="-2256261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tables!PivotTable3</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7.3015748031496075E-2"/>
          <c:y val="0.10648148148148148"/>
          <c:w val="0.91031758530183726"/>
          <c:h val="0.62939486730825311"/>
        </c:manualLayout>
      </c:layout>
      <c:barChart>
        <c:barDir val="col"/>
        <c:grouping val="clustered"/>
        <c:varyColors val="0"/>
        <c:ser>
          <c:idx val="0"/>
          <c:order val="0"/>
          <c:tx>
            <c:strRef>
              <c:f>'Pivot tables'!$I$3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tables'!$H$4:$H$15</c:f>
              <c:strCache>
                <c:ptCount val="11"/>
                <c:pt idx="0">
                  <c:v>Alexander</c:v>
                </c:pt>
                <c:pt idx="1">
                  <c:v>David</c:v>
                </c:pt>
                <c:pt idx="2">
                  <c:v>Diana</c:v>
                </c:pt>
                <c:pt idx="3">
                  <c:v>John</c:v>
                </c:pt>
                <c:pt idx="4">
                  <c:v>Karen</c:v>
                </c:pt>
                <c:pt idx="5">
                  <c:v>Luis</c:v>
                </c:pt>
                <c:pt idx="6">
                  <c:v>Michael</c:v>
                </c:pt>
                <c:pt idx="7">
                  <c:v>Shelli</c:v>
                </c:pt>
                <c:pt idx="8">
                  <c:v>Sigal</c:v>
                </c:pt>
                <c:pt idx="9">
                  <c:v>Stephen</c:v>
                </c:pt>
                <c:pt idx="10">
                  <c:v>Steven</c:v>
                </c:pt>
              </c:strCache>
            </c:strRef>
          </c:cat>
          <c:val>
            <c:numRef>
              <c:f>'Pivot tables'!$I$4:$I$15</c:f>
              <c:numCache>
                <c:formatCode>"Rs. "##\,##\,"L"</c:formatCode>
                <c:ptCount val="11"/>
                <c:pt idx="0">
                  <c:v>236703</c:v>
                </c:pt>
                <c:pt idx="1">
                  <c:v>140955</c:v>
                </c:pt>
                <c:pt idx="2">
                  <c:v>36100</c:v>
                </c:pt>
                <c:pt idx="3">
                  <c:v>124016</c:v>
                </c:pt>
                <c:pt idx="4">
                  <c:v>48204</c:v>
                </c:pt>
                <c:pt idx="5">
                  <c:v>206373</c:v>
                </c:pt>
                <c:pt idx="6">
                  <c:v>66836</c:v>
                </c:pt>
                <c:pt idx="7">
                  <c:v>33698</c:v>
                </c:pt>
                <c:pt idx="8">
                  <c:v>125037.5</c:v>
                </c:pt>
                <c:pt idx="9">
                  <c:v>88063</c:v>
                </c:pt>
                <c:pt idx="10">
                  <c:v>199690</c:v>
                </c:pt>
              </c:numCache>
            </c:numRef>
          </c:val>
        </c:ser>
        <c:dLbls>
          <c:showLegendKey val="0"/>
          <c:showVal val="0"/>
          <c:showCatName val="0"/>
          <c:showSerName val="0"/>
          <c:showPercent val="0"/>
          <c:showBubbleSize val="0"/>
        </c:dLbls>
        <c:gapWidth val="197"/>
        <c:overlap val="-27"/>
        <c:axId val="-225638640"/>
        <c:axId val="-225635376"/>
      </c:barChart>
      <c:catAx>
        <c:axId val="-2256386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635376"/>
        <c:crosses val="autoZero"/>
        <c:auto val="1"/>
        <c:lblAlgn val="ctr"/>
        <c:lblOffset val="100"/>
        <c:noMultiLvlLbl val="0"/>
      </c:catAx>
      <c:valAx>
        <c:axId val="-225635376"/>
        <c:scaling>
          <c:orientation val="minMax"/>
        </c:scaling>
        <c:delete val="1"/>
        <c:axPos val="l"/>
        <c:numFmt formatCode="&quot;Rs. &quot;##\,##\,&quot;L&quot;" sourceLinked="1"/>
        <c:majorTickMark val="out"/>
        <c:minorTickMark val="none"/>
        <c:tickLblPos val="nextTo"/>
        <c:crossAx val="-22563864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tables!PivotTable3</c:name>
    <c:fmtId val="1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5">
              <a:lumMod val="75000"/>
            </a:schemeClr>
          </a:solidFill>
          <a:ln>
            <a:noFill/>
          </a:ln>
          <a:effectLst/>
        </c:spPr>
        <c:marker>
          <c:symbol val="none"/>
        </c:marker>
      </c:pivotFmt>
    </c:pivotFmts>
    <c:plotArea>
      <c:layout/>
      <c:barChart>
        <c:barDir val="col"/>
        <c:grouping val="stacked"/>
        <c:varyColors val="0"/>
        <c:ser>
          <c:idx val="0"/>
          <c:order val="0"/>
          <c:tx>
            <c:strRef>
              <c:f>'Pivot tables'!$I$3</c:f>
              <c:strCache>
                <c:ptCount val="1"/>
                <c:pt idx="0">
                  <c:v>Total</c:v>
                </c:pt>
              </c:strCache>
            </c:strRef>
          </c:tx>
          <c:spPr>
            <a:solidFill>
              <a:schemeClr val="accent5">
                <a:lumMod val="75000"/>
              </a:schemeClr>
            </a:solidFill>
            <a:ln>
              <a:noFill/>
            </a:ln>
            <a:effectLst/>
          </c:spPr>
          <c:invertIfNegative val="0"/>
          <c:cat>
            <c:strRef>
              <c:f>'Pivot tables'!$H$4:$H$15</c:f>
              <c:strCache>
                <c:ptCount val="11"/>
                <c:pt idx="0">
                  <c:v>Alexander</c:v>
                </c:pt>
                <c:pt idx="1">
                  <c:v>David</c:v>
                </c:pt>
                <c:pt idx="2">
                  <c:v>Diana</c:v>
                </c:pt>
                <c:pt idx="3">
                  <c:v>John</c:v>
                </c:pt>
                <c:pt idx="4">
                  <c:v>Karen</c:v>
                </c:pt>
                <c:pt idx="5">
                  <c:v>Luis</c:v>
                </c:pt>
                <c:pt idx="6">
                  <c:v>Michael</c:v>
                </c:pt>
                <c:pt idx="7">
                  <c:v>Shelli</c:v>
                </c:pt>
                <c:pt idx="8">
                  <c:v>Sigal</c:v>
                </c:pt>
                <c:pt idx="9">
                  <c:v>Stephen</c:v>
                </c:pt>
                <c:pt idx="10">
                  <c:v>Steven</c:v>
                </c:pt>
              </c:strCache>
            </c:strRef>
          </c:cat>
          <c:val>
            <c:numRef>
              <c:f>'Pivot tables'!$I$4:$I$15</c:f>
              <c:numCache>
                <c:formatCode>"Rs. "##\,##\,"L"</c:formatCode>
                <c:ptCount val="11"/>
                <c:pt idx="0">
                  <c:v>236703</c:v>
                </c:pt>
                <c:pt idx="1">
                  <c:v>140955</c:v>
                </c:pt>
                <c:pt idx="2">
                  <c:v>36100</c:v>
                </c:pt>
                <c:pt idx="3">
                  <c:v>124016</c:v>
                </c:pt>
                <c:pt idx="4">
                  <c:v>48204</c:v>
                </c:pt>
                <c:pt idx="5">
                  <c:v>206373</c:v>
                </c:pt>
                <c:pt idx="6">
                  <c:v>66836</c:v>
                </c:pt>
                <c:pt idx="7">
                  <c:v>33698</c:v>
                </c:pt>
                <c:pt idx="8">
                  <c:v>125037.5</c:v>
                </c:pt>
                <c:pt idx="9">
                  <c:v>88063</c:v>
                </c:pt>
                <c:pt idx="10">
                  <c:v>199690</c:v>
                </c:pt>
              </c:numCache>
            </c:numRef>
          </c:val>
        </c:ser>
        <c:dLbls>
          <c:showLegendKey val="0"/>
          <c:showVal val="0"/>
          <c:showCatName val="0"/>
          <c:showSerName val="0"/>
          <c:showPercent val="0"/>
          <c:showBubbleSize val="0"/>
        </c:dLbls>
        <c:gapWidth val="150"/>
        <c:overlap val="100"/>
        <c:axId val="-225628304"/>
        <c:axId val="-225632112"/>
      </c:barChart>
      <c:catAx>
        <c:axId val="-225628304"/>
        <c:scaling>
          <c:orientation val="minMax"/>
        </c:scaling>
        <c:delete val="0"/>
        <c:axPos val="b"/>
        <c:numFmt formatCode="General" sourceLinked="1"/>
        <c:majorTickMark val="none"/>
        <c:minorTickMark val="none"/>
        <c:tickLblPos val="nextTo"/>
        <c:spPr>
          <a:noFill/>
          <a:ln w="9525" cap="flat" cmpd="sng" algn="ctr">
            <a:solidFill>
              <a:schemeClr val="accent5">
                <a:lumMod val="7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225632112"/>
        <c:crosses val="autoZero"/>
        <c:auto val="1"/>
        <c:lblAlgn val="ctr"/>
        <c:lblOffset val="100"/>
        <c:noMultiLvlLbl val="0"/>
      </c:catAx>
      <c:valAx>
        <c:axId val="-225632112"/>
        <c:scaling>
          <c:orientation val="minMax"/>
        </c:scaling>
        <c:delete val="0"/>
        <c:axPos val="l"/>
        <c:majorGridlines>
          <c:spPr>
            <a:ln w="9525" cap="flat" cmpd="sng" algn="ctr">
              <a:solidFill>
                <a:schemeClr val="tx1">
                  <a:lumMod val="15000"/>
                  <a:lumOff val="85000"/>
                </a:schemeClr>
              </a:solidFill>
              <a:round/>
            </a:ln>
            <a:effectLst/>
          </c:spPr>
        </c:majorGridlines>
        <c:numFmt formatCode="&quot;Rs. &quot;##\,##\,&quot;L&quot;" sourceLinked="1"/>
        <c:majorTickMark val="none"/>
        <c:minorTickMark val="none"/>
        <c:tickLblPos val="nextTo"/>
        <c:spPr>
          <a:noFill/>
          <a:ln>
            <a:solidFill>
              <a:schemeClr val="accent5">
                <a:lumMod val="75000"/>
              </a:schemeClr>
            </a:solidFill>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225628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tables!PivotTable2</c:name>
    <c:fmtId val="7"/>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B616BA"/>
          </a:solidFill>
          <a:ln>
            <a:noFill/>
          </a:ln>
          <a:effectLst/>
        </c:spPr>
        <c:marker>
          <c:symbol val="none"/>
        </c:marker>
      </c:pivotFmt>
    </c:pivotFmts>
    <c:plotArea>
      <c:layout/>
      <c:barChart>
        <c:barDir val="col"/>
        <c:grouping val="stacked"/>
        <c:varyColors val="0"/>
        <c:ser>
          <c:idx val="0"/>
          <c:order val="0"/>
          <c:tx>
            <c:strRef>
              <c:f>'Pivot tables'!$F$3</c:f>
              <c:strCache>
                <c:ptCount val="1"/>
                <c:pt idx="0">
                  <c:v>Total</c:v>
                </c:pt>
              </c:strCache>
            </c:strRef>
          </c:tx>
          <c:spPr>
            <a:solidFill>
              <a:srgbClr val="B616BA"/>
            </a:solidFill>
            <a:ln>
              <a:noFill/>
            </a:ln>
            <a:effectLst/>
          </c:spPr>
          <c:invertIfNegative val="0"/>
          <c:cat>
            <c:strRef>
              <c:f>'Pivot tables'!$E$4:$E$9</c:f>
              <c:strCache>
                <c:ptCount val="5"/>
                <c:pt idx="0">
                  <c:v>Cell Phone</c:v>
                </c:pt>
                <c:pt idx="1">
                  <c:v>Desk</c:v>
                </c:pt>
                <c:pt idx="2">
                  <c:v>Home Theater</c:v>
                </c:pt>
                <c:pt idx="3">
                  <c:v>Television</c:v>
                </c:pt>
                <c:pt idx="4">
                  <c:v>Video Games</c:v>
                </c:pt>
              </c:strCache>
            </c:strRef>
          </c:cat>
          <c:val>
            <c:numRef>
              <c:f>'Pivot tables'!$F$4:$F$9</c:f>
              <c:numCache>
                <c:formatCode>""##\,##\,"L"</c:formatCode>
                <c:ptCount val="5"/>
                <c:pt idx="0">
                  <c:v>62550</c:v>
                </c:pt>
                <c:pt idx="1">
                  <c:v>1250</c:v>
                </c:pt>
                <c:pt idx="2">
                  <c:v>361000</c:v>
                </c:pt>
                <c:pt idx="3">
                  <c:v>857768</c:v>
                </c:pt>
                <c:pt idx="4">
                  <c:v>23107.5</c:v>
                </c:pt>
              </c:numCache>
            </c:numRef>
          </c:val>
        </c:ser>
        <c:dLbls>
          <c:showLegendKey val="0"/>
          <c:showVal val="0"/>
          <c:showCatName val="0"/>
          <c:showSerName val="0"/>
          <c:showPercent val="0"/>
          <c:showBubbleSize val="0"/>
        </c:dLbls>
        <c:gapWidth val="150"/>
        <c:overlap val="100"/>
        <c:axId val="-225624496"/>
        <c:axId val="-225631568"/>
      </c:barChart>
      <c:catAx>
        <c:axId val="-225624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B616BA"/>
                </a:solidFill>
                <a:latin typeface="+mn-lt"/>
                <a:ea typeface="+mn-ea"/>
                <a:cs typeface="+mn-cs"/>
              </a:defRPr>
            </a:pPr>
            <a:endParaRPr lang="en-US"/>
          </a:p>
        </c:txPr>
        <c:crossAx val="-225631568"/>
        <c:crosses val="autoZero"/>
        <c:auto val="1"/>
        <c:lblAlgn val="ctr"/>
        <c:lblOffset val="100"/>
        <c:noMultiLvlLbl val="0"/>
      </c:catAx>
      <c:valAx>
        <c:axId val="-2256315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L&quot;" sourceLinked="1"/>
        <c:majorTickMark val="none"/>
        <c:minorTickMark val="none"/>
        <c:tickLblPos val="nextTo"/>
        <c:spPr>
          <a:noFill/>
          <a:ln>
            <a:solidFill>
              <a:schemeClr val="accent1">
                <a:shade val="50000"/>
              </a:schemeClr>
            </a:solidFill>
          </a:ln>
          <a:effectLst/>
        </c:spPr>
        <c:txPr>
          <a:bodyPr rot="-60000000" spcFirstLastPara="1" vertOverflow="ellipsis" vert="horz" wrap="square" anchor="ctr" anchorCtr="1"/>
          <a:lstStyle/>
          <a:p>
            <a:pPr>
              <a:defRPr sz="900" b="0" i="0" u="none" strike="noStrike" kern="1200" baseline="0">
                <a:solidFill>
                  <a:srgbClr val="B616BA"/>
                </a:solidFill>
                <a:latin typeface="+mn-lt"/>
                <a:ea typeface="+mn-ea"/>
                <a:cs typeface="+mn-cs"/>
              </a:defRPr>
            </a:pPr>
            <a:endParaRPr lang="en-US"/>
          </a:p>
        </c:txPr>
        <c:crossAx val="-225624496"/>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rgbClr val="B616BA"/>
                </a:solidFill>
                <a:latin typeface="+mn-lt"/>
                <a:ea typeface="+mn-ea"/>
                <a:cs typeface="+mn-cs"/>
              </a:defRPr>
            </a:pPr>
            <a:endParaRPr lang="en-US"/>
          </a:p>
        </c:txPr>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rgbClr val="FF99FF">
        <a:alpha val="0"/>
      </a:srgb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[dashboard.xlsx]Pivot tables!PivotTable2</c:name>
    <c:fmtId val="16"/>
  </c:pivotSource>
  <c:chart>
    <c:autoTitleDeleted val="1"/>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5555555555555297E-3"/>
              <c:y val="-0.115740740740740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7777777777777779E-3"/>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3888888888888888E-2"/>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5555555555555297E-3"/>
              <c:y val="-0.115740740740740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7777777777777779E-3"/>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3888888888888888E-2"/>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5555555555555297E-3"/>
              <c:y val="-0.115740740740740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7777777777777779E-3"/>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3888888888888888E-2"/>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3901181102362203"/>
          <c:y val="6.1618183143773694E-2"/>
          <c:w val="0.83624737532808402"/>
          <c:h val="0.70244276757072033"/>
        </c:manualLayout>
      </c:layout>
      <c:barChart>
        <c:barDir val="col"/>
        <c:grouping val="stacked"/>
        <c:varyColors val="0"/>
        <c:ser>
          <c:idx val="0"/>
          <c:order val="0"/>
          <c:tx>
            <c:strRef>
              <c:f>'Pivot tables'!$F$3</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dLbl>
              <c:idx val="0"/>
              <c:layout>
                <c:manualLayout>
                  <c:x val="5.5555555555555297E-3"/>
                  <c:y val="-0.11574074074074082"/>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2.7777777777777779E-3"/>
                  <c:y val="-0.18055555555555555"/>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dLbl>
              <c:idx val="4"/>
              <c:layout>
                <c:manualLayout>
                  <c:x val="-1.3888888888888888E-2"/>
                  <c:y val="-0.1111111111111111"/>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tables'!$E$4:$E$9</c:f>
              <c:strCache>
                <c:ptCount val="5"/>
                <c:pt idx="0">
                  <c:v>Cell Phone</c:v>
                </c:pt>
                <c:pt idx="1">
                  <c:v>Desk</c:v>
                </c:pt>
                <c:pt idx="2">
                  <c:v>Home Theater</c:v>
                </c:pt>
                <c:pt idx="3">
                  <c:v>Television</c:v>
                </c:pt>
                <c:pt idx="4">
                  <c:v>Video Games</c:v>
                </c:pt>
              </c:strCache>
            </c:strRef>
          </c:cat>
          <c:val>
            <c:numRef>
              <c:f>'Pivot tables'!$F$4:$F$9</c:f>
              <c:numCache>
                <c:formatCode>""##\,##\,"L"</c:formatCode>
                <c:ptCount val="5"/>
                <c:pt idx="0">
                  <c:v>62550</c:v>
                </c:pt>
                <c:pt idx="1">
                  <c:v>1250</c:v>
                </c:pt>
                <c:pt idx="2">
                  <c:v>361000</c:v>
                </c:pt>
                <c:pt idx="3">
                  <c:v>857768</c:v>
                </c:pt>
                <c:pt idx="4">
                  <c:v>23107.5</c:v>
                </c:pt>
              </c:numCache>
            </c:numRef>
          </c:val>
        </c:ser>
        <c:dLbls>
          <c:dLblPos val="ctr"/>
          <c:showLegendKey val="0"/>
          <c:showVal val="1"/>
          <c:showCatName val="0"/>
          <c:showSerName val="0"/>
          <c:showPercent val="0"/>
          <c:showBubbleSize val="0"/>
        </c:dLbls>
        <c:gapWidth val="150"/>
        <c:overlap val="100"/>
        <c:axId val="-61008368"/>
        <c:axId val="-61007824"/>
      </c:barChart>
      <c:catAx>
        <c:axId val="-61008368"/>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effectLst>
                  <a:glow>
                    <a:schemeClr val="accent1">
                      <a:alpha val="40000"/>
                    </a:schemeClr>
                  </a:glow>
                  <a:outerShdw blurRad="50800" dist="50800" dir="5400000" sx="1000" sy="1000" algn="ctr" rotWithShape="0">
                    <a:srgbClr val="000000">
                      <a:alpha val="43137"/>
                    </a:srgbClr>
                  </a:outerShdw>
                </a:effectLst>
                <a:latin typeface="+mn-lt"/>
                <a:ea typeface="+mn-ea"/>
                <a:cs typeface="+mn-cs"/>
              </a:defRPr>
            </a:pPr>
            <a:endParaRPr lang="en-US"/>
          </a:p>
        </c:txPr>
        <c:crossAx val="-61007824"/>
        <c:crosses val="autoZero"/>
        <c:auto val="1"/>
        <c:lblAlgn val="ctr"/>
        <c:lblOffset val="100"/>
        <c:noMultiLvlLbl val="0"/>
      </c:catAx>
      <c:valAx>
        <c:axId val="-61007824"/>
        <c:scaling>
          <c:orientation val="minMax"/>
        </c:scaling>
        <c:delete val="0"/>
        <c:axPos val="l"/>
        <c:numFmt formatCode="&quot;&quot;##\,##\,&quot;L&quot;" sourceLinked="1"/>
        <c:majorTickMark val="out"/>
        <c:minorTickMark val="none"/>
        <c:tickLblPos val="nextTo"/>
        <c:spPr>
          <a:noFill/>
          <a:ln>
            <a:noFill/>
          </a:ln>
          <a:effectLst/>
        </c:spPr>
        <c:txPr>
          <a:bodyPr rot="-60000000" spcFirstLastPara="1" vertOverflow="ellipsis" vert="horz" wrap="square" anchor="t" anchorCtr="0"/>
          <a:lstStyle/>
          <a:p>
            <a:pPr>
              <a:defRPr sz="900" b="0" i="0" u="none" strike="noStrike" kern="1200" baseline="0">
                <a:ln>
                  <a:noFill/>
                </a:ln>
                <a:solidFill>
                  <a:schemeClr val="accent1">
                    <a:lumMod val="50000"/>
                  </a:schemeClr>
                </a:solidFill>
                <a:latin typeface="+mn-lt"/>
                <a:ea typeface="+mn-ea"/>
                <a:cs typeface="+mn-cs"/>
              </a:defRPr>
            </a:pPr>
            <a:endParaRPr lang="en-US"/>
          </a:p>
        </c:txPr>
        <c:crossAx val="-61008368"/>
        <c:crosses val="autoZero"/>
        <c:crossBetween val="between"/>
      </c:valAx>
      <c:spPr>
        <a:noFill/>
        <a:ln>
          <a:noFill/>
        </a:ln>
        <a:effectLst>
          <a:softEdge rad="152400"/>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3">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3">
  <a:schemeClr val="accent3"/>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600075</xdr:colOff>
      <xdr:row>11</xdr:row>
      <xdr:rowOff>152400</xdr:rowOff>
    </xdr:from>
    <xdr:to>
      <xdr:col>2</xdr:col>
      <xdr:colOff>333375</xdr:colOff>
      <xdr:row>25</xdr:row>
      <xdr:rowOff>9525</xdr:rowOff>
    </xdr:to>
    <mc:AlternateContent xmlns:mc="http://schemas.openxmlformats.org/markup-compatibility/2006" xmlns:a14="http://schemas.microsoft.com/office/drawing/2010/main">
      <mc:Choice Requires="a14">
        <xdr:graphicFrame macro="">
          <xdr:nvGraphicFramePr>
            <xdr:cNvPr id="3" name="Item"/>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600075" y="2247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619125</xdr:colOff>
      <xdr:row>2</xdr:row>
      <xdr:rowOff>95250</xdr:rowOff>
    </xdr:from>
    <xdr:to>
      <xdr:col>13</xdr:col>
      <xdr:colOff>476250</xdr:colOff>
      <xdr:row>15</xdr:row>
      <xdr:rowOff>142875</xdr:rowOff>
    </xdr:to>
    <mc:AlternateContent xmlns:mc="http://schemas.openxmlformats.org/markup-compatibility/2006" xmlns:a14="http://schemas.microsoft.com/office/drawing/2010/main">
      <mc:Choice Requires="a14">
        <xdr:graphicFrame macro="">
          <xdr:nvGraphicFramePr>
            <xdr:cNvPr id="5" name="Manage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8486775" y="476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209549</xdr:colOff>
      <xdr:row>19</xdr:row>
      <xdr:rowOff>133350</xdr:rowOff>
    </xdr:from>
    <xdr:to>
      <xdr:col>10</xdr:col>
      <xdr:colOff>466725</xdr:colOff>
      <xdr:row>35</xdr:row>
      <xdr:rowOff>171449</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447675</xdr:colOff>
      <xdr:row>12</xdr:row>
      <xdr:rowOff>66676</xdr:rowOff>
    </xdr:from>
    <xdr:to>
      <xdr:col>5</xdr:col>
      <xdr:colOff>800100</xdr:colOff>
      <xdr:row>18</xdr:row>
      <xdr:rowOff>85726</xdr:rowOff>
    </xdr:to>
    <mc:AlternateContent xmlns:mc="http://schemas.openxmlformats.org/markup-compatibility/2006" xmlns:a14="http://schemas.microsoft.com/office/drawing/2010/main">
      <mc:Choice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762375" y="2352676"/>
              <a:ext cx="140970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333375</xdr:colOff>
      <xdr:row>23</xdr:row>
      <xdr:rowOff>147637</xdr:rowOff>
    </xdr:from>
    <xdr:to>
      <xdr:col>21</xdr:col>
      <xdr:colOff>28575</xdr:colOff>
      <xdr:row>38</xdr:row>
      <xdr:rowOff>33337</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0</xdr:colOff>
      <xdr:row>9</xdr:row>
      <xdr:rowOff>0</xdr:rowOff>
    </xdr:from>
    <xdr:to>
      <xdr:col>37</xdr:col>
      <xdr:colOff>409575</xdr:colOff>
      <xdr:row>23</xdr:row>
      <xdr:rowOff>90487</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304800</xdr:colOff>
      <xdr:row>12</xdr:row>
      <xdr:rowOff>66675</xdr:rowOff>
    </xdr:from>
    <xdr:to>
      <xdr:col>8</xdr:col>
      <xdr:colOff>390525</xdr:colOff>
      <xdr:row>28</xdr:row>
      <xdr:rowOff>90487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457200</xdr:colOff>
      <xdr:row>13</xdr:row>
      <xdr:rowOff>19050</xdr:rowOff>
    </xdr:from>
    <xdr:to>
      <xdr:col>11</xdr:col>
      <xdr:colOff>762000</xdr:colOff>
      <xdr:row>26</xdr:row>
      <xdr:rowOff>66675</xdr:rowOff>
    </xdr:to>
    <mc:AlternateContent xmlns:mc="http://schemas.openxmlformats.org/markup-compatibility/2006">
      <mc:Choice xmlns:a14="http://schemas.microsoft.com/office/drawing/2010/main" Requires="a14">
        <xdr:graphicFrame macro="">
          <xdr:nvGraphicFramePr>
            <xdr:cNvPr id="2" name="Item 4"/>
            <xdr:cNvGraphicFramePr/>
          </xdr:nvGraphicFramePr>
          <xdr:xfrm>
            <a:off x="0" y="0"/>
            <a:ext cx="0" cy="0"/>
          </xdr:xfrm>
          <a:graphic>
            <a:graphicData uri="http://schemas.microsoft.com/office/drawing/2010/slicer">
              <sle:slicer xmlns:sle="http://schemas.microsoft.com/office/drawing/2010/slicer" name="Item 4"/>
            </a:graphicData>
          </a:graphic>
        </xdr:graphicFrame>
      </mc:Choice>
      <mc:Fallback>
        <xdr:sp macro="" textlink="">
          <xdr:nvSpPr>
            <xdr:cNvPr id="0" name=""/>
            <xdr:cNvSpPr>
              <a:spLocks noTextEdit="1"/>
            </xdr:cNvSpPr>
          </xdr:nvSpPr>
          <xdr:spPr>
            <a:xfrm>
              <a:off x="8124825" y="2495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0</xdr:row>
      <xdr:rowOff>66675</xdr:rowOff>
    </xdr:from>
    <xdr:to>
      <xdr:col>20</xdr:col>
      <xdr:colOff>361951</xdr:colOff>
      <xdr:row>1</xdr:row>
      <xdr:rowOff>0</xdr:rowOff>
    </xdr:to>
    <xdr:sp macro="" textlink="">
      <xdr:nvSpPr>
        <xdr:cNvPr id="2" name="Rounded Rectangle 1"/>
        <xdr:cNvSpPr/>
      </xdr:nvSpPr>
      <xdr:spPr>
        <a:xfrm>
          <a:off x="1" y="66675"/>
          <a:ext cx="13506450" cy="95250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clientData/>
  </xdr:twoCellAnchor>
  <xdr:twoCellAnchor>
    <xdr:from>
      <xdr:col>0</xdr:col>
      <xdr:colOff>1</xdr:colOff>
      <xdr:row>1</xdr:row>
      <xdr:rowOff>200025</xdr:rowOff>
    </xdr:from>
    <xdr:to>
      <xdr:col>3</xdr:col>
      <xdr:colOff>438149</xdr:colOff>
      <xdr:row>2</xdr:row>
      <xdr:rowOff>133350</xdr:rowOff>
    </xdr:to>
    <xdr:grpSp>
      <xdr:nvGrpSpPr>
        <xdr:cNvPr id="8" name="Group 7"/>
        <xdr:cNvGrpSpPr/>
      </xdr:nvGrpSpPr>
      <xdr:grpSpPr>
        <a:xfrm>
          <a:off x="1" y="1219200"/>
          <a:ext cx="2409823" cy="952500"/>
          <a:chOff x="1" y="1219200"/>
          <a:chExt cx="2409823" cy="952500"/>
        </a:xfrm>
      </xdr:grpSpPr>
      <xdr:sp macro="" textlink="">
        <xdr:nvSpPr>
          <xdr:cNvPr id="3" name="Rounded Rectangle 2"/>
          <xdr:cNvSpPr/>
        </xdr:nvSpPr>
        <xdr:spPr>
          <a:xfrm>
            <a:off x="1" y="1219200"/>
            <a:ext cx="2400300" cy="95250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4" name="Rounded Rectangle 3"/>
          <xdr:cNvSpPr/>
        </xdr:nvSpPr>
        <xdr:spPr>
          <a:xfrm rot="5400000">
            <a:off x="-52389" y="1300164"/>
            <a:ext cx="923928" cy="800100"/>
          </a:xfrm>
          <a:prstGeom prst="roundRect">
            <a:avLst/>
          </a:prstGeom>
          <a:solidFill>
            <a:schemeClr val="accent1">
              <a:lumMod val="7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6" name="TextBox 5"/>
          <xdr:cNvSpPr txBox="1"/>
        </xdr:nvSpPr>
        <xdr:spPr>
          <a:xfrm>
            <a:off x="914399" y="1466850"/>
            <a:ext cx="1114426"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1">
                    <a:lumMod val="75000"/>
                  </a:schemeClr>
                </a:solidFill>
              </a:rPr>
              <a:t>TOTAL</a:t>
            </a:r>
            <a:r>
              <a:rPr lang="en-US" sz="1200" b="1" baseline="0">
                <a:solidFill>
                  <a:schemeClr val="accent1">
                    <a:lumMod val="75000"/>
                  </a:schemeClr>
                </a:solidFill>
              </a:rPr>
              <a:t> </a:t>
            </a:r>
            <a:r>
              <a:rPr lang="en-US" sz="1200" b="1" baseline="0">
                <a:ln>
                  <a:noFill/>
                </a:ln>
                <a:solidFill>
                  <a:schemeClr val="accent1">
                    <a:lumMod val="75000"/>
                  </a:schemeClr>
                </a:solidFill>
              </a:rPr>
              <a:t>SALES</a:t>
            </a:r>
          </a:p>
          <a:p>
            <a:endParaRPr lang="en-US" sz="1200"/>
          </a:p>
        </xdr:txBody>
      </xdr:sp>
      <xdr:sp macro="" textlink="SaleData!M2">
        <xdr:nvSpPr>
          <xdr:cNvPr id="7" name="TextBox 6"/>
          <xdr:cNvSpPr txBox="1"/>
        </xdr:nvSpPr>
        <xdr:spPr>
          <a:xfrm>
            <a:off x="838199" y="1695450"/>
            <a:ext cx="15716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8BA14D-9918-436E-9A52-9E96660E3999}" type="TxLink">
              <a:rPr lang="en-US" sz="1800" b="1" i="0" u="none" strike="noStrike">
                <a:solidFill>
                  <a:schemeClr val="accent1">
                    <a:lumMod val="75000"/>
                  </a:schemeClr>
                </a:solidFill>
                <a:latin typeface="Calibri"/>
                <a:cs typeface="Calibri"/>
              </a:rPr>
              <a:pPr/>
              <a:t> 1,305,675.50 </a:t>
            </a:fld>
            <a:endParaRPr lang="en-US" sz="1800" b="1">
              <a:solidFill>
                <a:schemeClr val="accent1">
                  <a:lumMod val="75000"/>
                </a:schemeClr>
              </a:solidFill>
            </a:endParaRPr>
          </a:p>
        </xdr:txBody>
      </xdr:sp>
    </xdr:grpSp>
    <xdr:clientData/>
  </xdr:twoCellAnchor>
  <xdr:twoCellAnchor>
    <xdr:from>
      <xdr:col>4</xdr:col>
      <xdr:colOff>476251</xdr:colOff>
      <xdr:row>1</xdr:row>
      <xdr:rowOff>200025</xdr:rowOff>
    </xdr:from>
    <xdr:to>
      <xdr:col>8</xdr:col>
      <xdr:colOff>295274</xdr:colOff>
      <xdr:row>2</xdr:row>
      <xdr:rowOff>133350</xdr:rowOff>
    </xdr:to>
    <xdr:grpSp>
      <xdr:nvGrpSpPr>
        <xdr:cNvPr id="9" name="Group 8"/>
        <xdr:cNvGrpSpPr/>
      </xdr:nvGrpSpPr>
      <xdr:grpSpPr>
        <a:xfrm>
          <a:off x="3105151" y="1219200"/>
          <a:ext cx="2447923" cy="952500"/>
          <a:chOff x="1" y="1219200"/>
          <a:chExt cx="2447923" cy="952500"/>
        </a:xfrm>
      </xdr:grpSpPr>
      <xdr:sp macro="" textlink="">
        <xdr:nvSpPr>
          <xdr:cNvPr id="10" name="Rounded Rectangle 9"/>
          <xdr:cNvSpPr/>
        </xdr:nvSpPr>
        <xdr:spPr>
          <a:xfrm>
            <a:off x="1" y="1219200"/>
            <a:ext cx="2400300" cy="95250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11" name="Rounded Rectangle 10"/>
          <xdr:cNvSpPr/>
        </xdr:nvSpPr>
        <xdr:spPr>
          <a:xfrm rot="5400000">
            <a:off x="-52389" y="1300164"/>
            <a:ext cx="923928" cy="800100"/>
          </a:xfrm>
          <a:prstGeom prst="roundRect">
            <a:avLst/>
          </a:prstGeom>
          <a:solidFill>
            <a:schemeClr val="accent1">
              <a:lumMod val="7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12" name="TextBox 11"/>
          <xdr:cNvSpPr txBox="1"/>
        </xdr:nvSpPr>
        <xdr:spPr>
          <a:xfrm>
            <a:off x="914398" y="1466850"/>
            <a:ext cx="12573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ln>
                  <a:noFill/>
                </a:ln>
                <a:solidFill>
                  <a:schemeClr val="accent1">
                    <a:lumMod val="75000"/>
                  </a:schemeClr>
                </a:solidFill>
              </a:rPr>
              <a:t>AVERAGE SALES</a:t>
            </a:r>
          </a:p>
          <a:p>
            <a:endParaRPr lang="en-US" sz="1200"/>
          </a:p>
        </xdr:txBody>
      </xdr:sp>
      <xdr:sp macro="" textlink="SaleData!M8">
        <xdr:nvSpPr>
          <xdr:cNvPr id="13" name="TextBox 12"/>
          <xdr:cNvSpPr txBox="1"/>
        </xdr:nvSpPr>
        <xdr:spPr>
          <a:xfrm>
            <a:off x="876299" y="1695450"/>
            <a:ext cx="15716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F8C953-9C45-4638-A812-77FE00D27AF5}" type="TxLink">
              <a:rPr lang="en-US" sz="1800" b="1" i="0" u="none" strike="noStrike">
                <a:solidFill>
                  <a:schemeClr val="accent1">
                    <a:lumMod val="75000"/>
                  </a:schemeClr>
                </a:solidFill>
                <a:latin typeface="Calibri"/>
                <a:cs typeface="Calibri"/>
              </a:rPr>
              <a:pPr/>
              <a:t> 30,364.55 </a:t>
            </a:fld>
            <a:endParaRPr lang="en-US" sz="1800" b="1">
              <a:solidFill>
                <a:schemeClr val="accent1">
                  <a:lumMod val="75000"/>
                </a:schemeClr>
              </a:solidFill>
            </a:endParaRPr>
          </a:p>
        </xdr:txBody>
      </xdr:sp>
    </xdr:grpSp>
    <xdr:clientData/>
  </xdr:twoCellAnchor>
  <xdr:twoCellAnchor>
    <xdr:from>
      <xdr:col>9</xdr:col>
      <xdr:colOff>9526</xdr:colOff>
      <xdr:row>1</xdr:row>
      <xdr:rowOff>200025</xdr:rowOff>
    </xdr:from>
    <xdr:to>
      <xdr:col>12</xdr:col>
      <xdr:colOff>542924</xdr:colOff>
      <xdr:row>2</xdr:row>
      <xdr:rowOff>133350</xdr:rowOff>
    </xdr:to>
    <xdr:grpSp>
      <xdr:nvGrpSpPr>
        <xdr:cNvPr id="19" name="Group 18"/>
        <xdr:cNvGrpSpPr/>
      </xdr:nvGrpSpPr>
      <xdr:grpSpPr>
        <a:xfrm>
          <a:off x="5924551" y="1219200"/>
          <a:ext cx="2505073" cy="952500"/>
          <a:chOff x="1" y="1219200"/>
          <a:chExt cx="2505073" cy="952500"/>
        </a:xfrm>
      </xdr:grpSpPr>
      <xdr:sp macro="" textlink="">
        <xdr:nvSpPr>
          <xdr:cNvPr id="20" name="Rounded Rectangle 19"/>
          <xdr:cNvSpPr/>
        </xdr:nvSpPr>
        <xdr:spPr>
          <a:xfrm>
            <a:off x="1" y="1219200"/>
            <a:ext cx="2400300" cy="95250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21" name="Rounded Rectangle 20"/>
          <xdr:cNvSpPr/>
        </xdr:nvSpPr>
        <xdr:spPr>
          <a:xfrm rot="5400000">
            <a:off x="-52389" y="1300164"/>
            <a:ext cx="923928" cy="800100"/>
          </a:xfrm>
          <a:prstGeom prst="roundRect">
            <a:avLst/>
          </a:prstGeom>
          <a:solidFill>
            <a:schemeClr val="accent1">
              <a:lumMod val="7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22" name="TextBox 21"/>
          <xdr:cNvSpPr txBox="1"/>
        </xdr:nvSpPr>
        <xdr:spPr>
          <a:xfrm>
            <a:off x="914399" y="1466850"/>
            <a:ext cx="1114426"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accent1">
                    <a:lumMod val="75000"/>
                  </a:schemeClr>
                </a:solidFill>
              </a:rPr>
              <a:t>UNITS SOLD</a:t>
            </a:r>
            <a:endParaRPr lang="en-US" sz="1200" b="1" baseline="0">
              <a:ln>
                <a:noFill/>
              </a:ln>
              <a:solidFill>
                <a:schemeClr val="accent1">
                  <a:lumMod val="75000"/>
                </a:schemeClr>
              </a:solidFill>
            </a:endParaRPr>
          </a:p>
          <a:p>
            <a:endParaRPr lang="en-US" sz="1200"/>
          </a:p>
        </xdr:txBody>
      </xdr:sp>
      <xdr:sp macro="" textlink="SaleData!M4">
        <xdr:nvSpPr>
          <xdr:cNvPr id="23" name="TextBox 22"/>
          <xdr:cNvSpPr txBox="1"/>
        </xdr:nvSpPr>
        <xdr:spPr>
          <a:xfrm>
            <a:off x="933449" y="1666875"/>
            <a:ext cx="15716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56D403-0CAC-458A-AF9A-BEA26302472C}" type="TxLink">
              <a:rPr lang="en-US" sz="1800" b="1" i="0" u="none" strike="noStrike">
                <a:solidFill>
                  <a:schemeClr val="accent1">
                    <a:lumMod val="75000"/>
                  </a:schemeClr>
                </a:solidFill>
                <a:latin typeface="Calibri"/>
                <a:cs typeface="Calibri"/>
              </a:rPr>
              <a:pPr/>
              <a:t>2121</a:t>
            </a:fld>
            <a:endParaRPr lang="en-US" sz="1800" b="1">
              <a:solidFill>
                <a:schemeClr val="accent1">
                  <a:lumMod val="75000"/>
                </a:schemeClr>
              </a:solidFill>
            </a:endParaRPr>
          </a:p>
        </xdr:txBody>
      </xdr:sp>
    </xdr:grpSp>
    <xdr:clientData/>
  </xdr:twoCellAnchor>
  <xdr:twoCellAnchor>
    <xdr:from>
      <xdr:col>13</xdr:col>
      <xdr:colOff>361951</xdr:colOff>
      <xdr:row>1</xdr:row>
      <xdr:rowOff>200025</xdr:rowOff>
    </xdr:from>
    <xdr:to>
      <xdr:col>17</xdr:col>
      <xdr:colOff>180974</xdr:colOff>
      <xdr:row>2</xdr:row>
      <xdr:rowOff>133350</xdr:rowOff>
    </xdr:to>
    <xdr:grpSp>
      <xdr:nvGrpSpPr>
        <xdr:cNvPr id="24" name="Group 23"/>
        <xdr:cNvGrpSpPr/>
      </xdr:nvGrpSpPr>
      <xdr:grpSpPr>
        <a:xfrm>
          <a:off x="8905876" y="1219200"/>
          <a:ext cx="2447923" cy="952500"/>
          <a:chOff x="1" y="1219200"/>
          <a:chExt cx="2447923" cy="952500"/>
        </a:xfrm>
      </xdr:grpSpPr>
      <xdr:sp macro="" textlink="">
        <xdr:nvSpPr>
          <xdr:cNvPr id="25" name="Rounded Rectangle 24"/>
          <xdr:cNvSpPr/>
        </xdr:nvSpPr>
        <xdr:spPr>
          <a:xfrm>
            <a:off x="1" y="1219200"/>
            <a:ext cx="2400300" cy="95250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26" name="Rounded Rectangle 25"/>
          <xdr:cNvSpPr/>
        </xdr:nvSpPr>
        <xdr:spPr>
          <a:xfrm rot="5400000">
            <a:off x="-52389" y="1300164"/>
            <a:ext cx="923928" cy="800100"/>
          </a:xfrm>
          <a:prstGeom prst="roundRect">
            <a:avLst/>
          </a:prstGeom>
          <a:solidFill>
            <a:schemeClr val="accent1">
              <a:lumMod val="7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sp macro="" textlink="">
        <xdr:nvSpPr>
          <xdr:cNvPr id="27" name="TextBox 26"/>
          <xdr:cNvSpPr txBox="1"/>
        </xdr:nvSpPr>
        <xdr:spPr>
          <a:xfrm>
            <a:off x="914399" y="1466850"/>
            <a:ext cx="1114426"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ln>
                  <a:noFill/>
                </a:ln>
                <a:solidFill>
                  <a:schemeClr val="accent1">
                    <a:lumMod val="75000"/>
                  </a:schemeClr>
                </a:solidFill>
              </a:rPr>
              <a:t>PROFIT</a:t>
            </a:r>
          </a:p>
          <a:p>
            <a:endParaRPr lang="en-US" sz="1200"/>
          </a:p>
        </xdr:txBody>
      </xdr:sp>
      <xdr:sp macro="" textlink="SaleData!M6">
        <xdr:nvSpPr>
          <xdr:cNvPr id="28" name="TextBox 27"/>
          <xdr:cNvSpPr txBox="1"/>
        </xdr:nvSpPr>
        <xdr:spPr>
          <a:xfrm>
            <a:off x="876299" y="1685925"/>
            <a:ext cx="15716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4F39D9A-0731-470C-9352-94BA7200B001}" type="TxLink">
              <a:rPr lang="en-US" sz="1600" b="1" i="0" u="none" strike="noStrike">
                <a:solidFill>
                  <a:schemeClr val="accent1">
                    <a:lumMod val="75000"/>
                  </a:schemeClr>
                </a:solidFill>
                <a:latin typeface="Calibri"/>
                <a:cs typeface="Calibri"/>
              </a:rPr>
              <a:pPr/>
              <a:t> 130,567.55 </a:t>
            </a:fld>
            <a:endParaRPr lang="en-US" sz="1600" b="1">
              <a:solidFill>
                <a:schemeClr val="accent1">
                  <a:lumMod val="75000"/>
                </a:schemeClr>
              </a:solidFill>
            </a:endParaRPr>
          </a:p>
        </xdr:txBody>
      </xdr:sp>
    </xdr:grpSp>
    <xdr:clientData/>
  </xdr:twoCellAnchor>
  <xdr:twoCellAnchor editAs="oneCell">
    <xdr:from>
      <xdr:col>0</xdr:col>
      <xdr:colOff>190500</xdr:colOff>
      <xdr:row>1</xdr:row>
      <xdr:rowOff>501395</xdr:rowOff>
    </xdr:from>
    <xdr:to>
      <xdr:col>0</xdr:col>
      <xdr:colOff>590550</xdr:colOff>
      <xdr:row>1</xdr:row>
      <xdr:rowOff>933449</xdr:rowOff>
    </xdr:to>
    <xdr:pic>
      <xdr:nvPicPr>
        <xdr:cNvPr id="33" name="Picture 32"/>
        <xdr:cNvPicPr>
          <a:picLocks noChangeAspect="1"/>
        </xdr:cNvPicPr>
      </xdr:nvPicPr>
      <xdr:blipFill>
        <a:blip xmlns:r="http://schemas.openxmlformats.org/officeDocument/2006/relationships" r:embed="rId1"/>
        <a:stretch>
          <a:fillRect/>
        </a:stretch>
      </xdr:blipFill>
      <xdr:spPr>
        <a:xfrm>
          <a:off x="190500" y="1520570"/>
          <a:ext cx="400050" cy="432054"/>
        </a:xfrm>
        <a:prstGeom prst="rect">
          <a:avLst/>
        </a:prstGeom>
      </xdr:spPr>
    </xdr:pic>
    <xdr:clientData/>
  </xdr:twoCellAnchor>
  <xdr:twoCellAnchor editAs="oneCell">
    <xdr:from>
      <xdr:col>5</xdr:col>
      <xdr:colOff>0</xdr:colOff>
      <xdr:row>1</xdr:row>
      <xdr:rowOff>482345</xdr:rowOff>
    </xdr:from>
    <xdr:to>
      <xdr:col>5</xdr:col>
      <xdr:colOff>400050</xdr:colOff>
      <xdr:row>1</xdr:row>
      <xdr:rowOff>914399</xdr:rowOff>
    </xdr:to>
    <xdr:pic>
      <xdr:nvPicPr>
        <xdr:cNvPr id="35" name="Picture 34"/>
        <xdr:cNvPicPr>
          <a:picLocks noChangeAspect="1"/>
        </xdr:cNvPicPr>
      </xdr:nvPicPr>
      <xdr:blipFill>
        <a:blip xmlns:r="http://schemas.openxmlformats.org/officeDocument/2006/relationships" r:embed="rId1"/>
        <a:stretch>
          <a:fillRect/>
        </a:stretch>
      </xdr:blipFill>
      <xdr:spPr>
        <a:xfrm>
          <a:off x="3286125" y="1501520"/>
          <a:ext cx="400050" cy="432054"/>
        </a:xfrm>
        <a:prstGeom prst="rect">
          <a:avLst/>
        </a:prstGeom>
      </xdr:spPr>
    </xdr:pic>
    <xdr:clientData/>
  </xdr:twoCellAnchor>
  <xdr:twoCellAnchor editAs="oneCell">
    <xdr:from>
      <xdr:col>9</xdr:col>
      <xdr:colOff>200025</xdr:colOff>
      <xdr:row>1</xdr:row>
      <xdr:rowOff>472820</xdr:rowOff>
    </xdr:from>
    <xdr:to>
      <xdr:col>9</xdr:col>
      <xdr:colOff>600075</xdr:colOff>
      <xdr:row>1</xdr:row>
      <xdr:rowOff>904874</xdr:rowOff>
    </xdr:to>
    <xdr:pic>
      <xdr:nvPicPr>
        <xdr:cNvPr id="36" name="Picture 35"/>
        <xdr:cNvPicPr>
          <a:picLocks noChangeAspect="1"/>
        </xdr:cNvPicPr>
      </xdr:nvPicPr>
      <xdr:blipFill>
        <a:blip xmlns:r="http://schemas.openxmlformats.org/officeDocument/2006/relationships" r:embed="rId1"/>
        <a:stretch>
          <a:fillRect/>
        </a:stretch>
      </xdr:blipFill>
      <xdr:spPr>
        <a:xfrm>
          <a:off x="6115050" y="1491995"/>
          <a:ext cx="400050" cy="432054"/>
        </a:xfrm>
        <a:prstGeom prst="rect">
          <a:avLst/>
        </a:prstGeom>
      </xdr:spPr>
    </xdr:pic>
    <xdr:clientData/>
  </xdr:twoCellAnchor>
  <xdr:twoCellAnchor editAs="oneCell">
    <xdr:from>
      <xdr:col>13</xdr:col>
      <xdr:colOff>552450</xdr:colOff>
      <xdr:row>1</xdr:row>
      <xdr:rowOff>457200</xdr:rowOff>
    </xdr:from>
    <xdr:to>
      <xdr:col>14</xdr:col>
      <xdr:colOff>295275</xdr:colOff>
      <xdr:row>1</xdr:row>
      <xdr:rowOff>889254</xdr:rowOff>
    </xdr:to>
    <xdr:pic>
      <xdr:nvPicPr>
        <xdr:cNvPr id="37" name="Picture 36"/>
        <xdr:cNvPicPr>
          <a:picLocks noChangeAspect="1"/>
        </xdr:cNvPicPr>
      </xdr:nvPicPr>
      <xdr:blipFill>
        <a:blip xmlns:r="http://schemas.openxmlformats.org/officeDocument/2006/relationships" r:embed="rId1"/>
        <a:stretch>
          <a:fillRect/>
        </a:stretch>
      </xdr:blipFill>
      <xdr:spPr>
        <a:xfrm>
          <a:off x="9096375" y="1476375"/>
          <a:ext cx="400050" cy="432054"/>
        </a:xfrm>
        <a:prstGeom prst="rect">
          <a:avLst/>
        </a:prstGeom>
      </xdr:spPr>
    </xdr:pic>
    <xdr:clientData/>
  </xdr:twoCellAnchor>
  <xdr:twoCellAnchor>
    <xdr:from>
      <xdr:col>8</xdr:col>
      <xdr:colOff>85725</xdr:colOff>
      <xdr:row>0</xdr:row>
      <xdr:rowOff>266700</xdr:rowOff>
    </xdr:from>
    <xdr:to>
      <xdr:col>14</xdr:col>
      <xdr:colOff>9525</xdr:colOff>
      <xdr:row>0</xdr:row>
      <xdr:rowOff>609600</xdr:rowOff>
    </xdr:to>
    <xdr:sp macro="" textlink="">
      <xdr:nvSpPr>
        <xdr:cNvPr id="34" name="TextBox 33"/>
        <xdr:cNvSpPr txBox="1"/>
      </xdr:nvSpPr>
      <xdr:spPr>
        <a:xfrm>
          <a:off x="5343525" y="266700"/>
          <a:ext cx="38671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2">
                  <a:lumMod val="75000"/>
                </a:schemeClr>
              </a:solidFill>
            </a:rPr>
            <a:t>Sales Dashboard - 2024</a:t>
          </a:r>
        </a:p>
      </xdr:txBody>
    </xdr:sp>
    <xdr:clientData/>
  </xdr:twoCellAnchor>
  <xdr:twoCellAnchor editAs="oneCell">
    <xdr:from>
      <xdr:col>0</xdr:col>
      <xdr:colOff>114300</xdr:colOff>
      <xdr:row>4</xdr:row>
      <xdr:rowOff>238125</xdr:rowOff>
    </xdr:from>
    <xdr:to>
      <xdr:col>2</xdr:col>
      <xdr:colOff>628650</xdr:colOff>
      <xdr:row>7</xdr:row>
      <xdr:rowOff>485775</xdr:rowOff>
    </xdr:to>
    <mc:AlternateContent xmlns:mc="http://schemas.openxmlformats.org/markup-compatibility/2006" xmlns:a14="http://schemas.microsoft.com/office/drawing/2010/main">
      <mc:Choice Requires="a14">
        <xdr:graphicFrame macro="">
          <xdr:nvGraphicFramePr>
            <xdr:cNvPr id="40" name="SalesMan 1"/>
            <xdr:cNvGraphicFramePr/>
          </xdr:nvGraphicFramePr>
          <xdr:xfrm>
            <a:off x="0" y="0"/>
            <a:ext cx="0" cy="0"/>
          </xdr:xfrm>
          <a:graphic>
            <a:graphicData uri="http://schemas.microsoft.com/office/drawing/2010/slicer">
              <sle:slicer xmlns:sle="http://schemas.microsoft.com/office/drawing/2010/slicer" name="SalesMan 1"/>
            </a:graphicData>
          </a:graphic>
        </xdr:graphicFrame>
      </mc:Choice>
      <mc:Fallback xmlns="">
        <xdr:sp macro="" textlink="">
          <xdr:nvSpPr>
            <xdr:cNvPr id="0" name=""/>
            <xdr:cNvSpPr>
              <a:spLocks noTextEdit="1"/>
            </xdr:cNvSpPr>
          </xdr:nvSpPr>
          <xdr:spPr>
            <a:xfrm>
              <a:off x="114300" y="4314825"/>
              <a:ext cx="1828800" cy="3305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2</xdr:row>
      <xdr:rowOff>361951</xdr:rowOff>
    </xdr:from>
    <xdr:to>
      <xdr:col>2</xdr:col>
      <xdr:colOff>628650</xdr:colOff>
      <xdr:row>4</xdr:row>
      <xdr:rowOff>95251</xdr:rowOff>
    </xdr:to>
    <mc:AlternateContent xmlns:mc="http://schemas.openxmlformats.org/markup-compatibility/2006" xmlns:a14="http://schemas.microsoft.com/office/drawing/2010/main">
      <mc:Choice Requires="a14">
        <xdr:graphicFrame macro="">
          <xdr:nvGraphicFramePr>
            <xdr:cNvPr id="41" name="Item 1"/>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114300" y="2400301"/>
              <a:ext cx="1828800"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276224</xdr:colOff>
      <xdr:row>1</xdr:row>
      <xdr:rowOff>400050</xdr:rowOff>
    </xdr:from>
    <xdr:to>
      <xdr:col>20</xdr:col>
      <xdr:colOff>247650</xdr:colOff>
      <xdr:row>2</xdr:row>
      <xdr:rowOff>76200</xdr:rowOff>
    </xdr:to>
    <mc:AlternateContent xmlns:mc="http://schemas.openxmlformats.org/markup-compatibility/2006" xmlns:a14="http://schemas.microsoft.com/office/drawing/2010/main">
      <mc:Choice Requires="a14">
        <xdr:graphicFrame macro="">
          <xdr:nvGraphicFramePr>
            <xdr:cNvPr id="42"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449049" y="1419225"/>
              <a:ext cx="1943101" cy="695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114301</xdr:colOff>
      <xdr:row>2</xdr:row>
      <xdr:rowOff>466724</xdr:rowOff>
    </xdr:from>
    <xdr:to>
      <xdr:col>10</xdr:col>
      <xdr:colOff>619125</xdr:colOff>
      <xdr:row>5</xdr:row>
      <xdr:rowOff>695324</xdr:rowOff>
    </xdr:to>
    <xdr:sp macro="" textlink="">
      <xdr:nvSpPr>
        <xdr:cNvPr id="43" name="Rounded Rectangle 42"/>
        <xdr:cNvSpPr/>
      </xdr:nvSpPr>
      <xdr:spPr>
        <a:xfrm>
          <a:off x="2085976" y="2505074"/>
          <a:ext cx="5105399" cy="3286125"/>
        </a:xfrm>
        <a:prstGeom prst="roundRect">
          <a:avLst/>
        </a:prstGeom>
        <a:solidFill>
          <a:schemeClr val="bg1"/>
        </a:solidFill>
        <a:ln>
          <a:noFill/>
        </a:ln>
        <a:effectLst>
          <a:glow rad="101600">
            <a:schemeClr val="accent1">
              <a:satMod val="175000"/>
              <a:alpha val="40000"/>
            </a:schemeClr>
          </a:glow>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clientData/>
  </xdr:twoCellAnchor>
  <xdr:twoCellAnchor>
    <xdr:from>
      <xdr:col>3</xdr:col>
      <xdr:colOff>466726</xdr:colOff>
      <xdr:row>3</xdr:row>
      <xdr:rowOff>133349</xdr:rowOff>
    </xdr:from>
    <xdr:to>
      <xdr:col>10</xdr:col>
      <xdr:colOff>161925</xdr:colOff>
      <xdr:row>5</xdr:row>
      <xdr:rowOff>666748</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400050</xdr:colOff>
      <xdr:row>2</xdr:row>
      <xdr:rowOff>752475</xdr:rowOff>
    </xdr:from>
    <xdr:to>
      <xdr:col>7</xdr:col>
      <xdr:colOff>209550</xdr:colOff>
      <xdr:row>3</xdr:row>
      <xdr:rowOff>66675</xdr:rowOff>
    </xdr:to>
    <xdr:sp macro="" textlink="">
      <xdr:nvSpPr>
        <xdr:cNvPr id="38" name="TextBox 37"/>
        <xdr:cNvSpPr txBox="1"/>
      </xdr:nvSpPr>
      <xdr:spPr>
        <a:xfrm>
          <a:off x="2371725" y="2790825"/>
          <a:ext cx="2438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75000"/>
                </a:schemeClr>
              </a:solidFill>
            </a:rPr>
            <a:t>Unit</a:t>
          </a:r>
          <a:r>
            <a:rPr lang="en-US" sz="1600" b="1" baseline="0">
              <a:solidFill>
                <a:schemeClr val="accent1">
                  <a:lumMod val="75000"/>
                </a:schemeClr>
              </a:solidFill>
            </a:rPr>
            <a:t> Sold by Product</a:t>
          </a:r>
          <a:endParaRPr lang="en-US" sz="1600" b="1">
            <a:solidFill>
              <a:schemeClr val="accent1">
                <a:lumMod val="75000"/>
              </a:schemeClr>
            </a:solidFill>
          </a:endParaRPr>
        </a:p>
      </xdr:txBody>
    </xdr:sp>
    <xdr:clientData/>
  </xdr:twoCellAnchor>
  <xdr:twoCellAnchor>
    <xdr:from>
      <xdr:col>11</xdr:col>
      <xdr:colOff>390525</xdr:colOff>
      <xdr:row>2</xdr:row>
      <xdr:rowOff>476250</xdr:rowOff>
    </xdr:from>
    <xdr:to>
      <xdr:col>18</xdr:col>
      <xdr:colOff>381000</xdr:colOff>
      <xdr:row>5</xdr:row>
      <xdr:rowOff>628650</xdr:rowOff>
    </xdr:to>
    <xdr:sp macro="" textlink="">
      <xdr:nvSpPr>
        <xdr:cNvPr id="46" name="Rounded Rectangle 45"/>
        <xdr:cNvSpPr/>
      </xdr:nvSpPr>
      <xdr:spPr>
        <a:xfrm>
          <a:off x="7620000" y="2514600"/>
          <a:ext cx="4591050" cy="3209925"/>
        </a:xfrm>
        <a:prstGeom prst="roundRect">
          <a:avLst/>
        </a:prstGeom>
        <a:solidFill>
          <a:schemeClr val="bg1"/>
        </a:solidFill>
        <a:ln>
          <a:noFill/>
        </a:ln>
        <a:effectLst>
          <a:glow rad="101600">
            <a:schemeClr val="accent1">
              <a:satMod val="175000"/>
              <a:alpha val="40000"/>
            </a:schemeClr>
          </a:glow>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clientData/>
  </xdr:twoCellAnchor>
  <xdr:twoCellAnchor>
    <xdr:from>
      <xdr:col>3</xdr:col>
      <xdr:colOff>104775</xdr:colOff>
      <xdr:row>5</xdr:row>
      <xdr:rowOff>962024</xdr:rowOff>
    </xdr:from>
    <xdr:to>
      <xdr:col>11</xdr:col>
      <xdr:colOff>104775</xdr:colOff>
      <xdr:row>9</xdr:row>
      <xdr:rowOff>142875</xdr:rowOff>
    </xdr:to>
    <xdr:sp macro="" textlink="">
      <xdr:nvSpPr>
        <xdr:cNvPr id="47" name="Rounded Rectangle 46"/>
        <xdr:cNvSpPr/>
      </xdr:nvSpPr>
      <xdr:spPr>
        <a:xfrm>
          <a:off x="2076450" y="6057899"/>
          <a:ext cx="5257800" cy="3257551"/>
        </a:xfrm>
        <a:prstGeom prst="roundRect">
          <a:avLst/>
        </a:prstGeom>
        <a:solidFill>
          <a:schemeClr val="bg1"/>
        </a:solidFill>
        <a:ln>
          <a:noFill/>
        </a:ln>
        <a:effectLst>
          <a:glow rad="101600">
            <a:schemeClr val="accent1">
              <a:satMod val="175000"/>
              <a:alpha val="40000"/>
            </a:schemeClr>
          </a:glow>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clientData/>
  </xdr:twoCellAnchor>
  <xdr:twoCellAnchor>
    <xdr:from>
      <xdr:col>11</xdr:col>
      <xdr:colOff>409575</xdr:colOff>
      <xdr:row>5</xdr:row>
      <xdr:rowOff>914400</xdr:rowOff>
    </xdr:from>
    <xdr:to>
      <xdr:col>19</xdr:col>
      <xdr:colOff>314325</xdr:colOff>
      <xdr:row>9</xdr:row>
      <xdr:rowOff>257175</xdr:rowOff>
    </xdr:to>
    <xdr:sp macro="" textlink="">
      <xdr:nvSpPr>
        <xdr:cNvPr id="48" name="Rounded Rectangle 47"/>
        <xdr:cNvSpPr/>
      </xdr:nvSpPr>
      <xdr:spPr>
        <a:xfrm>
          <a:off x="7639050" y="6010275"/>
          <a:ext cx="5162550" cy="3419475"/>
        </a:xfrm>
        <a:prstGeom prst="roundRect">
          <a:avLst/>
        </a:prstGeom>
        <a:solidFill>
          <a:schemeClr val="bg1"/>
        </a:solidFill>
        <a:ln>
          <a:noFill/>
        </a:ln>
        <a:effectLst>
          <a:glow rad="101600">
            <a:schemeClr val="accent1">
              <a:satMod val="175000"/>
              <a:alpha val="40000"/>
            </a:schemeClr>
          </a:glow>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2">
                  <a:lumMod val="60000"/>
                  <a:lumOff val="40000"/>
                </a:schemeClr>
              </a:solidFill>
            </a:rPr>
            <a:t> </a:t>
          </a:r>
        </a:p>
      </xdr:txBody>
    </xdr:sp>
    <xdr:clientData/>
  </xdr:twoCellAnchor>
  <xdr:twoCellAnchor>
    <xdr:from>
      <xdr:col>11</xdr:col>
      <xdr:colOff>542925</xdr:colOff>
      <xdr:row>2</xdr:row>
      <xdr:rowOff>800100</xdr:rowOff>
    </xdr:from>
    <xdr:to>
      <xdr:col>15</xdr:col>
      <xdr:colOff>57150</xdr:colOff>
      <xdr:row>3</xdr:row>
      <xdr:rowOff>114300</xdr:rowOff>
    </xdr:to>
    <xdr:sp macro="" textlink="">
      <xdr:nvSpPr>
        <xdr:cNvPr id="49" name="TextBox 48"/>
        <xdr:cNvSpPr txBox="1"/>
      </xdr:nvSpPr>
      <xdr:spPr>
        <a:xfrm>
          <a:off x="7772400" y="2838450"/>
          <a:ext cx="21431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75000"/>
                </a:schemeClr>
              </a:solidFill>
            </a:rPr>
            <a:t>Total Sales by Region</a:t>
          </a:r>
        </a:p>
      </xdr:txBody>
    </xdr:sp>
    <xdr:clientData/>
  </xdr:twoCellAnchor>
  <xdr:twoCellAnchor>
    <xdr:from>
      <xdr:col>3</xdr:col>
      <xdr:colOff>371475</xdr:colOff>
      <xdr:row>6</xdr:row>
      <xdr:rowOff>57150</xdr:rowOff>
    </xdr:from>
    <xdr:to>
      <xdr:col>6</xdr:col>
      <xdr:colOff>495300</xdr:colOff>
      <xdr:row>6</xdr:row>
      <xdr:rowOff>390525</xdr:rowOff>
    </xdr:to>
    <xdr:sp macro="" textlink="">
      <xdr:nvSpPr>
        <xdr:cNvPr id="50" name="TextBox 49"/>
        <xdr:cNvSpPr txBox="1"/>
      </xdr:nvSpPr>
      <xdr:spPr>
        <a:xfrm>
          <a:off x="2343150" y="6172200"/>
          <a:ext cx="20955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75000"/>
                </a:schemeClr>
              </a:solidFill>
            </a:rPr>
            <a:t>Total Sales by Product</a:t>
          </a:r>
        </a:p>
      </xdr:txBody>
    </xdr:sp>
    <xdr:clientData/>
  </xdr:twoCellAnchor>
  <xdr:twoCellAnchor>
    <xdr:from>
      <xdr:col>11</xdr:col>
      <xdr:colOff>657224</xdr:colOff>
      <xdr:row>6</xdr:row>
      <xdr:rowOff>38100</xdr:rowOff>
    </xdr:from>
    <xdr:to>
      <xdr:col>16</xdr:col>
      <xdr:colOff>57150</xdr:colOff>
      <xdr:row>6</xdr:row>
      <xdr:rowOff>371475</xdr:rowOff>
    </xdr:to>
    <xdr:sp macro="" textlink="">
      <xdr:nvSpPr>
        <xdr:cNvPr id="51" name="TextBox 50"/>
        <xdr:cNvSpPr txBox="1"/>
      </xdr:nvSpPr>
      <xdr:spPr>
        <a:xfrm>
          <a:off x="7886699" y="6153150"/>
          <a:ext cx="26860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75000"/>
                </a:schemeClr>
              </a:solidFill>
            </a:rPr>
            <a:t>Total Sales by Sales</a:t>
          </a:r>
          <a:r>
            <a:rPr lang="en-US" sz="1600" b="1" baseline="0">
              <a:solidFill>
                <a:schemeClr val="accent1">
                  <a:lumMod val="75000"/>
                </a:schemeClr>
              </a:solidFill>
            </a:rPr>
            <a:t> Person</a:t>
          </a:r>
          <a:endParaRPr lang="en-US" sz="1600" b="1">
            <a:solidFill>
              <a:schemeClr val="accent1">
                <a:lumMod val="75000"/>
              </a:schemeClr>
            </a:solidFill>
          </a:endParaRPr>
        </a:p>
      </xdr:txBody>
    </xdr:sp>
    <xdr:clientData/>
  </xdr:twoCellAnchor>
  <xdr:twoCellAnchor>
    <xdr:from>
      <xdr:col>11</xdr:col>
      <xdr:colOff>542925</xdr:colOff>
      <xdr:row>2</xdr:row>
      <xdr:rowOff>933450</xdr:rowOff>
    </xdr:from>
    <xdr:to>
      <xdr:col>18</xdr:col>
      <xdr:colOff>514350</xdr:colOff>
      <xdr:row>5</xdr:row>
      <xdr:rowOff>619125</xdr:rowOff>
    </xdr:to>
    <xdr:graphicFrame macro="">
      <xdr:nvGraphicFramePr>
        <xdr:cNvPr id="52" name="Chart 5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295275</xdr:colOff>
      <xdr:row>6</xdr:row>
      <xdr:rowOff>276225</xdr:rowOff>
    </xdr:from>
    <xdr:to>
      <xdr:col>10</xdr:col>
      <xdr:colOff>266700</xdr:colOff>
      <xdr:row>8</xdr:row>
      <xdr:rowOff>981075</xdr:rowOff>
    </xdr:to>
    <xdr:graphicFrame macro="">
      <xdr:nvGraphicFramePr>
        <xdr:cNvPr id="53" name="Chart 5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542925</xdr:colOff>
      <xdr:row>6</xdr:row>
      <xdr:rowOff>390525</xdr:rowOff>
    </xdr:from>
    <xdr:to>
      <xdr:col>18</xdr:col>
      <xdr:colOff>514350</xdr:colOff>
      <xdr:row>9</xdr:row>
      <xdr:rowOff>76200</xdr:rowOff>
    </xdr:to>
    <xdr:graphicFrame macro="">
      <xdr:nvGraphicFramePr>
        <xdr:cNvPr id="54" name="Chart 5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428625</xdr:colOff>
      <xdr:row>1</xdr:row>
      <xdr:rowOff>85725</xdr:rowOff>
    </xdr:from>
    <xdr:to>
      <xdr:col>16</xdr:col>
      <xdr:colOff>590550</xdr:colOff>
      <xdr:row>8</xdr:row>
      <xdr:rowOff>9525</xdr:rowOff>
    </xdr:to>
    <xdr:sp macro="" textlink="">
      <xdr:nvSpPr>
        <xdr:cNvPr id="2" name="Rounded Rectangle 1"/>
        <xdr:cNvSpPr/>
      </xdr:nvSpPr>
      <xdr:spPr>
        <a:xfrm>
          <a:off x="1038225" y="276225"/>
          <a:ext cx="9305925" cy="1257300"/>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476250</xdr:colOff>
      <xdr:row>2</xdr:row>
      <xdr:rowOff>161925</xdr:rowOff>
    </xdr:from>
    <xdr:to>
      <xdr:col>12</xdr:col>
      <xdr:colOff>257175</xdr:colOff>
      <xdr:row>5</xdr:row>
      <xdr:rowOff>133350</xdr:rowOff>
    </xdr:to>
    <xdr:sp macro="" textlink="">
      <xdr:nvSpPr>
        <xdr:cNvPr id="3" name="TextBox 2"/>
        <xdr:cNvSpPr txBox="1"/>
      </xdr:nvSpPr>
      <xdr:spPr>
        <a:xfrm>
          <a:off x="3524250" y="542925"/>
          <a:ext cx="4048125"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accent5">
                  <a:lumMod val="75000"/>
                </a:schemeClr>
              </a:solidFill>
            </a:rPr>
            <a:t>SALES</a:t>
          </a:r>
          <a:r>
            <a:rPr lang="en-US" sz="3600" baseline="0">
              <a:solidFill>
                <a:schemeClr val="accent5">
                  <a:lumMod val="75000"/>
                </a:schemeClr>
              </a:solidFill>
            </a:rPr>
            <a:t> DASHBOARD </a:t>
          </a:r>
          <a:endParaRPr lang="en-US" sz="3600">
            <a:solidFill>
              <a:schemeClr val="accent5">
                <a:lumMod val="75000"/>
              </a:schemeClr>
            </a:solidFill>
          </a:endParaRPr>
        </a:p>
      </xdr:txBody>
    </xdr:sp>
    <xdr:clientData/>
  </xdr:twoCellAnchor>
  <xdr:twoCellAnchor editAs="oneCell">
    <xdr:from>
      <xdr:col>13</xdr:col>
      <xdr:colOff>381001</xdr:colOff>
      <xdr:row>1</xdr:row>
      <xdr:rowOff>142875</xdr:rowOff>
    </xdr:from>
    <xdr:to>
      <xdr:col>15</xdr:col>
      <xdr:colOff>209551</xdr:colOff>
      <xdr:row>7</xdr:row>
      <xdr:rowOff>47625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05801" y="333375"/>
          <a:ext cx="1047750" cy="1047750"/>
        </a:xfrm>
        <a:prstGeom prst="rect">
          <a:avLst/>
        </a:prstGeom>
      </xdr:spPr>
    </xdr:pic>
    <xdr:clientData/>
  </xdr:twoCellAnchor>
  <xdr:twoCellAnchor>
    <xdr:from>
      <xdr:col>2</xdr:col>
      <xdr:colOff>133350</xdr:colOff>
      <xdr:row>8</xdr:row>
      <xdr:rowOff>161925</xdr:rowOff>
    </xdr:from>
    <xdr:to>
      <xdr:col>4</xdr:col>
      <xdr:colOff>504825</xdr:colOff>
      <xdr:row>12</xdr:row>
      <xdr:rowOff>133350</xdr:rowOff>
    </xdr:to>
    <xdr:sp macro="" textlink="">
      <xdr:nvSpPr>
        <xdr:cNvPr id="5" name="Rounded Rectangle 4"/>
        <xdr:cNvSpPr/>
      </xdr:nvSpPr>
      <xdr:spPr>
        <a:xfrm>
          <a:off x="1352550" y="1685925"/>
          <a:ext cx="1590675" cy="733425"/>
        </a:xfrm>
        <a:prstGeom prst="roundRect">
          <a:avLst/>
        </a:prstGeom>
        <a:solidFill>
          <a:schemeClr val="accent5">
            <a:lumMod val="20000"/>
            <a:lumOff val="80000"/>
          </a:schemeClr>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342899</xdr:colOff>
      <xdr:row>10</xdr:row>
      <xdr:rowOff>57150</xdr:rowOff>
    </xdr:from>
    <xdr:to>
      <xdr:col>4</xdr:col>
      <xdr:colOff>390524</xdr:colOff>
      <xdr:row>11</xdr:row>
      <xdr:rowOff>180975</xdr:rowOff>
    </xdr:to>
    <xdr:sp macro="" textlink="">
      <xdr:nvSpPr>
        <xdr:cNvPr id="6" name="TextBox 5"/>
        <xdr:cNvSpPr txBox="1"/>
      </xdr:nvSpPr>
      <xdr:spPr>
        <a:xfrm>
          <a:off x="1562099" y="1962150"/>
          <a:ext cx="12668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5">
                  <a:lumMod val="75000"/>
                </a:schemeClr>
              </a:solidFill>
            </a:rPr>
            <a:t>1,20,3000</a:t>
          </a:r>
        </a:p>
        <a:p>
          <a:endParaRPr lang="en-US" sz="1100"/>
        </a:p>
      </xdr:txBody>
    </xdr:sp>
    <xdr:clientData/>
  </xdr:twoCellAnchor>
  <xdr:twoCellAnchor>
    <xdr:from>
      <xdr:col>2</xdr:col>
      <xdr:colOff>447675</xdr:colOff>
      <xdr:row>9</xdr:row>
      <xdr:rowOff>9525</xdr:rowOff>
    </xdr:from>
    <xdr:to>
      <xdr:col>4</xdr:col>
      <xdr:colOff>266701</xdr:colOff>
      <xdr:row>10</xdr:row>
      <xdr:rowOff>114300</xdr:rowOff>
    </xdr:to>
    <xdr:sp macro="" textlink="">
      <xdr:nvSpPr>
        <xdr:cNvPr id="7" name="TextBox 6"/>
        <xdr:cNvSpPr txBox="1"/>
      </xdr:nvSpPr>
      <xdr:spPr>
        <a:xfrm>
          <a:off x="1666875" y="1724025"/>
          <a:ext cx="1038226"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5">
                  <a:lumMod val="75000"/>
                </a:schemeClr>
              </a:solidFill>
            </a:rPr>
            <a:t>Total</a:t>
          </a:r>
          <a:r>
            <a:rPr lang="en-US" sz="1400" b="1" baseline="0">
              <a:solidFill>
                <a:schemeClr val="accent5">
                  <a:lumMod val="75000"/>
                </a:schemeClr>
              </a:solidFill>
            </a:rPr>
            <a:t> Profit</a:t>
          </a:r>
          <a:endParaRPr lang="en-US" sz="1400" b="1">
            <a:solidFill>
              <a:schemeClr val="accent5">
                <a:lumMod val="75000"/>
              </a:schemeClr>
            </a:solidFill>
          </a:endParaRPr>
        </a:p>
        <a:p>
          <a:endParaRPr lang="en-US" sz="1100"/>
        </a:p>
      </xdr:txBody>
    </xdr:sp>
    <xdr:clientData/>
  </xdr:twoCellAnchor>
  <xdr:twoCellAnchor editAs="oneCell">
    <xdr:from>
      <xdr:col>1</xdr:col>
      <xdr:colOff>361950</xdr:colOff>
      <xdr:row>14</xdr:row>
      <xdr:rowOff>180975</xdr:rowOff>
    </xdr:from>
    <xdr:to>
      <xdr:col>4</xdr:col>
      <xdr:colOff>361950</xdr:colOff>
      <xdr:row>24</xdr:row>
      <xdr:rowOff>47625</xdr:rowOff>
    </xdr:to>
    <mc:AlternateContent xmlns:mc="http://schemas.openxmlformats.org/markup-compatibility/2006" xmlns:a14="http://schemas.microsoft.com/office/drawing/2010/main">
      <mc:Choice Requires="a14">
        <xdr:graphicFrame macro="">
          <xdr:nvGraphicFramePr>
            <xdr:cNvPr id="8" name="Item 2"/>
            <xdr:cNvGraphicFramePr/>
          </xdr:nvGraphicFramePr>
          <xdr:xfrm>
            <a:off x="0" y="0"/>
            <a:ext cx="0" cy="0"/>
          </xdr:xfrm>
          <a:graphic>
            <a:graphicData uri="http://schemas.microsoft.com/office/drawing/2010/slicer">
              <sle:slicer xmlns:sle="http://schemas.microsoft.com/office/drawing/2010/slicer" name="Item 2"/>
            </a:graphicData>
          </a:graphic>
        </xdr:graphicFrame>
      </mc:Choice>
      <mc:Fallback xmlns="">
        <xdr:sp macro="" textlink="">
          <xdr:nvSpPr>
            <xdr:cNvPr id="0" name=""/>
            <xdr:cNvSpPr>
              <a:spLocks noTextEdit="1"/>
            </xdr:cNvSpPr>
          </xdr:nvSpPr>
          <xdr:spPr>
            <a:xfrm>
              <a:off x="971550" y="2847975"/>
              <a:ext cx="1828800"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180975</xdr:colOff>
      <xdr:row>10</xdr:row>
      <xdr:rowOff>28575</xdr:rowOff>
    </xdr:from>
    <xdr:to>
      <xdr:col>13</xdr:col>
      <xdr:colOff>333375</xdr:colOff>
      <xdr:row>23</xdr:row>
      <xdr:rowOff>152400</xdr:rowOff>
    </xdr:to>
    <xdr:sp macro="" textlink="">
      <xdr:nvSpPr>
        <xdr:cNvPr id="9" name="Rounded Rectangle 8"/>
        <xdr:cNvSpPr/>
      </xdr:nvSpPr>
      <xdr:spPr>
        <a:xfrm>
          <a:off x="3838575" y="1933575"/>
          <a:ext cx="4419600" cy="2600325"/>
        </a:xfrm>
        <a:prstGeom prst="roundRect">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28575</xdr:colOff>
      <xdr:row>13</xdr:row>
      <xdr:rowOff>47625</xdr:rowOff>
    </xdr:from>
    <xdr:to>
      <xdr:col>12</xdr:col>
      <xdr:colOff>533400</xdr:colOff>
      <xdr:row>22</xdr:row>
      <xdr:rowOff>104775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161925</xdr:colOff>
      <xdr:row>10</xdr:row>
      <xdr:rowOff>171450</xdr:rowOff>
    </xdr:from>
    <xdr:to>
      <xdr:col>11</xdr:col>
      <xdr:colOff>152400</xdr:colOff>
      <xdr:row>12</xdr:row>
      <xdr:rowOff>133350</xdr:rowOff>
    </xdr:to>
    <xdr:sp macro="" textlink="">
      <xdr:nvSpPr>
        <xdr:cNvPr id="11" name="TextBox 10"/>
        <xdr:cNvSpPr txBox="1"/>
      </xdr:nvSpPr>
      <xdr:spPr>
        <a:xfrm>
          <a:off x="5038725" y="2076450"/>
          <a:ext cx="1819275" cy="34290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accent5">
                  <a:lumMod val="75000"/>
                </a:schemeClr>
              </a:solidFill>
              <a:latin typeface="+mn-lt"/>
              <a:ea typeface="+mn-ea"/>
              <a:cs typeface="+mn-cs"/>
            </a:rPr>
            <a:t>Total Sales By Person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257175</xdr:colOff>
      <xdr:row>1</xdr:row>
      <xdr:rowOff>95250</xdr:rowOff>
    </xdr:from>
    <xdr:to>
      <xdr:col>16</xdr:col>
      <xdr:colOff>228600</xdr:colOff>
      <xdr:row>6</xdr:row>
      <xdr:rowOff>9525</xdr:rowOff>
    </xdr:to>
    <xdr:sp macro="" textlink="">
      <xdr:nvSpPr>
        <xdr:cNvPr id="2" name="Rounded Rectangle 1"/>
        <xdr:cNvSpPr/>
      </xdr:nvSpPr>
      <xdr:spPr>
        <a:xfrm>
          <a:off x="257175" y="285750"/>
          <a:ext cx="9725025" cy="866775"/>
        </a:xfrm>
        <a:prstGeom prst="roundRect">
          <a:avLst/>
        </a:prstGeom>
        <a:gradFill flip="none" rotWithShape="1">
          <a:gsLst>
            <a:gs pos="0">
              <a:srgbClr val="D660EE">
                <a:tint val="66000"/>
                <a:satMod val="160000"/>
              </a:srgbClr>
            </a:gs>
            <a:gs pos="50000">
              <a:srgbClr val="D660EE">
                <a:tint val="44500"/>
                <a:satMod val="160000"/>
              </a:srgbClr>
            </a:gs>
            <a:gs pos="100000">
              <a:srgbClr val="D660EE">
                <a:tint val="23500"/>
                <a:satMod val="160000"/>
              </a:srgbClr>
            </a:gs>
          </a:gsLst>
          <a:lin ang="18900000" scaled="1"/>
          <a:tileRect/>
        </a:gradFill>
        <a:ln>
          <a:noFill/>
        </a:ln>
      </xdr:spPr>
      <xdr:style>
        <a:lnRef idx="2">
          <a:schemeClr val="accent1">
            <a:shade val="50000"/>
          </a:schemeClr>
        </a:lnRef>
        <a:fillRef idx="1003">
          <a:schemeClr val="dk2"/>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581025</xdr:colOff>
      <xdr:row>1</xdr:row>
      <xdr:rowOff>161925</xdr:rowOff>
    </xdr:from>
    <xdr:to>
      <xdr:col>11</xdr:col>
      <xdr:colOff>95250</xdr:colOff>
      <xdr:row>4</xdr:row>
      <xdr:rowOff>152400</xdr:rowOff>
    </xdr:to>
    <xdr:sp macro="" textlink="">
      <xdr:nvSpPr>
        <xdr:cNvPr id="3" name="TextBox 2"/>
        <xdr:cNvSpPr txBox="1"/>
      </xdr:nvSpPr>
      <xdr:spPr>
        <a:xfrm>
          <a:off x="3019425" y="352425"/>
          <a:ext cx="3781425" cy="5619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rgbClr val="B616BA"/>
              </a:solidFill>
            </a:rPr>
            <a:t>Sales</a:t>
          </a:r>
          <a:r>
            <a:rPr lang="en-US" sz="3600" b="1" baseline="0">
              <a:solidFill>
                <a:srgbClr val="B616BA"/>
              </a:solidFill>
            </a:rPr>
            <a:t> Dashboard</a:t>
          </a:r>
          <a:endParaRPr lang="en-US" sz="3600" b="1">
            <a:solidFill>
              <a:srgbClr val="B616BA"/>
            </a:solidFill>
          </a:endParaRPr>
        </a:p>
      </xdr:txBody>
    </xdr:sp>
    <xdr:clientData/>
  </xdr:twoCellAnchor>
  <xdr:twoCellAnchor>
    <xdr:from>
      <xdr:col>0</xdr:col>
      <xdr:colOff>552450</xdr:colOff>
      <xdr:row>8</xdr:row>
      <xdr:rowOff>38100</xdr:rowOff>
    </xdr:from>
    <xdr:to>
      <xdr:col>3</xdr:col>
      <xdr:colOff>228600</xdr:colOff>
      <xdr:row>11</xdr:row>
      <xdr:rowOff>66675</xdr:rowOff>
    </xdr:to>
    <xdr:sp macro="" textlink="">
      <xdr:nvSpPr>
        <xdr:cNvPr id="7" name="Rounded Rectangle 6"/>
        <xdr:cNvSpPr/>
      </xdr:nvSpPr>
      <xdr:spPr>
        <a:xfrm>
          <a:off x="552450" y="1562100"/>
          <a:ext cx="1504950" cy="600075"/>
        </a:xfrm>
        <a:prstGeom prst="roundRect">
          <a:avLst/>
        </a:prstGeom>
        <a:gradFill flip="none" rotWithShape="1">
          <a:gsLst>
            <a:gs pos="0">
              <a:srgbClr val="D660EE">
                <a:tint val="66000"/>
                <a:satMod val="160000"/>
              </a:srgbClr>
            </a:gs>
            <a:gs pos="50000">
              <a:srgbClr val="D660EE">
                <a:tint val="44500"/>
                <a:satMod val="160000"/>
              </a:srgbClr>
            </a:gs>
            <a:gs pos="100000">
              <a:srgbClr val="D660EE">
                <a:tint val="23500"/>
                <a:satMod val="160000"/>
              </a:srgbClr>
            </a:gs>
          </a:gsLst>
          <a:lin ang="135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247649</xdr:colOff>
      <xdr:row>8</xdr:row>
      <xdr:rowOff>47626</xdr:rowOff>
    </xdr:from>
    <xdr:to>
      <xdr:col>2</xdr:col>
      <xdr:colOff>561974</xdr:colOff>
      <xdr:row>9</xdr:row>
      <xdr:rowOff>152400</xdr:rowOff>
    </xdr:to>
    <xdr:sp macro="" textlink="">
      <xdr:nvSpPr>
        <xdr:cNvPr id="8" name="TextBox 7"/>
        <xdr:cNvSpPr txBox="1"/>
      </xdr:nvSpPr>
      <xdr:spPr>
        <a:xfrm>
          <a:off x="857249" y="1571626"/>
          <a:ext cx="923925" cy="29527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B616BA"/>
              </a:solidFill>
            </a:rPr>
            <a:t>Total Sales</a:t>
          </a:r>
        </a:p>
      </xdr:txBody>
    </xdr:sp>
    <xdr:clientData/>
  </xdr:twoCellAnchor>
  <xdr:twoCellAnchor>
    <xdr:from>
      <xdr:col>1</xdr:col>
      <xdr:colOff>171449</xdr:colOff>
      <xdr:row>9</xdr:row>
      <xdr:rowOff>123825</xdr:rowOff>
    </xdr:from>
    <xdr:to>
      <xdr:col>2</xdr:col>
      <xdr:colOff>561974</xdr:colOff>
      <xdr:row>10</xdr:row>
      <xdr:rowOff>152400</xdr:rowOff>
    </xdr:to>
    <xdr:sp macro="" textlink="">
      <xdr:nvSpPr>
        <xdr:cNvPr id="9" name="TextBox 8"/>
        <xdr:cNvSpPr txBox="1"/>
      </xdr:nvSpPr>
      <xdr:spPr>
        <a:xfrm>
          <a:off x="781049" y="1838325"/>
          <a:ext cx="1000125" cy="2190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 1,305,675.50 </a:t>
          </a:r>
          <a:endParaRPr lang="en-US" sz="1100">
            <a:solidFill>
              <a:srgbClr val="B616BA"/>
            </a:solidFill>
          </a:endParaRPr>
        </a:p>
      </xdr:txBody>
    </xdr:sp>
    <xdr:clientData/>
  </xdr:twoCellAnchor>
  <xdr:twoCellAnchor editAs="oneCell">
    <xdr:from>
      <xdr:col>0</xdr:col>
      <xdr:colOff>523875</xdr:colOff>
      <xdr:row>14</xdr:row>
      <xdr:rowOff>133350</xdr:rowOff>
    </xdr:from>
    <xdr:to>
      <xdr:col>3</xdr:col>
      <xdr:colOff>523875</xdr:colOff>
      <xdr:row>24</xdr:row>
      <xdr:rowOff>0</xdr:rowOff>
    </xdr:to>
    <mc:AlternateContent xmlns:mc="http://schemas.openxmlformats.org/markup-compatibility/2006" xmlns:a14="http://schemas.microsoft.com/office/drawing/2010/main">
      <mc:Choice Requires="a14">
        <xdr:graphicFrame macro="">
          <xdr:nvGraphicFramePr>
            <xdr:cNvPr id="11" name="Item 3"/>
            <xdr:cNvGraphicFramePr/>
          </xdr:nvGraphicFramePr>
          <xdr:xfrm>
            <a:off x="0" y="0"/>
            <a:ext cx="0" cy="0"/>
          </xdr:xfrm>
          <a:graphic>
            <a:graphicData uri="http://schemas.microsoft.com/office/drawing/2010/slicer">
              <sle:slicer xmlns:sle="http://schemas.microsoft.com/office/drawing/2010/slicer" name="Item 3"/>
            </a:graphicData>
          </a:graphic>
        </xdr:graphicFrame>
      </mc:Choice>
      <mc:Fallback xmlns="">
        <xdr:sp macro="" textlink="">
          <xdr:nvSpPr>
            <xdr:cNvPr id="0" name=""/>
            <xdr:cNvSpPr>
              <a:spLocks noTextEdit="1"/>
            </xdr:cNvSpPr>
          </xdr:nvSpPr>
          <xdr:spPr>
            <a:xfrm>
              <a:off x="523875" y="2800350"/>
              <a:ext cx="1828800"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38100</xdr:colOff>
      <xdr:row>6</xdr:row>
      <xdr:rowOff>180975</xdr:rowOff>
    </xdr:from>
    <xdr:to>
      <xdr:col>9</xdr:col>
      <xdr:colOff>247650</xdr:colOff>
      <xdr:row>22</xdr:row>
      <xdr:rowOff>142875</xdr:rowOff>
    </xdr:to>
    <xdr:sp macro="" textlink="">
      <xdr:nvSpPr>
        <xdr:cNvPr id="12" name="Rounded Rectangle 11"/>
        <xdr:cNvSpPr/>
      </xdr:nvSpPr>
      <xdr:spPr>
        <a:xfrm>
          <a:off x="2476500" y="1323975"/>
          <a:ext cx="3257550" cy="3009900"/>
        </a:xfrm>
        <a:prstGeom prst="roundRect">
          <a:avLst/>
        </a:prstGeom>
        <a:solidFill>
          <a:srgbClr val="FF9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200024</xdr:colOff>
      <xdr:row>10</xdr:row>
      <xdr:rowOff>19051</xdr:rowOff>
    </xdr:from>
    <xdr:to>
      <xdr:col>9</xdr:col>
      <xdr:colOff>47625</xdr:colOff>
      <xdr:row>20</xdr:row>
      <xdr:rowOff>142875</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200025</xdr:colOff>
      <xdr:row>8</xdr:row>
      <xdr:rowOff>47625</xdr:rowOff>
    </xdr:from>
    <xdr:to>
      <xdr:col>6</xdr:col>
      <xdr:colOff>495300</xdr:colOff>
      <xdr:row>9</xdr:row>
      <xdr:rowOff>180975</xdr:rowOff>
    </xdr:to>
    <xdr:sp macro="" textlink="">
      <xdr:nvSpPr>
        <xdr:cNvPr id="14" name="TextBox 13"/>
        <xdr:cNvSpPr txBox="1"/>
      </xdr:nvSpPr>
      <xdr:spPr>
        <a:xfrm>
          <a:off x="2638425" y="1571625"/>
          <a:ext cx="1514475" cy="323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B616BA"/>
              </a:solidFill>
            </a:rPr>
            <a:t>Sales By Region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209550</xdr:colOff>
      <xdr:row>1</xdr:row>
      <xdr:rowOff>180974</xdr:rowOff>
    </xdr:from>
    <xdr:to>
      <xdr:col>4</xdr:col>
      <xdr:colOff>276225</xdr:colOff>
      <xdr:row>5</xdr:row>
      <xdr:rowOff>95249</xdr:rowOff>
    </xdr:to>
    <xdr:pic>
      <xdr:nvPicPr>
        <xdr:cNvPr id="2" name="Picture 1" descr="Sales Icons - Free SVG &amp; PNG Sales Images - Noun Project"/>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38350" y="371474"/>
          <a:ext cx="676275"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238125</xdr:colOff>
      <xdr:row>2</xdr:row>
      <xdr:rowOff>76201</xdr:rowOff>
    </xdr:from>
    <xdr:to>
      <xdr:col>10</xdr:col>
      <xdr:colOff>276225</xdr:colOff>
      <xdr:row>5</xdr:row>
      <xdr:rowOff>57151</xdr:rowOff>
    </xdr:to>
    <xdr:sp macro="" textlink="">
      <xdr:nvSpPr>
        <xdr:cNvPr id="6" name="TextBox 5"/>
        <xdr:cNvSpPr txBox="1"/>
      </xdr:nvSpPr>
      <xdr:spPr>
        <a:xfrm>
          <a:off x="3895725" y="457201"/>
          <a:ext cx="2476500" cy="5524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accent1">
                  <a:lumMod val="50000"/>
                </a:schemeClr>
              </a:solidFill>
              <a:latin typeface="Bahnschrift SemiBold Condensed" panose="020B0502040204020203" pitchFamily="34" charset="0"/>
            </a:rPr>
            <a:t>Sales Dashboard</a:t>
          </a:r>
        </a:p>
      </xdr:txBody>
    </xdr:sp>
    <xdr:clientData/>
  </xdr:twoCellAnchor>
  <xdr:twoCellAnchor>
    <xdr:from>
      <xdr:col>2</xdr:col>
      <xdr:colOff>95251</xdr:colOff>
      <xdr:row>1</xdr:row>
      <xdr:rowOff>104776</xdr:rowOff>
    </xdr:from>
    <xdr:to>
      <xdr:col>14</xdr:col>
      <xdr:colOff>400051</xdr:colOff>
      <xdr:row>6</xdr:row>
      <xdr:rowOff>47626</xdr:rowOff>
    </xdr:to>
    <xdr:sp macro="" textlink="">
      <xdr:nvSpPr>
        <xdr:cNvPr id="7" name="Rounded Rectangle 6"/>
        <xdr:cNvSpPr/>
      </xdr:nvSpPr>
      <xdr:spPr>
        <a:xfrm>
          <a:off x="1314451" y="295276"/>
          <a:ext cx="7620000" cy="895350"/>
        </a:xfrm>
        <a:prstGeom prst="roundRect">
          <a:avLst/>
        </a:prstGeom>
        <a:noFill/>
        <a:ln>
          <a:solidFill>
            <a:schemeClr val="accent1">
              <a:lumMod val="40000"/>
              <a:lumOff val="60000"/>
            </a:schemeClr>
          </a:solidFill>
        </a:ln>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161925</xdr:colOff>
      <xdr:row>9</xdr:row>
      <xdr:rowOff>142875</xdr:rowOff>
    </xdr:from>
    <xdr:to>
      <xdr:col>9</xdr:col>
      <xdr:colOff>495300</xdr:colOff>
      <xdr:row>22</xdr:row>
      <xdr:rowOff>180975</xdr:rowOff>
    </xdr:to>
    <xdr:sp macro="" textlink="">
      <xdr:nvSpPr>
        <xdr:cNvPr id="8" name="Rounded Rectangle 7"/>
        <xdr:cNvSpPr/>
      </xdr:nvSpPr>
      <xdr:spPr>
        <a:xfrm>
          <a:off x="1381125" y="1857375"/>
          <a:ext cx="4600575" cy="2514600"/>
        </a:xfrm>
        <a:prstGeom prst="roundRect">
          <a:avLst/>
        </a:prstGeom>
        <a:noFill/>
        <a:effectLst>
          <a:glow rad="139700">
            <a:schemeClr val="accent4">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466726</xdr:colOff>
      <xdr:row>10</xdr:row>
      <xdr:rowOff>47625</xdr:rowOff>
    </xdr:from>
    <xdr:to>
      <xdr:col>9</xdr:col>
      <xdr:colOff>161926</xdr:colOff>
      <xdr:row>22</xdr:row>
      <xdr:rowOff>61911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8</xdr:row>
      <xdr:rowOff>28576</xdr:rowOff>
    </xdr:from>
    <xdr:to>
      <xdr:col>2</xdr:col>
      <xdr:colOff>28574</xdr:colOff>
      <xdr:row>17</xdr:row>
      <xdr:rowOff>19050</xdr:rowOff>
    </xdr:to>
    <mc:AlternateContent xmlns:mc="http://schemas.openxmlformats.org/markup-compatibility/2006">
      <mc:Choice xmlns:a14="http://schemas.microsoft.com/office/drawing/2010/main" Requires="a14">
        <xdr:graphicFrame macro="">
          <xdr:nvGraphicFramePr>
            <xdr:cNvPr id="10" name="Item 5"/>
            <xdr:cNvGraphicFramePr/>
          </xdr:nvGraphicFramePr>
          <xdr:xfrm>
            <a:off x="0" y="0"/>
            <a:ext cx="0" cy="0"/>
          </xdr:xfrm>
          <a:graphic>
            <a:graphicData uri="http://schemas.microsoft.com/office/drawing/2010/slicer">
              <sle:slicer xmlns:sle="http://schemas.microsoft.com/office/drawing/2010/slicer" name="Item 5"/>
            </a:graphicData>
          </a:graphic>
        </xdr:graphicFrame>
      </mc:Choice>
      <mc:Fallback>
        <xdr:sp macro="" textlink="">
          <xdr:nvSpPr>
            <xdr:cNvPr id="0" name=""/>
            <xdr:cNvSpPr>
              <a:spLocks noTextEdit="1"/>
            </xdr:cNvSpPr>
          </xdr:nvSpPr>
          <xdr:spPr>
            <a:xfrm>
              <a:off x="0" y="1552576"/>
              <a:ext cx="1247774" cy="1704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DELL 4" refreshedDate="45602.684719212964" createdVersion="5" refreshedVersion="5" minRefreshableVersion="3" recordCount="43">
  <cacheSource type="worksheet">
    <worksheetSource name="Table1"/>
  </cacheSource>
  <cacheFields count="10">
    <cacheField name="Date" numFmtId="164">
      <sharedItems containsSemiMixedTypes="0" containsNonDate="0" containsDate="1" containsString="0" minDate="2018-01-06T00:00:00" maxDate="2019-12-22T00:00:00"/>
    </cacheField>
    <cacheField name="Region" numFmtId="0">
      <sharedItems count="3">
        <s v="East"/>
        <s v="Central"/>
        <s v="West"/>
      </sharedItems>
    </cacheField>
    <cacheField name="Manager" numFmtId="0">
      <sharedItems/>
    </cacheField>
    <cacheField name="SalesMan" numFmtId="0">
      <sharedItems count="11">
        <s v="Alexander"/>
        <s v="Shelli"/>
        <s v="Luis"/>
        <s v="David"/>
        <s v="Stephen"/>
        <s v="Steven"/>
        <s v="Michael"/>
        <s v="Sigal"/>
        <s v="Diana"/>
        <s v="Karen"/>
        <s v="John"/>
      </sharedItems>
    </cacheField>
    <cacheField name="Item" numFmtId="0">
      <sharedItems count="5">
        <s v="Television"/>
        <s v="Home Theater"/>
        <s v="Cell Phone"/>
        <s v="Desk"/>
        <s v="Video Games"/>
      </sharedItems>
    </cacheField>
    <cacheField name="Units sold" numFmtId="0">
      <sharedItems containsSemiMixedTypes="0" containsString="0" containsNumber="1" containsInteger="1" minValue="2" maxValue="96"/>
    </cacheField>
    <cacheField name="Cost of Goods" numFmtId="43">
      <sharedItems containsSemiMixedTypes="0" containsString="0" containsNumber="1" minValue="52.65" maxValue="1078.2"/>
    </cacheField>
    <cacheField name="Unit_price" numFmtId="43">
      <sharedItems containsSemiMixedTypes="0" containsString="0" containsNumber="1" minValue="58.5" maxValue="1198"/>
    </cacheField>
    <cacheField name="Sale_amt" numFmtId="43">
      <sharedItems containsSemiMixedTypes="0" containsString="0" containsNumber="1" minValue="250" maxValue="113810"/>
    </cacheField>
    <cacheField name="Profit" numFmtId="43">
      <sharedItems containsSemiMixedTypes="0" containsString="0" containsNumber="1" minValue="25" maxValue="1138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DELL 4" refreshedDate="45859.603422106484" createdVersion="5" refreshedVersion="5" minRefreshableVersion="3" recordCount="24">
  <cacheSource type="worksheet">
    <worksheetSource name="Table2"/>
  </cacheSource>
  <cacheFields count="10">
    <cacheField name="Date" numFmtId="14">
      <sharedItems containsSemiMixedTypes="0" containsNonDate="0" containsDate="1" containsString="0" minDate="2018-01-23T00:00:00" maxDate="2019-12-22T00:00:00"/>
    </cacheField>
    <cacheField name="Region" numFmtId="0">
      <sharedItems count="1">
        <s v="Central"/>
      </sharedItems>
    </cacheField>
    <cacheField name="Manager" numFmtId="0">
      <sharedItems count="4">
        <s v="Martha"/>
        <s v="Hermann"/>
        <s v="Timothy"/>
        <s v="Douglas"/>
      </sharedItems>
    </cacheField>
    <cacheField name="SalesMan" numFmtId="0">
      <sharedItems/>
    </cacheField>
    <cacheField name="Item" numFmtId="0">
      <sharedItems count="5">
        <s v="Home Theater"/>
        <s v="Television"/>
        <s v="Cell Phone"/>
        <s v="Video Games"/>
        <s v="Desk"/>
      </sharedItems>
    </cacheField>
    <cacheField name="Units sold" numFmtId="0">
      <sharedItems containsSemiMixedTypes="0" containsString="0" containsNumber="1" containsInteger="1" minValue="2" maxValue="96"/>
    </cacheField>
    <cacheField name="Cost of Goods" numFmtId="0">
      <sharedItems containsSemiMixedTypes="0" containsString="0" containsNumber="1" minValue="52.65" maxValue="1078.2"/>
    </cacheField>
    <cacheField name="Unit_price" numFmtId="0">
      <sharedItems containsSemiMixedTypes="0" containsString="0" containsNumber="1" minValue="58.5" maxValue="1198"/>
    </cacheField>
    <cacheField name="Sale_amt" numFmtId="0">
      <sharedItems containsSemiMixedTypes="0" containsString="0" containsNumber="1" minValue="250" maxValue="107820"/>
    </cacheField>
    <cacheField name="Profit" numFmtId="0">
      <sharedItems containsSemiMixedTypes="0" containsString="0" containsNumber="1" minValue="25" maxValue="10782"/>
    </cacheField>
  </cacheFields>
  <extLst>
    <ext xmlns:x14="http://schemas.microsoft.com/office/spreadsheetml/2009/9/main" uri="{725AE2AE-9491-48be-B2B4-4EB974FC3084}">
      <x14:pivotCacheDefinition pivotCacheId="3"/>
    </ext>
  </extLst>
</pivotCacheDefinition>
</file>

<file path=xl/pivotCache/pivotCacheDefinition3.xml><?xml version="1.0" encoding="utf-8"?>
<pivotCacheDefinition xmlns="http://schemas.openxmlformats.org/spreadsheetml/2006/main" xmlns:r="http://schemas.openxmlformats.org/officeDocument/2006/relationships" r:id="rId1" refreshedBy="DELL 4" refreshedDate="45859.612370833333" createdVersion="5" refreshedVersion="5" minRefreshableVersion="3" recordCount="24">
  <cacheSource type="worksheet">
    <worksheetSource name="Table2"/>
  </cacheSource>
  <cacheFields count="10">
    <cacheField name="Date" numFmtId="14">
      <sharedItems containsSemiMixedTypes="0" containsNonDate="0" containsDate="1" containsString="0" minDate="2018-01-23T00:00:00" maxDate="2019-12-22T00:00:00" count="24">
        <d v="2019-12-21T00:00:00"/>
        <d v="2018-01-23T00:00:00"/>
        <d v="2018-02-09T00:00:00"/>
        <d v="2018-02-26T00:00:00"/>
        <d v="2019-12-04T00:00:00"/>
        <d v="2019-11-17T00:00:00"/>
        <d v="2018-04-18T00:00:00"/>
        <d v="2018-05-05T00:00:00"/>
        <d v="2019-10-31T00:00:00"/>
        <d v="2019-09-10T00:00:00"/>
        <d v="2018-06-25T00:00:00"/>
        <d v="2019-08-07T00:00:00"/>
        <d v="2019-07-21T00:00:00"/>
        <d v="2019-06-17T00:00:00"/>
        <d v="2018-09-01T00:00:00"/>
        <d v="2019-05-31T00:00:00"/>
        <d v="2018-10-05T00:00:00"/>
        <d v="2019-05-14T00:00:00"/>
        <d v="2019-04-10T00:00:00"/>
        <d v="2018-11-25T00:00:00"/>
        <d v="2018-12-12T00:00:00"/>
        <d v="2019-03-24T00:00:00"/>
        <d v="2019-01-15T00:00:00"/>
        <d v="2019-02-01T00:00:00"/>
      </sharedItems>
    </cacheField>
    <cacheField name="Region" numFmtId="0">
      <sharedItems count="1">
        <s v="Central"/>
      </sharedItems>
    </cacheField>
    <cacheField name="Manager" numFmtId="0">
      <sharedItems/>
    </cacheField>
    <cacheField name="SalesMan" numFmtId="0">
      <sharedItems/>
    </cacheField>
    <cacheField name="Item" numFmtId="0">
      <sharedItems count="5">
        <s v="Home Theater"/>
        <s v="Television"/>
        <s v="Cell Phone"/>
        <s v="Video Games"/>
        <s v="Desk"/>
      </sharedItems>
    </cacheField>
    <cacheField name="Units sold" numFmtId="0">
      <sharedItems containsSemiMixedTypes="0" containsString="0" containsNumber="1" containsInteger="1" minValue="2" maxValue="96"/>
    </cacheField>
    <cacheField name="Cost of Goods" numFmtId="0">
      <sharedItems containsSemiMixedTypes="0" containsString="0" containsNumber="1" minValue="52.65" maxValue="1078.2"/>
    </cacheField>
    <cacheField name="Unit_price" numFmtId="0">
      <sharedItems containsSemiMixedTypes="0" containsString="0" containsNumber="1" minValue="58.5" maxValue="1198"/>
    </cacheField>
    <cacheField name="Sale_amt" numFmtId="0">
      <sharedItems containsSemiMixedTypes="0" containsString="0" containsNumber="1" minValue="250" maxValue="107820"/>
    </cacheField>
    <cacheField name="Profit" numFmtId="0">
      <sharedItems containsSemiMixedTypes="0" containsString="0" containsNumber="1" minValue="25" maxValue="10782"/>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43">
  <r>
    <d v="2018-01-06T00:00:00"/>
    <x v="0"/>
    <s v="Martha"/>
    <x v="0"/>
    <x v="0"/>
    <n v="95"/>
    <n v="1078.2"/>
    <n v="1198"/>
    <n v="113810"/>
    <n v="11381"/>
  </r>
  <r>
    <d v="2018-01-23T00:00:00"/>
    <x v="1"/>
    <s v="Hermann"/>
    <x v="1"/>
    <x v="1"/>
    <n v="50"/>
    <n v="450"/>
    <n v="500"/>
    <n v="25000"/>
    <n v="2500"/>
  </r>
  <r>
    <d v="2018-02-09T00:00:00"/>
    <x v="1"/>
    <s v="Hermann"/>
    <x v="2"/>
    <x v="0"/>
    <n v="36"/>
    <n v="1078.2"/>
    <n v="1198"/>
    <n v="43128"/>
    <n v="4312.7999999999956"/>
  </r>
  <r>
    <d v="2018-02-26T00:00:00"/>
    <x v="1"/>
    <s v="Timothy"/>
    <x v="3"/>
    <x v="2"/>
    <n v="27"/>
    <n v="202.5"/>
    <n v="225"/>
    <n v="6075"/>
    <n v="607.5"/>
  </r>
  <r>
    <d v="2018-03-15T00:00:00"/>
    <x v="2"/>
    <s v="Timothy"/>
    <x v="4"/>
    <x v="0"/>
    <n v="56"/>
    <n v="1078.2"/>
    <n v="1198"/>
    <n v="67088"/>
    <n v="6708.7999999999956"/>
  </r>
  <r>
    <d v="2018-04-01T00:00:00"/>
    <x v="0"/>
    <s v="Martha"/>
    <x v="0"/>
    <x v="1"/>
    <n v="60"/>
    <n v="450"/>
    <n v="500"/>
    <n v="30000"/>
    <n v="3000"/>
  </r>
  <r>
    <d v="2018-04-18T00:00:00"/>
    <x v="1"/>
    <s v="Martha"/>
    <x v="5"/>
    <x v="0"/>
    <n v="75"/>
    <n v="1078.2"/>
    <n v="1198"/>
    <n v="89850"/>
    <n v="8985"/>
  </r>
  <r>
    <d v="2018-05-05T00:00:00"/>
    <x v="1"/>
    <s v="Hermann"/>
    <x v="2"/>
    <x v="0"/>
    <n v="90"/>
    <n v="1078.2"/>
    <n v="1198"/>
    <n v="107820"/>
    <n v="10782"/>
  </r>
  <r>
    <d v="2018-05-22T00:00:00"/>
    <x v="2"/>
    <s v="Douglas"/>
    <x v="6"/>
    <x v="0"/>
    <n v="32"/>
    <n v="1078.2"/>
    <n v="1198"/>
    <n v="38336"/>
    <n v="3833.5999999999985"/>
  </r>
  <r>
    <d v="2018-06-08T00:00:00"/>
    <x v="0"/>
    <s v="Martha"/>
    <x v="0"/>
    <x v="1"/>
    <n v="60"/>
    <n v="450"/>
    <n v="500"/>
    <n v="30000"/>
    <n v="3000"/>
  </r>
  <r>
    <d v="2018-06-25T00:00:00"/>
    <x v="1"/>
    <s v="Hermann"/>
    <x v="7"/>
    <x v="0"/>
    <n v="90"/>
    <n v="1078.2"/>
    <n v="1198"/>
    <n v="107820"/>
    <n v="10782"/>
  </r>
  <r>
    <d v="2018-07-12T00:00:00"/>
    <x v="0"/>
    <s v="Martha"/>
    <x v="8"/>
    <x v="1"/>
    <n v="29"/>
    <n v="450"/>
    <n v="500"/>
    <n v="14500"/>
    <n v="1450"/>
  </r>
  <r>
    <d v="2018-07-29T00:00:00"/>
    <x v="0"/>
    <s v="Douglas"/>
    <x v="9"/>
    <x v="1"/>
    <n v="81"/>
    <n v="450"/>
    <n v="500"/>
    <n v="40500"/>
    <n v="4050"/>
  </r>
  <r>
    <d v="2018-08-15T00:00:00"/>
    <x v="0"/>
    <s v="Martha"/>
    <x v="0"/>
    <x v="0"/>
    <n v="35"/>
    <n v="1078.2"/>
    <n v="1198"/>
    <n v="41930"/>
    <n v="4193"/>
  </r>
  <r>
    <d v="2018-09-01T00:00:00"/>
    <x v="1"/>
    <s v="Douglas"/>
    <x v="10"/>
    <x v="3"/>
    <n v="2"/>
    <n v="112.5"/>
    <n v="125"/>
    <n v="250"/>
    <n v="25"/>
  </r>
  <r>
    <d v="2018-09-18T00:00:00"/>
    <x v="0"/>
    <s v="Martha"/>
    <x v="0"/>
    <x v="4"/>
    <n v="16"/>
    <n v="52.65"/>
    <n v="58.5"/>
    <n v="936"/>
    <n v="93.600000000000023"/>
  </r>
  <r>
    <d v="2018-10-05T00:00:00"/>
    <x v="1"/>
    <s v="Hermann"/>
    <x v="7"/>
    <x v="1"/>
    <n v="28"/>
    <n v="450"/>
    <n v="500"/>
    <n v="14000"/>
    <n v="1400"/>
  </r>
  <r>
    <d v="2018-10-22T00:00:00"/>
    <x v="0"/>
    <s v="Martha"/>
    <x v="0"/>
    <x v="2"/>
    <n v="64"/>
    <n v="202.5"/>
    <n v="225"/>
    <n v="14400"/>
    <n v="1440"/>
  </r>
  <r>
    <d v="2018-11-08T00:00:00"/>
    <x v="0"/>
    <s v="Douglas"/>
    <x v="9"/>
    <x v="2"/>
    <n v="15"/>
    <n v="202.5"/>
    <n v="225"/>
    <n v="3375"/>
    <n v="337.5"/>
  </r>
  <r>
    <d v="2018-11-25T00:00:00"/>
    <x v="1"/>
    <s v="Hermann"/>
    <x v="1"/>
    <x v="4"/>
    <n v="96"/>
    <n v="52.65"/>
    <n v="58.5"/>
    <n v="5616"/>
    <n v="561.60000000000036"/>
  </r>
  <r>
    <d v="2018-12-12T00:00:00"/>
    <x v="1"/>
    <s v="Douglas"/>
    <x v="10"/>
    <x v="0"/>
    <n v="67"/>
    <n v="1078.2"/>
    <n v="1198"/>
    <n v="80266"/>
    <n v="8026.5999999999913"/>
  </r>
  <r>
    <d v="2018-12-29T00:00:00"/>
    <x v="0"/>
    <s v="Douglas"/>
    <x v="9"/>
    <x v="4"/>
    <n v="74"/>
    <n v="52.65"/>
    <n v="58.5"/>
    <n v="4329"/>
    <n v="432.90000000000009"/>
  </r>
  <r>
    <d v="2019-01-15T00:00:00"/>
    <x v="1"/>
    <s v="Timothy"/>
    <x v="3"/>
    <x v="1"/>
    <n v="46"/>
    <n v="450"/>
    <n v="500"/>
    <n v="23000"/>
    <n v="2300"/>
  </r>
  <r>
    <d v="2019-02-01T00:00:00"/>
    <x v="1"/>
    <s v="Douglas"/>
    <x v="10"/>
    <x v="1"/>
    <n v="87"/>
    <n v="450"/>
    <n v="500"/>
    <n v="43500"/>
    <n v="4350"/>
  </r>
  <r>
    <d v="2019-02-18T00:00:00"/>
    <x v="0"/>
    <s v="Martha"/>
    <x v="0"/>
    <x v="1"/>
    <n v="4"/>
    <n v="450"/>
    <n v="500"/>
    <n v="2000"/>
    <n v="200"/>
  </r>
  <r>
    <d v="2019-03-07T00:00:00"/>
    <x v="2"/>
    <s v="Timothy"/>
    <x v="4"/>
    <x v="1"/>
    <n v="7"/>
    <n v="450"/>
    <n v="500"/>
    <n v="3500"/>
    <n v="350"/>
  </r>
  <r>
    <d v="2019-03-24T00:00:00"/>
    <x v="1"/>
    <s v="Hermann"/>
    <x v="2"/>
    <x v="4"/>
    <n v="50"/>
    <n v="52.65"/>
    <n v="58.5"/>
    <n v="2925"/>
    <n v="292.5"/>
  </r>
  <r>
    <d v="2019-04-10T00:00:00"/>
    <x v="1"/>
    <s v="Martha"/>
    <x v="5"/>
    <x v="0"/>
    <n v="66"/>
    <n v="1078.2"/>
    <n v="1198"/>
    <n v="79068"/>
    <n v="7906.8000000000029"/>
  </r>
  <r>
    <d v="2019-04-27T00:00:00"/>
    <x v="0"/>
    <s v="Martha"/>
    <x v="8"/>
    <x v="2"/>
    <n v="96"/>
    <n v="202.5"/>
    <n v="225"/>
    <n v="21600"/>
    <n v="2160"/>
  </r>
  <r>
    <d v="2019-05-14T00:00:00"/>
    <x v="1"/>
    <s v="Timothy"/>
    <x v="3"/>
    <x v="0"/>
    <n v="53"/>
    <n v="1078.2"/>
    <n v="1198"/>
    <n v="63494"/>
    <n v="6349.3999999999942"/>
  </r>
  <r>
    <d v="2019-05-31T00:00:00"/>
    <x v="1"/>
    <s v="Timothy"/>
    <x v="3"/>
    <x v="1"/>
    <n v="80"/>
    <n v="450"/>
    <n v="500"/>
    <n v="40000"/>
    <n v="4000"/>
  </r>
  <r>
    <d v="2019-06-17T00:00:00"/>
    <x v="1"/>
    <s v="Hermann"/>
    <x v="1"/>
    <x v="3"/>
    <n v="5"/>
    <n v="112.5"/>
    <n v="125"/>
    <n v="625"/>
    <n v="62.5"/>
  </r>
  <r>
    <d v="2019-07-04T00:00:00"/>
    <x v="0"/>
    <s v="Martha"/>
    <x v="0"/>
    <x v="4"/>
    <n v="62"/>
    <n v="52.65"/>
    <n v="58.5"/>
    <n v="3627"/>
    <n v="362.70000000000027"/>
  </r>
  <r>
    <d v="2019-07-21T00:00:00"/>
    <x v="1"/>
    <s v="Hermann"/>
    <x v="7"/>
    <x v="4"/>
    <n v="55"/>
    <n v="52.65"/>
    <n v="58.5"/>
    <n v="3217.5"/>
    <n v="321.75"/>
  </r>
  <r>
    <d v="2019-08-07T00:00:00"/>
    <x v="1"/>
    <s v="Hermann"/>
    <x v="1"/>
    <x v="4"/>
    <n v="42"/>
    <n v="52.65"/>
    <n v="58.5"/>
    <n v="2457"/>
    <n v="245.70000000000027"/>
  </r>
  <r>
    <d v="2019-08-24T00:00:00"/>
    <x v="2"/>
    <s v="Timothy"/>
    <x v="4"/>
    <x v="3"/>
    <n v="3"/>
    <n v="112.5"/>
    <n v="125"/>
    <n v="375"/>
    <n v="37.5"/>
  </r>
  <r>
    <d v="2019-09-10T00:00:00"/>
    <x v="1"/>
    <s v="Timothy"/>
    <x v="3"/>
    <x v="0"/>
    <n v="7"/>
    <n v="1078.2"/>
    <n v="1198"/>
    <n v="8386"/>
    <n v="838.59999999999945"/>
  </r>
  <r>
    <d v="2019-09-27T00:00:00"/>
    <x v="2"/>
    <s v="Timothy"/>
    <x v="4"/>
    <x v="2"/>
    <n v="76"/>
    <n v="202.5"/>
    <n v="225"/>
    <n v="17100"/>
    <n v="1710"/>
  </r>
  <r>
    <d v="2019-10-14T00:00:00"/>
    <x v="2"/>
    <s v="Douglas"/>
    <x v="6"/>
    <x v="1"/>
    <n v="57"/>
    <n v="450"/>
    <n v="500"/>
    <n v="28500"/>
    <n v="2850"/>
  </r>
  <r>
    <d v="2019-10-31T00:00:00"/>
    <x v="1"/>
    <s v="Martha"/>
    <x v="5"/>
    <x v="0"/>
    <n v="14"/>
    <n v="1078.2"/>
    <n v="1198"/>
    <n v="16772"/>
    <n v="1677.1999999999989"/>
  </r>
  <r>
    <d v="2019-11-17T00:00:00"/>
    <x v="1"/>
    <s v="Hermann"/>
    <x v="2"/>
    <x v="1"/>
    <n v="11"/>
    <n v="450"/>
    <n v="500"/>
    <n v="5500"/>
    <n v="550"/>
  </r>
  <r>
    <d v="2019-12-04T00:00:00"/>
    <x v="1"/>
    <s v="Hermann"/>
    <x v="2"/>
    <x v="1"/>
    <n v="94"/>
    <n v="450"/>
    <n v="500"/>
    <n v="47000"/>
    <n v="4700"/>
  </r>
  <r>
    <d v="2019-12-21T00:00:00"/>
    <x v="1"/>
    <s v="Martha"/>
    <x v="5"/>
    <x v="1"/>
    <n v="28"/>
    <n v="450"/>
    <n v="500"/>
    <n v="14000"/>
    <n v="1400"/>
  </r>
</pivotCacheRecords>
</file>

<file path=xl/pivotCache/pivotCacheRecords2.xml><?xml version="1.0" encoding="utf-8"?>
<pivotCacheRecords xmlns="http://schemas.openxmlformats.org/spreadsheetml/2006/main" xmlns:r="http://schemas.openxmlformats.org/officeDocument/2006/relationships" count="24">
  <r>
    <d v="2019-12-21T00:00:00"/>
    <x v="0"/>
    <x v="0"/>
    <s v="Steven"/>
    <x v="0"/>
    <n v="28"/>
    <n v="450"/>
    <n v="500"/>
    <n v="14000"/>
    <n v="1400"/>
  </r>
  <r>
    <d v="2018-01-23T00:00:00"/>
    <x v="0"/>
    <x v="1"/>
    <s v="Shelli"/>
    <x v="0"/>
    <n v="50"/>
    <n v="450"/>
    <n v="500"/>
    <n v="25000"/>
    <n v="2500"/>
  </r>
  <r>
    <d v="2018-02-09T00:00:00"/>
    <x v="0"/>
    <x v="1"/>
    <s v="Luis"/>
    <x v="1"/>
    <n v="36"/>
    <n v="1078.2"/>
    <n v="1198"/>
    <n v="43128"/>
    <n v="4312.7999999999956"/>
  </r>
  <r>
    <d v="2018-02-26T00:00:00"/>
    <x v="0"/>
    <x v="2"/>
    <s v="David"/>
    <x v="2"/>
    <n v="27"/>
    <n v="202.5"/>
    <n v="225"/>
    <n v="6075"/>
    <n v="607.5"/>
  </r>
  <r>
    <d v="2019-12-04T00:00:00"/>
    <x v="0"/>
    <x v="1"/>
    <s v="Luis"/>
    <x v="0"/>
    <n v="94"/>
    <n v="450"/>
    <n v="500"/>
    <n v="47000"/>
    <n v="4700"/>
  </r>
  <r>
    <d v="2019-11-17T00:00:00"/>
    <x v="0"/>
    <x v="1"/>
    <s v="Luis"/>
    <x v="0"/>
    <n v="11"/>
    <n v="450"/>
    <n v="500"/>
    <n v="5500"/>
    <n v="550"/>
  </r>
  <r>
    <d v="2018-04-18T00:00:00"/>
    <x v="0"/>
    <x v="0"/>
    <s v="Steven"/>
    <x v="1"/>
    <n v="75"/>
    <n v="1078.2"/>
    <n v="1198"/>
    <n v="89850"/>
    <n v="8985"/>
  </r>
  <r>
    <d v="2018-05-05T00:00:00"/>
    <x v="0"/>
    <x v="1"/>
    <s v="Luis"/>
    <x v="1"/>
    <n v="90"/>
    <n v="1078.2"/>
    <n v="1198"/>
    <n v="107820"/>
    <n v="10782"/>
  </r>
  <r>
    <d v="2019-10-31T00:00:00"/>
    <x v="0"/>
    <x v="0"/>
    <s v="Steven"/>
    <x v="1"/>
    <n v="14"/>
    <n v="1078.2"/>
    <n v="1198"/>
    <n v="16772"/>
    <n v="1677.1999999999989"/>
  </r>
  <r>
    <d v="2019-09-10T00:00:00"/>
    <x v="0"/>
    <x v="2"/>
    <s v="David"/>
    <x v="1"/>
    <n v="7"/>
    <n v="1078.2"/>
    <n v="1198"/>
    <n v="8386"/>
    <n v="838.59999999999945"/>
  </r>
  <r>
    <d v="2018-06-25T00:00:00"/>
    <x v="0"/>
    <x v="1"/>
    <s v="Sigal"/>
    <x v="1"/>
    <n v="90"/>
    <n v="1078.2"/>
    <n v="1198"/>
    <n v="107820"/>
    <n v="10782"/>
  </r>
  <r>
    <d v="2019-08-07T00:00:00"/>
    <x v="0"/>
    <x v="1"/>
    <s v="Shelli"/>
    <x v="3"/>
    <n v="42"/>
    <n v="52.65"/>
    <n v="58.5"/>
    <n v="2457"/>
    <n v="245.70000000000027"/>
  </r>
  <r>
    <d v="2019-07-21T00:00:00"/>
    <x v="0"/>
    <x v="1"/>
    <s v="Sigal"/>
    <x v="3"/>
    <n v="55"/>
    <n v="52.65"/>
    <n v="58.5"/>
    <n v="3217.5"/>
    <n v="321.75"/>
  </r>
  <r>
    <d v="2019-06-17T00:00:00"/>
    <x v="0"/>
    <x v="1"/>
    <s v="Shelli"/>
    <x v="4"/>
    <n v="5"/>
    <n v="112.5"/>
    <n v="125"/>
    <n v="625"/>
    <n v="62.5"/>
  </r>
  <r>
    <d v="2018-09-01T00:00:00"/>
    <x v="0"/>
    <x v="3"/>
    <s v="John"/>
    <x v="4"/>
    <n v="2"/>
    <n v="112.5"/>
    <n v="125"/>
    <n v="250"/>
    <n v="25"/>
  </r>
  <r>
    <d v="2019-05-31T00:00:00"/>
    <x v="0"/>
    <x v="2"/>
    <s v="David"/>
    <x v="0"/>
    <n v="80"/>
    <n v="450"/>
    <n v="500"/>
    <n v="40000"/>
    <n v="4000"/>
  </r>
  <r>
    <d v="2018-10-05T00:00:00"/>
    <x v="0"/>
    <x v="1"/>
    <s v="Sigal"/>
    <x v="0"/>
    <n v="28"/>
    <n v="450"/>
    <n v="500"/>
    <n v="14000"/>
    <n v="1400"/>
  </r>
  <r>
    <d v="2019-05-14T00:00:00"/>
    <x v="0"/>
    <x v="2"/>
    <s v="David"/>
    <x v="1"/>
    <n v="53"/>
    <n v="1078.2"/>
    <n v="1198"/>
    <n v="63494"/>
    <n v="6349.3999999999942"/>
  </r>
  <r>
    <d v="2019-04-10T00:00:00"/>
    <x v="0"/>
    <x v="0"/>
    <s v="Steven"/>
    <x v="1"/>
    <n v="66"/>
    <n v="1078.2"/>
    <n v="1198"/>
    <n v="79068"/>
    <n v="7906.8000000000029"/>
  </r>
  <r>
    <d v="2018-11-25T00:00:00"/>
    <x v="0"/>
    <x v="1"/>
    <s v="Shelli"/>
    <x v="3"/>
    <n v="96"/>
    <n v="52.65"/>
    <n v="58.5"/>
    <n v="5616"/>
    <n v="561.60000000000036"/>
  </r>
  <r>
    <d v="2018-12-12T00:00:00"/>
    <x v="0"/>
    <x v="3"/>
    <s v="John"/>
    <x v="1"/>
    <n v="67"/>
    <n v="1078.2"/>
    <n v="1198"/>
    <n v="80266"/>
    <n v="8026.5999999999913"/>
  </r>
  <r>
    <d v="2019-03-24T00:00:00"/>
    <x v="0"/>
    <x v="1"/>
    <s v="Luis"/>
    <x v="3"/>
    <n v="50"/>
    <n v="52.65"/>
    <n v="58.5"/>
    <n v="2925"/>
    <n v="292.5"/>
  </r>
  <r>
    <d v="2019-01-15T00:00:00"/>
    <x v="0"/>
    <x v="2"/>
    <s v="David"/>
    <x v="0"/>
    <n v="46"/>
    <n v="450"/>
    <n v="500"/>
    <n v="23000"/>
    <n v="2300"/>
  </r>
  <r>
    <d v="2019-02-01T00:00:00"/>
    <x v="0"/>
    <x v="3"/>
    <s v="John"/>
    <x v="0"/>
    <n v="87"/>
    <n v="450"/>
    <n v="500"/>
    <n v="43500"/>
    <n v="4350"/>
  </r>
</pivotCacheRecords>
</file>

<file path=xl/pivotCache/pivotCacheRecords3.xml><?xml version="1.0" encoding="utf-8"?>
<pivotCacheRecords xmlns="http://schemas.openxmlformats.org/spreadsheetml/2006/main" xmlns:r="http://schemas.openxmlformats.org/officeDocument/2006/relationships" count="24">
  <r>
    <x v="0"/>
    <x v="0"/>
    <s v="Martha"/>
    <s v="Steven"/>
    <x v="0"/>
    <n v="28"/>
    <n v="450"/>
    <n v="500"/>
    <n v="14000"/>
    <n v="1400"/>
  </r>
  <r>
    <x v="1"/>
    <x v="0"/>
    <s v="Hermann"/>
    <s v="Shelli"/>
    <x v="0"/>
    <n v="50"/>
    <n v="450"/>
    <n v="500"/>
    <n v="25000"/>
    <n v="2500"/>
  </r>
  <r>
    <x v="2"/>
    <x v="0"/>
    <s v="Hermann"/>
    <s v="Luis"/>
    <x v="1"/>
    <n v="36"/>
    <n v="1078.2"/>
    <n v="1198"/>
    <n v="43128"/>
    <n v="4312.7999999999956"/>
  </r>
  <r>
    <x v="3"/>
    <x v="0"/>
    <s v="Timothy"/>
    <s v="David"/>
    <x v="2"/>
    <n v="27"/>
    <n v="202.5"/>
    <n v="225"/>
    <n v="6075"/>
    <n v="607.5"/>
  </r>
  <r>
    <x v="4"/>
    <x v="0"/>
    <s v="Hermann"/>
    <s v="Luis"/>
    <x v="0"/>
    <n v="94"/>
    <n v="450"/>
    <n v="500"/>
    <n v="47000"/>
    <n v="4700"/>
  </r>
  <r>
    <x v="5"/>
    <x v="0"/>
    <s v="Hermann"/>
    <s v="Luis"/>
    <x v="0"/>
    <n v="11"/>
    <n v="450"/>
    <n v="500"/>
    <n v="5500"/>
    <n v="550"/>
  </r>
  <r>
    <x v="6"/>
    <x v="0"/>
    <s v="Martha"/>
    <s v="Steven"/>
    <x v="1"/>
    <n v="75"/>
    <n v="1078.2"/>
    <n v="1198"/>
    <n v="89850"/>
    <n v="8985"/>
  </r>
  <r>
    <x v="7"/>
    <x v="0"/>
    <s v="Hermann"/>
    <s v="Luis"/>
    <x v="1"/>
    <n v="90"/>
    <n v="1078.2"/>
    <n v="1198"/>
    <n v="107820"/>
    <n v="10782"/>
  </r>
  <r>
    <x v="8"/>
    <x v="0"/>
    <s v="Martha"/>
    <s v="Steven"/>
    <x v="1"/>
    <n v="14"/>
    <n v="1078.2"/>
    <n v="1198"/>
    <n v="16772"/>
    <n v="1677.1999999999989"/>
  </r>
  <r>
    <x v="9"/>
    <x v="0"/>
    <s v="Timothy"/>
    <s v="David"/>
    <x v="1"/>
    <n v="7"/>
    <n v="1078.2"/>
    <n v="1198"/>
    <n v="8386"/>
    <n v="838.59999999999945"/>
  </r>
  <r>
    <x v="10"/>
    <x v="0"/>
    <s v="Hermann"/>
    <s v="Sigal"/>
    <x v="1"/>
    <n v="90"/>
    <n v="1078.2"/>
    <n v="1198"/>
    <n v="107820"/>
    <n v="10782"/>
  </r>
  <r>
    <x v="11"/>
    <x v="0"/>
    <s v="Hermann"/>
    <s v="Shelli"/>
    <x v="3"/>
    <n v="42"/>
    <n v="52.65"/>
    <n v="58.5"/>
    <n v="2457"/>
    <n v="245.70000000000027"/>
  </r>
  <r>
    <x v="12"/>
    <x v="0"/>
    <s v="Hermann"/>
    <s v="Sigal"/>
    <x v="3"/>
    <n v="55"/>
    <n v="52.65"/>
    <n v="58.5"/>
    <n v="3217.5"/>
    <n v="321.75"/>
  </r>
  <r>
    <x v="13"/>
    <x v="0"/>
    <s v="Hermann"/>
    <s v="Shelli"/>
    <x v="4"/>
    <n v="5"/>
    <n v="112.5"/>
    <n v="125"/>
    <n v="625"/>
    <n v="62.5"/>
  </r>
  <r>
    <x v="14"/>
    <x v="0"/>
    <s v="Douglas"/>
    <s v="John"/>
    <x v="4"/>
    <n v="2"/>
    <n v="112.5"/>
    <n v="125"/>
    <n v="250"/>
    <n v="25"/>
  </r>
  <r>
    <x v="15"/>
    <x v="0"/>
    <s v="Timothy"/>
    <s v="David"/>
    <x v="0"/>
    <n v="80"/>
    <n v="450"/>
    <n v="500"/>
    <n v="40000"/>
    <n v="4000"/>
  </r>
  <r>
    <x v="16"/>
    <x v="0"/>
    <s v="Hermann"/>
    <s v="Sigal"/>
    <x v="0"/>
    <n v="28"/>
    <n v="450"/>
    <n v="500"/>
    <n v="14000"/>
    <n v="1400"/>
  </r>
  <r>
    <x v="17"/>
    <x v="0"/>
    <s v="Timothy"/>
    <s v="David"/>
    <x v="1"/>
    <n v="53"/>
    <n v="1078.2"/>
    <n v="1198"/>
    <n v="63494"/>
    <n v="6349.3999999999942"/>
  </r>
  <r>
    <x v="18"/>
    <x v="0"/>
    <s v="Martha"/>
    <s v="Steven"/>
    <x v="1"/>
    <n v="66"/>
    <n v="1078.2"/>
    <n v="1198"/>
    <n v="79068"/>
    <n v="7906.8000000000029"/>
  </r>
  <r>
    <x v="19"/>
    <x v="0"/>
    <s v="Hermann"/>
    <s v="Shelli"/>
    <x v="3"/>
    <n v="96"/>
    <n v="52.65"/>
    <n v="58.5"/>
    <n v="5616"/>
    <n v="561.60000000000036"/>
  </r>
  <r>
    <x v="20"/>
    <x v="0"/>
    <s v="Douglas"/>
    <s v="John"/>
    <x v="1"/>
    <n v="67"/>
    <n v="1078.2"/>
    <n v="1198"/>
    <n v="80266"/>
    <n v="8026.5999999999913"/>
  </r>
  <r>
    <x v="21"/>
    <x v="0"/>
    <s v="Hermann"/>
    <s v="Luis"/>
    <x v="3"/>
    <n v="50"/>
    <n v="52.65"/>
    <n v="58.5"/>
    <n v="2925"/>
    <n v="292.5"/>
  </r>
  <r>
    <x v="22"/>
    <x v="0"/>
    <s v="Timothy"/>
    <s v="David"/>
    <x v="0"/>
    <n v="46"/>
    <n v="450"/>
    <n v="500"/>
    <n v="23000"/>
    <n v="2300"/>
  </r>
  <r>
    <x v="23"/>
    <x v="0"/>
    <s v="Douglas"/>
    <s v="John"/>
    <x v="0"/>
    <n v="87"/>
    <n v="450"/>
    <n v="500"/>
    <n v="43500"/>
    <n v="43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7" firstHeaderRow="1" firstDataRow="1" firstDataCol="1"/>
  <pivotFields count="10">
    <pivotField numFmtId="14" showAll="0"/>
    <pivotField axis="axisRow" showAll="0">
      <items count="2">
        <item x="0"/>
        <item t="default"/>
      </items>
    </pivotField>
    <pivotField showAll="0">
      <items count="5">
        <item x="3"/>
        <item x="1"/>
        <item x="0"/>
        <item x="2"/>
        <item t="default"/>
      </items>
    </pivotField>
    <pivotField showAll="0"/>
    <pivotField axis="axisRow" multipleItemSelectionAllowed="1" showAll="0">
      <items count="6">
        <item x="2"/>
        <item h="1" x="4"/>
        <item h="1" x="0"/>
        <item x="1"/>
        <item h="1" x="3"/>
        <item t="default"/>
      </items>
    </pivotField>
    <pivotField showAll="0"/>
    <pivotField showAll="0"/>
    <pivotField showAll="0"/>
    <pivotField showAll="0"/>
    <pivotField dataField="1" showAll="0"/>
  </pivotFields>
  <rowFields count="2">
    <field x="1"/>
    <field x="4"/>
  </rowFields>
  <rowItems count="4">
    <i>
      <x/>
    </i>
    <i r="1">
      <x/>
    </i>
    <i r="1">
      <x v="3"/>
    </i>
    <i t="grand">
      <x/>
    </i>
  </rowItems>
  <colItems count="1">
    <i/>
  </colItems>
  <dataFields count="1">
    <dataField name="Sum of Profi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E3:J10" firstHeaderRow="1" firstDataRow="2" firstDataCol="1"/>
  <pivotFields count="10">
    <pivotField numFmtId="14" showAll="0"/>
    <pivotField showAll="0"/>
    <pivotField axis="axisCol" showAll="0">
      <items count="5">
        <item x="3"/>
        <item x="1"/>
        <item x="0"/>
        <item x="2"/>
        <item t="default"/>
      </items>
    </pivotField>
    <pivotField showAll="0"/>
    <pivotField axis="axisRow" showAll="0">
      <items count="6">
        <item x="2"/>
        <item x="4"/>
        <item x="0"/>
        <item x="1"/>
        <item x="3"/>
        <item t="default"/>
      </items>
    </pivotField>
    <pivotField showAll="0"/>
    <pivotField showAll="0"/>
    <pivotField showAll="0"/>
    <pivotField dataField="1" showAll="0"/>
    <pivotField showAll="0"/>
  </pivotFields>
  <rowFields count="1">
    <field x="4"/>
  </rowFields>
  <rowItems count="6">
    <i>
      <x/>
    </i>
    <i>
      <x v="1"/>
    </i>
    <i>
      <x v="2"/>
    </i>
    <i>
      <x v="3"/>
    </i>
    <i>
      <x v="4"/>
    </i>
    <i t="grand">
      <x/>
    </i>
  </rowItems>
  <colFields count="1">
    <field x="2"/>
  </colFields>
  <colItems count="5">
    <i>
      <x/>
    </i>
    <i>
      <x v="1"/>
    </i>
    <i>
      <x v="2"/>
    </i>
    <i>
      <x v="3"/>
    </i>
    <i t="grand">
      <x/>
    </i>
  </colItems>
  <dataFields count="1">
    <dataField name="Sum of Sale_amt" fld="8" baseField="0" baseItem="0"/>
  </dataFields>
  <chartFormats count="2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pivotArea type="data" outline="0" fieldPosition="0">
        <references count="3">
          <reference field="4294967294" count="1" selected="0">
            <x v="0"/>
          </reference>
          <reference field="2" count="1" selected="0">
            <x v="0"/>
          </reference>
          <reference field="4" count="1" selected="0">
            <x v="0"/>
          </reference>
        </references>
      </pivotArea>
    </chartFormat>
    <chartFormat chart="1" format="5">
      <pivotArea type="data" outline="0" fieldPosition="0">
        <references count="3">
          <reference field="4294967294" count="1" selected="0">
            <x v="0"/>
          </reference>
          <reference field="2" count="1" selected="0">
            <x v="0"/>
          </reference>
          <reference field="4" count="1" selected="0">
            <x v="1"/>
          </reference>
        </references>
      </pivotArea>
    </chartFormat>
    <chartFormat chart="1" format="6">
      <pivotArea type="data" outline="0" fieldPosition="0">
        <references count="3">
          <reference field="4294967294" count="1" selected="0">
            <x v="0"/>
          </reference>
          <reference field="2" count="1" selected="0">
            <x v="0"/>
          </reference>
          <reference field="4" count="1" selected="0">
            <x v="2"/>
          </reference>
        </references>
      </pivotArea>
    </chartFormat>
    <chartFormat chart="1" format="7">
      <pivotArea type="data" outline="0" fieldPosition="0">
        <references count="3">
          <reference field="4294967294" count="1" selected="0">
            <x v="0"/>
          </reference>
          <reference field="2" count="1" selected="0">
            <x v="0"/>
          </reference>
          <reference field="4" count="1" selected="0">
            <x v="3"/>
          </reference>
        </references>
      </pivotArea>
    </chartFormat>
    <chartFormat chart="1" format="8">
      <pivotArea type="data" outline="0" fieldPosition="0">
        <references count="3">
          <reference field="4294967294" count="1" selected="0">
            <x v="0"/>
          </reference>
          <reference field="2" count="1" selected="0">
            <x v="0"/>
          </reference>
          <reference field="4" count="1" selected="0">
            <x v="4"/>
          </reference>
        </references>
      </pivotArea>
    </chartFormat>
    <chartFormat chart="1" format="9">
      <pivotArea type="data" outline="0" fieldPosition="0">
        <references count="3">
          <reference field="4294967294" count="1" selected="0">
            <x v="0"/>
          </reference>
          <reference field="2" count="1" selected="0">
            <x v="1"/>
          </reference>
          <reference field="4" count="1" selected="0">
            <x v="0"/>
          </reference>
        </references>
      </pivotArea>
    </chartFormat>
    <chartFormat chart="1" format="10">
      <pivotArea type="data" outline="0" fieldPosition="0">
        <references count="3">
          <reference field="4294967294" count="1" selected="0">
            <x v="0"/>
          </reference>
          <reference field="2" count="1" selected="0">
            <x v="1"/>
          </reference>
          <reference field="4" count="1" selected="0">
            <x v="1"/>
          </reference>
        </references>
      </pivotArea>
    </chartFormat>
    <chartFormat chart="1" format="11">
      <pivotArea type="data" outline="0" fieldPosition="0">
        <references count="3">
          <reference field="4294967294" count="1" selected="0">
            <x v="0"/>
          </reference>
          <reference field="2" count="1" selected="0">
            <x v="1"/>
          </reference>
          <reference field="4" count="1" selected="0">
            <x v="2"/>
          </reference>
        </references>
      </pivotArea>
    </chartFormat>
    <chartFormat chart="1" format="12">
      <pivotArea type="data" outline="0" fieldPosition="0">
        <references count="3">
          <reference field="4294967294" count="1" selected="0">
            <x v="0"/>
          </reference>
          <reference field="2" count="1" selected="0">
            <x v="1"/>
          </reference>
          <reference field="4" count="1" selected="0">
            <x v="3"/>
          </reference>
        </references>
      </pivotArea>
    </chartFormat>
    <chartFormat chart="1" format="13">
      <pivotArea type="data" outline="0" fieldPosition="0">
        <references count="3">
          <reference field="4294967294" count="1" selected="0">
            <x v="0"/>
          </reference>
          <reference field="2" count="1" selected="0">
            <x v="1"/>
          </reference>
          <reference field="4" count="1" selected="0">
            <x v="4"/>
          </reference>
        </references>
      </pivotArea>
    </chartFormat>
    <chartFormat chart="1" format="14">
      <pivotArea type="data" outline="0" fieldPosition="0">
        <references count="3">
          <reference field="4294967294" count="1" selected="0">
            <x v="0"/>
          </reference>
          <reference field="2" count="1" selected="0">
            <x v="2"/>
          </reference>
          <reference field="4" count="1" selected="0">
            <x v="0"/>
          </reference>
        </references>
      </pivotArea>
    </chartFormat>
    <chartFormat chart="1" format="15">
      <pivotArea type="data" outline="0" fieldPosition="0">
        <references count="3">
          <reference field="4294967294" count="1" selected="0">
            <x v="0"/>
          </reference>
          <reference field="2" count="1" selected="0">
            <x v="2"/>
          </reference>
          <reference field="4" count="1" selected="0">
            <x v="1"/>
          </reference>
        </references>
      </pivotArea>
    </chartFormat>
    <chartFormat chart="1" format="16">
      <pivotArea type="data" outline="0" fieldPosition="0">
        <references count="3">
          <reference field="4294967294" count="1" selected="0">
            <x v="0"/>
          </reference>
          <reference field="2" count="1" selected="0">
            <x v="2"/>
          </reference>
          <reference field="4" count="1" selected="0">
            <x v="2"/>
          </reference>
        </references>
      </pivotArea>
    </chartFormat>
    <chartFormat chart="1" format="17">
      <pivotArea type="data" outline="0" fieldPosition="0">
        <references count="3">
          <reference field="4294967294" count="1" selected="0">
            <x v="0"/>
          </reference>
          <reference field="2" count="1" selected="0">
            <x v="2"/>
          </reference>
          <reference field="4" count="1" selected="0">
            <x v="3"/>
          </reference>
        </references>
      </pivotArea>
    </chartFormat>
    <chartFormat chart="1" format="18">
      <pivotArea type="data" outline="0" fieldPosition="0">
        <references count="3">
          <reference field="4294967294" count="1" selected="0">
            <x v="0"/>
          </reference>
          <reference field="2" count="1" selected="0">
            <x v="2"/>
          </reference>
          <reference field="4" count="1" selected="0">
            <x v="4"/>
          </reference>
        </references>
      </pivotArea>
    </chartFormat>
    <chartFormat chart="1" format="19">
      <pivotArea type="data" outline="0" fieldPosition="0">
        <references count="3">
          <reference field="4294967294" count="1" selected="0">
            <x v="0"/>
          </reference>
          <reference field="2" count="1" selected="0">
            <x v="3"/>
          </reference>
          <reference field="4" count="1" selected="0">
            <x v="0"/>
          </reference>
        </references>
      </pivotArea>
    </chartFormat>
    <chartFormat chart="1" format="20">
      <pivotArea type="data" outline="0" fieldPosition="0">
        <references count="3">
          <reference field="4294967294" count="1" selected="0">
            <x v="0"/>
          </reference>
          <reference field="2" count="1" selected="0">
            <x v="3"/>
          </reference>
          <reference field="4" count="1" selected="0">
            <x v="1"/>
          </reference>
        </references>
      </pivotArea>
    </chartFormat>
    <chartFormat chart="1" format="21">
      <pivotArea type="data" outline="0" fieldPosition="0">
        <references count="3">
          <reference field="4294967294" count="1" selected="0">
            <x v="0"/>
          </reference>
          <reference field="2" count="1" selected="0">
            <x v="3"/>
          </reference>
          <reference field="4" count="1" selected="0">
            <x v="2"/>
          </reference>
        </references>
      </pivotArea>
    </chartFormat>
    <chartFormat chart="1" format="22">
      <pivotArea type="data" outline="0" fieldPosition="0">
        <references count="3">
          <reference field="4294967294" count="1" selected="0">
            <x v="0"/>
          </reference>
          <reference field="2" count="1" selected="0">
            <x v="3"/>
          </reference>
          <reference field="4" count="1" selected="0">
            <x v="3"/>
          </reference>
        </references>
      </pivotArea>
    </chartFormat>
    <chartFormat chart="1" format="23">
      <pivotArea type="data" outline="0" fieldPosition="0">
        <references count="3">
          <reference field="4294967294" count="1" selected="0">
            <x v="0"/>
          </reference>
          <reference field="2" count="1" selected="0">
            <x v="3"/>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4">
  <location ref="A3:B9" firstHeaderRow="1" firstDataRow="1" firstDataCol="1"/>
  <pivotFields count="10">
    <pivotField axis="axisRow" numFmtId="14" showAll="0">
      <items count="25">
        <item x="1"/>
        <item x="2"/>
        <item x="3"/>
        <item x="6"/>
        <item x="7"/>
        <item x="10"/>
        <item x="14"/>
        <item x="16"/>
        <item x="19"/>
        <item x="20"/>
        <item x="22"/>
        <item x="23"/>
        <item x="21"/>
        <item x="18"/>
        <item x="17"/>
        <item x="15"/>
        <item x="13"/>
        <item x="12"/>
        <item x="11"/>
        <item x="9"/>
        <item x="8"/>
        <item x="5"/>
        <item x="4"/>
        <item x="0"/>
        <item t="default"/>
      </items>
    </pivotField>
    <pivotField showAll="0">
      <items count="2">
        <item x="0"/>
        <item t="default"/>
      </items>
    </pivotField>
    <pivotField showAll="0"/>
    <pivotField showAll="0"/>
    <pivotField axis="axisRow" showAll="0">
      <items count="6">
        <item sd="0" x="2"/>
        <item sd="0" x="4"/>
        <item sd="0" x="0"/>
        <item sd="0" x="1"/>
        <item sd="0" x="3"/>
        <item t="default" sd="0"/>
      </items>
    </pivotField>
    <pivotField showAll="0"/>
    <pivotField showAll="0"/>
    <pivotField showAll="0"/>
    <pivotField dataField="1" showAll="0"/>
    <pivotField showAll="0"/>
  </pivotFields>
  <rowFields count="2">
    <field x="4"/>
    <field x="0"/>
  </rowFields>
  <rowItems count="6">
    <i>
      <x/>
    </i>
    <i>
      <x v="1"/>
    </i>
    <i>
      <x v="2"/>
    </i>
    <i>
      <x v="3"/>
    </i>
    <i>
      <x v="4"/>
    </i>
    <i t="grand">
      <x/>
    </i>
  </rowItems>
  <colItems count="1">
    <i/>
  </colItems>
  <dataFields count="1">
    <dataField name="Sum of Sale_amt" fld="8" baseField="0" baseItem="0"/>
  </dataFields>
  <chartFormats count="5">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Fields count="10">
    <pivotField numFmtId="14" showAll="0"/>
    <pivotField showAll="0"/>
    <pivotField showAll="0">
      <items count="5">
        <item x="3"/>
        <item x="1"/>
        <item x="0"/>
        <item x="2"/>
        <item t="default"/>
      </items>
    </pivotField>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K3:L9" firstHeaderRow="1" firstDataRow="1" firstDataCol="1"/>
  <pivotFields count="10">
    <pivotField numFmtId="164" showAll="0"/>
    <pivotField showAll="0">
      <items count="4">
        <item x="1"/>
        <item x="0"/>
        <item x="2"/>
        <item t="default"/>
      </items>
    </pivotField>
    <pivotField showAll="0"/>
    <pivotField showAll="0">
      <items count="12">
        <item x="0"/>
        <item x="3"/>
        <item x="8"/>
        <item x="10"/>
        <item x="9"/>
        <item x="2"/>
        <item x="6"/>
        <item x="1"/>
        <item x="7"/>
        <item x="4"/>
        <item x="5"/>
        <item t="default"/>
      </items>
    </pivotField>
    <pivotField axis="axisRow" showAll="0">
      <items count="6">
        <item x="2"/>
        <item x="3"/>
        <item x="1"/>
        <item x="0"/>
        <item x="4"/>
        <item t="default"/>
      </items>
    </pivotField>
    <pivotField dataField="1" showAll="0"/>
    <pivotField numFmtId="43" showAll="0"/>
    <pivotField numFmtId="43" showAll="0"/>
    <pivotField numFmtId="43" showAll="0"/>
    <pivotField numFmtId="43" showAll="0"/>
  </pivotFields>
  <rowFields count="1">
    <field x="4"/>
  </rowFields>
  <rowItems count="6">
    <i>
      <x/>
    </i>
    <i>
      <x v="1"/>
    </i>
    <i>
      <x v="2"/>
    </i>
    <i>
      <x v="3"/>
    </i>
    <i>
      <x v="4"/>
    </i>
    <i t="grand">
      <x/>
    </i>
  </rowItems>
  <colItems count="1">
    <i/>
  </colItems>
  <dataFields count="1">
    <dataField name="Sum of Units sold" fld="5" baseField="0" baseItem="0"/>
  </dataFields>
  <chartFormats count="2">
    <chartFormat chart="9"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H3:I15" firstHeaderRow="1" firstDataRow="1" firstDataCol="1"/>
  <pivotFields count="10">
    <pivotField numFmtId="164" showAll="0"/>
    <pivotField showAll="0">
      <items count="4">
        <item x="1"/>
        <item x="0"/>
        <item x="2"/>
        <item t="default"/>
      </items>
    </pivotField>
    <pivotField showAll="0"/>
    <pivotField axis="axisRow" showAll="0">
      <items count="12">
        <item x="0"/>
        <item x="3"/>
        <item x="8"/>
        <item x="10"/>
        <item x="9"/>
        <item x="2"/>
        <item x="6"/>
        <item x="1"/>
        <item x="7"/>
        <item x="4"/>
        <item x="5"/>
        <item t="default"/>
      </items>
    </pivotField>
    <pivotField showAll="0">
      <items count="6">
        <item x="2"/>
        <item x="3"/>
        <item x="1"/>
        <item x="0"/>
        <item x="4"/>
        <item t="default"/>
      </items>
    </pivotField>
    <pivotField showAll="0"/>
    <pivotField numFmtId="43" showAll="0"/>
    <pivotField numFmtId="43" showAll="0"/>
    <pivotField dataField="1" numFmtId="43" showAll="0"/>
    <pivotField numFmtId="43" showAll="0"/>
  </pivotFields>
  <rowFields count="1">
    <field x="3"/>
  </rowFields>
  <rowItems count="12">
    <i>
      <x/>
    </i>
    <i>
      <x v="1"/>
    </i>
    <i>
      <x v="2"/>
    </i>
    <i>
      <x v="3"/>
    </i>
    <i>
      <x v="4"/>
    </i>
    <i>
      <x v="5"/>
    </i>
    <i>
      <x v="6"/>
    </i>
    <i>
      <x v="7"/>
    </i>
    <i>
      <x v="8"/>
    </i>
    <i>
      <x v="9"/>
    </i>
    <i>
      <x v="10"/>
    </i>
    <i t="grand">
      <x/>
    </i>
  </rowItems>
  <colItems count="1">
    <i/>
  </colItems>
  <dataFields count="1">
    <dataField name="Sum of Sale_amt" fld="8" baseField="3" baseItem="0" numFmtId="165"/>
  </dataFields>
  <chartFormats count="6">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E3:F9" firstHeaderRow="1" firstDataRow="1" firstDataCol="1"/>
  <pivotFields count="10">
    <pivotField numFmtId="164" showAll="0"/>
    <pivotField showAll="0">
      <items count="4">
        <item x="1"/>
        <item x="0"/>
        <item x="2"/>
        <item t="default"/>
      </items>
    </pivotField>
    <pivotField showAll="0"/>
    <pivotField showAll="0">
      <items count="12">
        <item x="0"/>
        <item x="3"/>
        <item x="8"/>
        <item x="10"/>
        <item x="9"/>
        <item x="2"/>
        <item x="6"/>
        <item x="1"/>
        <item x="7"/>
        <item x="4"/>
        <item x="5"/>
        <item t="default"/>
      </items>
    </pivotField>
    <pivotField axis="axisRow" showAll="0">
      <items count="6">
        <item x="2"/>
        <item x="3"/>
        <item x="1"/>
        <item x="0"/>
        <item x="4"/>
        <item t="default"/>
      </items>
    </pivotField>
    <pivotField showAll="0"/>
    <pivotField numFmtId="43" showAll="0"/>
    <pivotField numFmtId="43" showAll="0"/>
    <pivotField dataField="1" numFmtId="43" showAll="0"/>
    <pivotField numFmtId="43" showAll="0"/>
  </pivotFields>
  <rowFields count="1">
    <field x="4"/>
  </rowFields>
  <rowItems count="6">
    <i>
      <x/>
    </i>
    <i>
      <x v="1"/>
    </i>
    <i>
      <x v="2"/>
    </i>
    <i>
      <x v="3"/>
    </i>
    <i>
      <x v="4"/>
    </i>
    <i t="grand">
      <x/>
    </i>
  </rowItems>
  <colItems count="1">
    <i/>
  </colItems>
  <dataFields count="1">
    <dataField name="Sum of Sale_amt" fld="8" baseField="4" baseItem="0" numFmtId="166"/>
  </dataFields>
  <formats count="2">
    <format dxfId="25">
      <pivotArea collapsedLevelsAreSubtotals="1" fieldPosition="0">
        <references count="1">
          <reference field="4" count="1">
            <x v="0"/>
          </reference>
        </references>
      </pivotArea>
    </format>
    <format dxfId="24">
      <pivotArea outline="0" fieldPosition="0">
        <references count="1">
          <reference field="4294967294" count="1">
            <x v="0"/>
          </reference>
        </references>
      </pivotArea>
    </format>
  </format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3"/>
          </reference>
        </references>
      </pivotArea>
    </chartFormat>
    <chartFormat chart="3" format="3"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4" count="1" selected="0">
            <x v="0"/>
          </reference>
        </references>
      </pivotArea>
    </chartFormat>
    <chartFormat chart="5" format="2">
      <pivotArea type="data" outline="0" fieldPosition="0">
        <references count="2">
          <reference field="4294967294" count="1" selected="0">
            <x v="0"/>
          </reference>
          <reference field="4" count="1" selected="0">
            <x v="3"/>
          </reference>
        </references>
      </pivotArea>
    </chartFormat>
    <chartFormat chart="5" format="3">
      <pivotArea type="data" outline="0" fieldPosition="0">
        <references count="2">
          <reference field="4294967294" count="1" selected="0">
            <x v="0"/>
          </reference>
          <reference field="4" count="1" selected="0">
            <x v="1"/>
          </reference>
        </references>
      </pivotArea>
    </chartFormat>
    <chartFormat chart="5" format="4">
      <pivotArea type="data" outline="0" fieldPosition="0">
        <references count="2">
          <reference field="4294967294" count="1" selected="0">
            <x v="0"/>
          </reference>
          <reference field="4" count="1" selected="0">
            <x v="4"/>
          </reference>
        </references>
      </pivotArea>
    </chartFormat>
    <chartFormat chart="16" format="9" series="1">
      <pivotArea type="data" outline="0" fieldPosition="0">
        <references count="1">
          <reference field="4294967294" count="1" selected="0">
            <x v="0"/>
          </reference>
        </references>
      </pivotArea>
    </chartFormat>
    <chartFormat chart="16" format="10">
      <pivotArea type="data" outline="0" fieldPosition="0">
        <references count="2">
          <reference field="4294967294" count="1" selected="0">
            <x v="0"/>
          </reference>
          <reference field="4" count="1" selected="0">
            <x v="0"/>
          </reference>
        </references>
      </pivotArea>
    </chartFormat>
    <chartFormat chart="16" format="11">
      <pivotArea type="data" outline="0" fieldPosition="0">
        <references count="2">
          <reference field="4294967294" count="1" selected="0">
            <x v="0"/>
          </reference>
          <reference field="4" count="1" selected="0">
            <x v="1"/>
          </reference>
        </references>
      </pivotArea>
    </chartFormat>
    <chartFormat chart="16" format="12">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7" firstHeaderRow="1" firstDataRow="1" firstDataCol="1"/>
  <pivotFields count="10">
    <pivotField numFmtId="164" showAll="0"/>
    <pivotField axis="axisRow" showAll="0">
      <items count="4">
        <item x="1"/>
        <item x="0"/>
        <item x="2"/>
        <item t="default"/>
      </items>
    </pivotField>
    <pivotField showAll="0"/>
    <pivotField showAll="0">
      <items count="12">
        <item x="0"/>
        <item x="3"/>
        <item x="8"/>
        <item x="10"/>
        <item x="9"/>
        <item x="2"/>
        <item x="6"/>
        <item x="1"/>
        <item x="7"/>
        <item x="4"/>
        <item x="5"/>
        <item t="default"/>
      </items>
    </pivotField>
    <pivotField showAll="0">
      <items count="6">
        <item x="2"/>
        <item x="3"/>
        <item x="1"/>
        <item x="0"/>
        <item x="4"/>
        <item t="default"/>
      </items>
    </pivotField>
    <pivotField showAll="0"/>
    <pivotField numFmtId="43" showAll="0"/>
    <pivotField numFmtId="43" showAll="0"/>
    <pivotField dataField="1" numFmtId="43" showAll="0"/>
    <pivotField numFmtId="43" showAll="0"/>
  </pivotFields>
  <rowFields count="1">
    <field x="1"/>
  </rowFields>
  <rowItems count="4">
    <i>
      <x/>
    </i>
    <i>
      <x v="1"/>
    </i>
    <i>
      <x v="2"/>
    </i>
    <i t="grand">
      <x/>
    </i>
  </rowItems>
  <colItems count="1">
    <i/>
  </colItems>
  <dataFields count="1">
    <dataField name="Sum of Sale_amt" fld="8" baseField="1" baseItem="0" numFmtId="165"/>
  </dataFields>
  <chartFormats count="4">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1" count="1" selected="0">
            <x v="0"/>
          </reference>
        </references>
      </pivotArea>
    </chartFormat>
    <chartFormat chart="4" format="15">
      <pivotArea type="data" outline="0" fieldPosition="0">
        <references count="2">
          <reference field="4294967294" count="1" selected="0">
            <x v="0"/>
          </reference>
          <reference field="1" count="1" selected="0">
            <x v="1"/>
          </reference>
        </references>
      </pivotArea>
    </chartFormat>
    <chartFormat chart="4" format="16">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5" name="PivotTable1"/>
    <pivotTable tabId="15" name="PivotTable2"/>
    <pivotTable tabId="15" name="PivotTable3"/>
    <pivotTable tabId="15" name="PivotTable4"/>
  </pivotTables>
  <data>
    <tabular pivotCacheId="1">
      <items count="3">
        <i x="1" s="1"/>
        <i x="0"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alesMan" sourceName="SalesMan">
  <pivotTables>
    <pivotTable tabId="15" name="PivotTable1"/>
    <pivotTable tabId="15" name="PivotTable2"/>
    <pivotTable tabId="15" name="PivotTable3"/>
    <pivotTable tabId="15" name="PivotTable4"/>
  </pivotTables>
  <data>
    <tabular pivotCacheId="1">
      <items count="11">
        <i x="0" s="1"/>
        <i x="3" s="1"/>
        <i x="8" s="1"/>
        <i x="10" s="1"/>
        <i x="9" s="1"/>
        <i x="2" s="1"/>
        <i x="6" s="1"/>
        <i x="1" s="1"/>
        <i x="7"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Item" sourceName="Item">
  <pivotTables>
    <pivotTable tabId="15" name="PivotTable1"/>
    <pivotTable tabId="15" name="PivotTable2"/>
    <pivotTable tabId="15" name="PivotTable3"/>
    <pivotTable tabId="15" name="PivotTable4"/>
  </pivotTables>
  <data>
    <tabular pivotCacheId="1">
      <items count="5">
        <i x="2" s="1"/>
        <i x="3" s="1"/>
        <i x="1" s="1"/>
        <i x="0"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Item1" sourceName="Item">
  <pivotTables>
    <pivotTable tabId="24" name="PivotTable3"/>
  </pivotTables>
  <data>
    <tabular pivotCacheId="2">
      <items count="5">
        <i x="2" s="1"/>
        <i x="4" s="1"/>
        <i x="0"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Manager" sourceName="Manager">
  <pivotTables>
    <pivotTable tabId="24" name="PivotTable5"/>
    <pivotTable tabId="23" name="PivotTable1"/>
    <pivotTable tabId="25" name="PivotTable4"/>
  </pivotTables>
  <data>
    <tabular pivotCacheId="3">
      <items count="4">
        <i x="3" s="1"/>
        <i x="1" s="1"/>
        <i x="0"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24" name="PivotTable3"/>
  </pivotTables>
  <data>
    <tabular pivotCacheId="2">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tem" cache="Slicer_Item1" caption="Item" rowHeight="241300"/>
  <slicer name="Manager" cache="Slicer_Manager" caption="Manager" style="SlicerStyleDark5" rowHeight="241300"/>
  <slicer name="Region" cache="Slicer_Region1" caption="Reg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Item 4" cache="Slicer_Item" caption="Item" style="SlicerStyleLight2"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Region 1" cache="Slicer_Region" caption="Region" columnCount="2" showCaption="0" style="SlicerStyleDark1" rowHeight="241300"/>
  <slicer name="SalesMan 1" cache="Slicer_SalesMan" caption="SalesMan" style="SlicerStyleDark1" rowHeight="241300"/>
  <slicer name="Item 1" cache="Slicer_Item" caption="Item" style="SlicerStyleDark1"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Item 2" cache="Slicer_Item" caption="Item" style="SlicerStyleLight5"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Item 3" cache="Slicer_Item" caption="Item" style="SlicerStyleDark1"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Item 5" cache="Slicer_Item" caption="Item" style="SlicerStyleLight2" rowHeight="241300"/>
</slicers>
</file>

<file path=xl/tables/table1.xml><?xml version="1.0" encoding="utf-8"?>
<table xmlns="http://schemas.openxmlformats.org/spreadsheetml/2006/main" id="2" name="Table2" displayName="Table2" ref="A1:J25" totalsRowShown="0">
  <autoFilter ref="A1:J25"/>
  <tableColumns count="10">
    <tableColumn id="1" name="Date" dataDxfId="26"/>
    <tableColumn id="2" name="Region"/>
    <tableColumn id="3" name="Manager"/>
    <tableColumn id="4" name="SalesMan"/>
    <tableColumn id="5" name="Item"/>
    <tableColumn id="6" name="Units sold"/>
    <tableColumn id="7" name="Cost of Goods"/>
    <tableColumn id="8" name="Unit_price"/>
    <tableColumn id="9" name="Sale_amt"/>
    <tableColumn id="10" name="Profit"/>
  </tableColumns>
  <tableStyleInfo name="TableStyleMedium9" showFirstColumn="0" showLastColumn="0" showRowStripes="1" showColumnStripes="0"/>
</table>
</file>

<file path=xl/tables/table2.xml><?xml version="1.0" encoding="utf-8"?>
<table xmlns="http://schemas.openxmlformats.org/spreadsheetml/2006/main" id="4" name="Table4" displayName="Table4" ref="P7:Q9">
  <autoFilter ref="P7:Q9"/>
  <tableColumns count="2">
    <tableColumn id="1" name="sadsa" totalsRowLabel="Total"/>
    <tableColumn id="2" name="asd" totalsRowFunction="count"/>
  </tableColumns>
  <tableStyleInfo name="TableStyleMedium13" showFirstColumn="0" showLastColumn="0" showRowStripes="0" showColumnStripes="0"/>
</table>
</file>

<file path=xl/tables/table3.xml><?xml version="1.0" encoding="utf-8"?>
<table xmlns="http://schemas.openxmlformats.org/spreadsheetml/2006/main" id="1" name="Table1" displayName="Table1" ref="A1:J44" totalsRowShown="0" headerRowDxfId="23">
  <autoFilter ref="A1:J44"/>
  <tableColumns count="10">
    <tableColumn id="1" name="Date" dataDxfId="22"/>
    <tableColumn id="2" name="Region" dataDxfId="21"/>
    <tableColumn id="3" name="Manager"/>
    <tableColumn id="4" name="SalesMan" dataDxfId="20"/>
    <tableColumn id="5" name="Item" dataDxfId="19"/>
    <tableColumn id="6" name="Units sold" dataDxfId="18"/>
    <tableColumn id="7" name="Cost of Goods" dataDxfId="17">
      <calculatedColumnFormula>H2-(H2*10%)</calculatedColumnFormula>
    </tableColumn>
    <tableColumn id="8" name="Unit_price" dataDxfId="16" dataCellStyle="Comma"/>
    <tableColumn id="9" name="Sale_amt" dataDxfId="15">
      <calculatedColumnFormula>F2*H2</calculatedColumnFormula>
    </tableColumn>
    <tableColumn id="10" name="Profit" dataDxfId="14">
      <calculatedColumnFormula>I2-(G2*F2)</calculatedColumnFormula>
    </tableColumn>
  </tableColumns>
  <tableStyleInfo name="TableStyleLight5"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7" Type="http://schemas.microsoft.com/office/2007/relationships/slicer" Target="../slicers/slicer2.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3" sqref="A3"/>
    </sheetView>
  </sheetViews>
  <sheetFormatPr defaultRowHeight="15" x14ac:dyDescent="0.25"/>
  <cols>
    <col min="1" max="1" width="14.28515625" customWidth="1"/>
    <col min="2" max="2" width="12.5703125" customWidth="1"/>
    <col min="3" max="3" width="5.28515625" customWidth="1"/>
    <col min="4" max="4" width="13.7109375" bestFit="1" customWidth="1"/>
    <col min="5" max="5" width="10.140625" bestFit="1" customWidth="1"/>
    <col min="6" max="6" width="12.85546875" bestFit="1" customWidth="1"/>
    <col min="7" max="7" width="11.28515625" bestFit="1" customWidth="1"/>
  </cols>
  <sheetData>
    <row r="3" spans="1:2" x14ac:dyDescent="0.25">
      <c r="A3" s="20" t="s">
        <v>37</v>
      </c>
      <c r="B3" t="s">
        <v>44</v>
      </c>
    </row>
    <row r="4" spans="1:2" x14ac:dyDescent="0.25">
      <c r="A4" s="21" t="s">
        <v>3</v>
      </c>
      <c r="B4" s="22">
        <v>60267.89999999998</v>
      </c>
    </row>
    <row r="5" spans="1:2" x14ac:dyDescent="0.25">
      <c r="A5" s="36" t="s">
        <v>8</v>
      </c>
      <c r="B5" s="22">
        <v>607.5</v>
      </c>
    </row>
    <row r="6" spans="1:2" x14ac:dyDescent="0.25">
      <c r="A6" s="36" t="s">
        <v>7</v>
      </c>
      <c r="B6" s="22">
        <v>59660.39999999998</v>
      </c>
    </row>
    <row r="7" spans="1:2" x14ac:dyDescent="0.25">
      <c r="A7" s="21" t="s">
        <v>31</v>
      </c>
      <c r="B7" s="22">
        <v>60267.89999999998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0"/>
  <sheetViews>
    <sheetView topLeftCell="S1" zoomScaleNormal="100" workbookViewId="0">
      <selection activeCell="Z28" sqref="Z28"/>
    </sheetView>
  </sheetViews>
  <sheetFormatPr defaultRowHeight="15" x14ac:dyDescent="0.25"/>
  <cols>
    <col min="1" max="1" width="15.5703125" customWidth="1"/>
    <col min="2" max="2" width="15.85546875" bestFit="1" customWidth="1"/>
    <col min="5" max="5" width="15.85546875" customWidth="1"/>
    <col min="6" max="6" width="16.28515625" bestFit="1" customWidth="1"/>
    <col min="7" max="7" width="9.140625" customWidth="1"/>
    <col min="8" max="8" width="7.42578125" customWidth="1"/>
    <col min="9" max="9" width="8.28515625" customWidth="1"/>
    <col min="10" max="10" width="11.28515625" customWidth="1"/>
    <col min="11" max="11" width="11.28515625" bestFit="1" customWidth="1"/>
  </cols>
  <sheetData>
    <row r="3" spans="1:10" x14ac:dyDescent="0.25">
      <c r="A3" s="20" t="s">
        <v>37</v>
      </c>
      <c r="B3" t="s">
        <v>38</v>
      </c>
      <c r="E3" s="20" t="s">
        <v>38</v>
      </c>
      <c r="F3" s="20" t="s">
        <v>45</v>
      </c>
    </row>
    <row r="4" spans="1:10" x14ac:dyDescent="0.25">
      <c r="A4" s="21" t="s">
        <v>8</v>
      </c>
      <c r="B4" s="22">
        <v>6075</v>
      </c>
      <c r="E4" s="20" t="s">
        <v>37</v>
      </c>
      <c r="F4" t="s">
        <v>26</v>
      </c>
      <c r="G4" t="s">
        <v>27</v>
      </c>
      <c r="H4" t="s">
        <v>24</v>
      </c>
      <c r="I4" t="s">
        <v>25</v>
      </c>
      <c r="J4" t="s">
        <v>31</v>
      </c>
    </row>
    <row r="5" spans="1:10" x14ac:dyDescent="0.25">
      <c r="A5" s="21" t="s">
        <v>2</v>
      </c>
      <c r="B5" s="22">
        <v>875</v>
      </c>
      <c r="E5" s="21" t="s">
        <v>8</v>
      </c>
      <c r="F5" s="22"/>
      <c r="G5" s="22"/>
      <c r="H5" s="22"/>
      <c r="I5" s="22">
        <v>6075</v>
      </c>
      <c r="J5" s="22">
        <v>6075</v>
      </c>
    </row>
    <row r="6" spans="1:10" x14ac:dyDescent="0.25">
      <c r="A6" s="21" t="s">
        <v>11</v>
      </c>
      <c r="B6" s="22">
        <v>212000</v>
      </c>
      <c r="E6" s="21" t="s">
        <v>2</v>
      </c>
      <c r="F6" s="22">
        <v>250</v>
      </c>
      <c r="G6" s="22">
        <v>625</v>
      </c>
      <c r="H6" s="22"/>
      <c r="I6" s="22"/>
      <c r="J6" s="22">
        <v>875</v>
      </c>
    </row>
    <row r="7" spans="1:10" x14ac:dyDescent="0.25">
      <c r="A7" s="21" t="s">
        <v>7</v>
      </c>
      <c r="B7" s="22">
        <v>596604</v>
      </c>
      <c r="E7" s="21" t="s">
        <v>11</v>
      </c>
      <c r="F7" s="22">
        <v>43500</v>
      </c>
      <c r="G7" s="22">
        <v>91500</v>
      </c>
      <c r="H7" s="22">
        <v>14000</v>
      </c>
      <c r="I7" s="22">
        <v>63000</v>
      </c>
      <c r="J7" s="22">
        <v>212000</v>
      </c>
    </row>
    <row r="8" spans="1:10" x14ac:dyDescent="0.25">
      <c r="A8" s="21" t="s">
        <v>9</v>
      </c>
      <c r="B8" s="22">
        <v>14215.5</v>
      </c>
      <c r="E8" s="21" t="s">
        <v>7</v>
      </c>
      <c r="F8" s="22">
        <v>80266</v>
      </c>
      <c r="G8" s="22">
        <v>258768</v>
      </c>
      <c r="H8" s="22">
        <v>185690</v>
      </c>
      <c r="I8" s="22">
        <v>71880</v>
      </c>
      <c r="J8" s="22">
        <v>596604</v>
      </c>
    </row>
    <row r="9" spans="1:10" x14ac:dyDescent="0.25">
      <c r="A9" s="21" t="s">
        <v>31</v>
      </c>
      <c r="B9" s="22">
        <v>829769.5</v>
      </c>
      <c r="E9" s="21" t="s">
        <v>9</v>
      </c>
      <c r="F9" s="22"/>
      <c r="G9" s="22">
        <v>14215.5</v>
      </c>
      <c r="H9" s="22"/>
      <c r="I9" s="22"/>
      <c r="J9" s="22">
        <v>14215.5</v>
      </c>
    </row>
    <row r="10" spans="1:10" x14ac:dyDescent="0.25">
      <c r="E10" s="21" t="s">
        <v>31</v>
      </c>
      <c r="F10" s="22">
        <v>124016</v>
      </c>
      <c r="G10" s="22">
        <v>365108.5</v>
      </c>
      <c r="H10" s="22">
        <v>199690</v>
      </c>
      <c r="I10" s="22">
        <v>140955</v>
      </c>
      <c r="J10" s="22">
        <v>829769.5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3" sqref="A3"/>
    </sheetView>
  </sheetViews>
  <sheetFormatPr defaultRowHeight="15" x14ac:dyDescent="0.25"/>
  <sheetData>
    <row r="3" spans="1:3" x14ac:dyDescent="0.25">
      <c r="A3" s="27"/>
      <c r="B3" s="28"/>
      <c r="C3" s="29"/>
    </row>
    <row r="4" spans="1:3" x14ac:dyDescent="0.25">
      <c r="A4" s="30"/>
      <c r="B4" s="31"/>
      <c r="C4" s="32"/>
    </row>
    <row r="5" spans="1:3" x14ac:dyDescent="0.25">
      <c r="A5" s="30"/>
      <c r="B5" s="31"/>
      <c r="C5" s="32"/>
    </row>
    <row r="6" spans="1:3" x14ac:dyDescent="0.25">
      <c r="A6" s="30"/>
      <c r="B6" s="31"/>
      <c r="C6" s="32"/>
    </row>
    <row r="7" spans="1:3" x14ac:dyDescent="0.25">
      <c r="A7" s="30"/>
      <c r="B7" s="31"/>
      <c r="C7" s="32"/>
    </row>
    <row r="8" spans="1:3" x14ac:dyDescent="0.25">
      <c r="A8" s="30"/>
      <c r="B8" s="31"/>
      <c r="C8" s="32"/>
    </row>
    <row r="9" spans="1:3" x14ac:dyDescent="0.25">
      <c r="A9" s="30"/>
      <c r="B9" s="31"/>
      <c r="C9" s="32"/>
    </row>
    <row r="10" spans="1:3" x14ac:dyDescent="0.25">
      <c r="A10" s="30"/>
      <c r="B10" s="31"/>
      <c r="C10" s="32"/>
    </row>
    <row r="11" spans="1:3" x14ac:dyDescent="0.25">
      <c r="A11" s="30"/>
      <c r="B11" s="31"/>
      <c r="C11" s="32"/>
    </row>
    <row r="12" spans="1:3" x14ac:dyDescent="0.25">
      <c r="A12" s="30"/>
      <c r="B12" s="31"/>
      <c r="C12" s="32"/>
    </row>
    <row r="13" spans="1:3" x14ac:dyDescent="0.25">
      <c r="A13" s="30"/>
      <c r="B13" s="31"/>
      <c r="C13" s="32"/>
    </row>
    <row r="14" spans="1:3" x14ac:dyDescent="0.25">
      <c r="A14" s="30"/>
      <c r="B14" s="31"/>
      <c r="C14" s="32"/>
    </row>
    <row r="15" spans="1:3" x14ac:dyDescent="0.25">
      <c r="A15" s="30"/>
      <c r="B15" s="31"/>
      <c r="C15" s="32"/>
    </row>
    <row r="16" spans="1:3" x14ac:dyDescent="0.25">
      <c r="A16" s="30"/>
      <c r="B16" s="31"/>
      <c r="C16" s="32"/>
    </row>
    <row r="17" spans="1:3" x14ac:dyDescent="0.25">
      <c r="A17" s="30"/>
      <c r="B17" s="31"/>
      <c r="C17" s="32"/>
    </row>
    <row r="18" spans="1:3" x14ac:dyDescent="0.25">
      <c r="A18" s="30"/>
      <c r="B18" s="31"/>
      <c r="C18" s="32"/>
    </row>
    <row r="19" spans="1:3" x14ac:dyDescent="0.25">
      <c r="A19" s="30"/>
      <c r="B19" s="31"/>
      <c r="C19" s="32"/>
    </row>
    <row r="20" spans="1:3" x14ac:dyDescent="0.25">
      <c r="A20" s="33"/>
      <c r="B20" s="34"/>
      <c r="C20"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selection activeCell="P25" sqref="P25"/>
    </sheetView>
  </sheetViews>
  <sheetFormatPr defaultRowHeight="15" x14ac:dyDescent="0.25"/>
  <cols>
    <col min="1" max="1" width="14.85546875" customWidth="1"/>
    <col min="2" max="2" width="14.28515625" customWidth="1"/>
    <col min="3" max="3" width="11" customWidth="1"/>
    <col min="4" max="4" width="11.7109375" customWidth="1"/>
    <col min="5" max="5" width="14.85546875" customWidth="1"/>
    <col min="6" max="6" width="12" customWidth="1"/>
    <col min="7" max="7" width="15.42578125" customWidth="1"/>
    <col min="8" max="8" width="12.42578125" customWidth="1"/>
    <col min="9" max="9" width="11.28515625" customWidth="1"/>
  </cols>
  <sheetData>
    <row r="1" spans="1:17" x14ac:dyDescent="0.25">
      <c r="A1" t="s">
        <v>29</v>
      </c>
      <c r="B1" t="s">
        <v>0</v>
      </c>
      <c r="C1" t="s">
        <v>23</v>
      </c>
      <c r="D1" t="s">
        <v>6</v>
      </c>
      <c r="E1" t="s">
        <v>1</v>
      </c>
      <c r="F1" t="s">
        <v>30</v>
      </c>
      <c r="G1" t="s">
        <v>36</v>
      </c>
      <c r="H1" t="s">
        <v>10</v>
      </c>
      <c r="I1" t="s">
        <v>28</v>
      </c>
      <c r="J1" t="s">
        <v>35</v>
      </c>
    </row>
    <row r="2" spans="1:17" x14ac:dyDescent="0.25">
      <c r="A2" s="26">
        <v>43820</v>
      </c>
      <c r="B2" t="s">
        <v>3</v>
      </c>
      <c r="C2" t="s">
        <v>24</v>
      </c>
      <c r="D2" t="s">
        <v>12</v>
      </c>
      <c r="E2" t="s">
        <v>11</v>
      </c>
      <c r="F2">
        <v>28</v>
      </c>
      <c r="G2">
        <v>450</v>
      </c>
      <c r="H2">
        <v>500</v>
      </c>
      <c r="I2">
        <v>14000</v>
      </c>
      <c r="J2">
        <v>1400</v>
      </c>
    </row>
    <row r="3" spans="1:17" x14ac:dyDescent="0.25">
      <c r="A3" s="26">
        <v>43123</v>
      </c>
      <c r="B3" t="s">
        <v>3</v>
      </c>
      <c r="C3" t="s">
        <v>27</v>
      </c>
      <c r="D3" t="s">
        <v>17</v>
      </c>
      <c r="E3" t="s">
        <v>11</v>
      </c>
      <c r="F3">
        <v>50</v>
      </c>
      <c r="G3">
        <v>450</v>
      </c>
      <c r="H3">
        <v>500</v>
      </c>
      <c r="I3">
        <v>25000</v>
      </c>
      <c r="J3">
        <v>2500</v>
      </c>
    </row>
    <row r="4" spans="1:17" x14ac:dyDescent="0.25">
      <c r="A4" s="26">
        <v>43140</v>
      </c>
      <c r="B4" t="s">
        <v>3</v>
      </c>
      <c r="C4" t="s">
        <v>27</v>
      </c>
      <c r="D4" t="s">
        <v>15</v>
      </c>
      <c r="E4" t="s">
        <v>7</v>
      </c>
      <c r="F4">
        <v>36</v>
      </c>
      <c r="G4">
        <v>1078.2</v>
      </c>
      <c r="H4">
        <v>1198</v>
      </c>
      <c r="I4">
        <v>43128</v>
      </c>
      <c r="J4">
        <v>4312.7999999999956</v>
      </c>
    </row>
    <row r="5" spans="1:17" x14ac:dyDescent="0.25">
      <c r="A5" s="26">
        <v>43157</v>
      </c>
      <c r="B5" t="s">
        <v>3</v>
      </c>
      <c r="C5" t="s">
        <v>25</v>
      </c>
      <c r="D5" t="s">
        <v>13</v>
      </c>
      <c r="E5" t="s">
        <v>8</v>
      </c>
      <c r="F5">
        <v>27</v>
      </c>
      <c r="G5">
        <v>202.5</v>
      </c>
      <c r="H5">
        <v>225</v>
      </c>
      <c r="I5">
        <v>6075</v>
      </c>
      <c r="J5">
        <v>607.5</v>
      </c>
    </row>
    <row r="6" spans="1:17" x14ac:dyDescent="0.25">
      <c r="A6" s="26">
        <v>43803</v>
      </c>
      <c r="B6" t="s">
        <v>3</v>
      </c>
      <c r="C6" t="s">
        <v>27</v>
      </c>
      <c r="D6" t="s">
        <v>15</v>
      </c>
      <c r="E6" t="s">
        <v>11</v>
      </c>
      <c r="F6">
        <v>94</v>
      </c>
      <c r="G6">
        <v>450</v>
      </c>
      <c r="H6">
        <v>500</v>
      </c>
      <c r="I6">
        <v>47000</v>
      </c>
      <c r="J6">
        <v>4700</v>
      </c>
    </row>
    <row r="7" spans="1:17" x14ac:dyDescent="0.25">
      <c r="A7" s="26">
        <v>43786</v>
      </c>
      <c r="B7" t="s">
        <v>3</v>
      </c>
      <c r="C7" t="s">
        <v>27</v>
      </c>
      <c r="D7" t="s">
        <v>15</v>
      </c>
      <c r="E7" t="s">
        <v>11</v>
      </c>
      <c r="F7">
        <v>11</v>
      </c>
      <c r="G7">
        <v>450</v>
      </c>
      <c r="H7">
        <v>500</v>
      </c>
      <c r="I7">
        <v>5500</v>
      </c>
      <c r="J7">
        <v>550</v>
      </c>
      <c r="P7" t="s">
        <v>40</v>
      </c>
      <c r="Q7" t="s">
        <v>41</v>
      </c>
    </row>
    <row r="8" spans="1:17" x14ac:dyDescent="0.25">
      <c r="A8" s="26">
        <v>43208</v>
      </c>
      <c r="B8" t="s">
        <v>3</v>
      </c>
      <c r="C8" t="s">
        <v>24</v>
      </c>
      <c r="D8" t="s">
        <v>12</v>
      </c>
      <c r="E8" t="s">
        <v>7</v>
      </c>
      <c r="F8">
        <v>75</v>
      </c>
      <c r="G8">
        <v>1078.2</v>
      </c>
      <c r="H8">
        <v>1198</v>
      </c>
      <c r="I8">
        <v>89850</v>
      </c>
      <c r="J8">
        <v>8985</v>
      </c>
      <c r="P8" t="s">
        <v>42</v>
      </c>
      <c r="Q8" t="s">
        <v>41</v>
      </c>
    </row>
    <row r="9" spans="1:17" x14ac:dyDescent="0.25">
      <c r="A9" s="26">
        <v>43225</v>
      </c>
      <c r="B9" t="s">
        <v>3</v>
      </c>
      <c r="C9" t="s">
        <v>27</v>
      </c>
      <c r="D9" t="s">
        <v>15</v>
      </c>
      <c r="E9" t="s">
        <v>7</v>
      </c>
      <c r="F9">
        <v>90</v>
      </c>
      <c r="G9">
        <v>1078.2</v>
      </c>
      <c r="H9">
        <v>1198</v>
      </c>
      <c r="I9">
        <v>107820</v>
      </c>
      <c r="J9">
        <v>10782</v>
      </c>
      <c r="P9" t="s">
        <v>43</v>
      </c>
      <c r="Q9" t="s">
        <v>41</v>
      </c>
    </row>
    <row r="10" spans="1:17" x14ac:dyDescent="0.25">
      <c r="A10" s="26">
        <v>43769</v>
      </c>
      <c r="B10" t="s">
        <v>3</v>
      </c>
      <c r="C10" t="s">
        <v>24</v>
      </c>
      <c r="D10" t="s">
        <v>12</v>
      </c>
      <c r="E10" t="s">
        <v>7</v>
      </c>
      <c r="F10">
        <v>14</v>
      </c>
      <c r="G10">
        <v>1078.2</v>
      </c>
      <c r="H10">
        <v>1198</v>
      </c>
      <c r="I10">
        <v>16772</v>
      </c>
      <c r="J10">
        <v>1677.1999999999989</v>
      </c>
    </row>
    <row r="11" spans="1:17" x14ac:dyDescent="0.25">
      <c r="A11" s="26">
        <v>43718</v>
      </c>
      <c r="B11" t="s">
        <v>3</v>
      </c>
      <c r="C11" t="s">
        <v>25</v>
      </c>
      <c r="D11" t="s">
        <v>13</v>
      </c>
      <c r="E11" t="s">
        <v>7</v>
      </c>
      <c r="F11">
        <v>7</v>
      </c>
      <c r="G11">
        <v>1078.2</v>
      </c>
      <c r="H11">
        <v>1198</v>
      </c>
      <c r="I11">
        <v>8386</v>
      </c>
      <c r="J11">
        <v>838.59999999999945</v>
      </c>
    </row>
    <row r="12" spans="1:17" x14ac:dyDescent="0.25">
      <c r="A12" s="26">
        <v>43276</v>
      </c>
      <c r="B12" t="s">
        <v>3</v>
      </c>
      <c r="C12" t="s">
        <v>27</v>
      </c>
      <c r="D12" t="s">
        <v>18</v>
      </c>
      <c r="E12" t="s">
        <v>7</v>
      </c>
      <c r="F12">
        <v>90</v>
      </c>
      <c r="G12">
        <v>1078.2</v>
      </c>
      <c r="H12">
        <v>1198</v>
      </c>
      <c r="I12">
        <v>107820</v>
      </c>
      <c r="J12">
        <v>10782</v>
      </c>
    </row>
    <row r="13" spans="1:17" x14ac:dyDescent="0.25">
      <c r="A13" s="26">
        <v>43684</v>
      </c>
      <c r="B13" t="s">
        <v>3</v>
      </c>
      <c r="C13" t="s">
        <v>27</v>
      </c>
      <c r="D13" t="s">
        <v>17</v>
      </c>
      <c r="E13" t="s">
        <v>9</v>
      </c>
      <c r="F13">
        <v>42</v>
      </c>
      <c r="G13">
        <v>52.65</v>
      </c>
      <c r="H13">
        <v>58.5</v>
      </c>
      <c r="I13">
        <v>2457</v>
      </c>
      <c r="J13">
        <v>245.70000000000027</v>
      </c>
    </row>
    <row r="14" spans="1:17" x14ac:dyDescent="0.25">
      <c r="A14" s="26">
        <v>43667</v>
      </c>
      <c r="B14" t="s">
        <v>3</v>
      </c>
      <c r="C14" t="s">
        <v>27</v>
      </c>
      <c r="D14" t="s">
        <v>18</v>
      </c>
      <c r="E14" t="s">
        <v>9</v>
      </c>
      <c r="F14">
        <v>55</v>
      </c>
      <c r="G14">
        <v>52.65</v>
      </c>
      <c r="H14">
        <v>58.5</v>
      </c>
      <c r="I14">
        <v>3217.5</v>
      </c>
      <c r="J14">
        <v>321.75</v>
      </c>
    </row>
    <row r="15" spans="1:17" x14ac:dyDescent="0.25">
      <c r="A15" s="26">
        <v>43633</v>
      </c>
      <c r="B15" t="s">
        <v>3</v>
      </c>
      <c r="C15" t="s">
        <v>27</v>
      </c>
      <c r="D15" t="s">
        <v>17</v>
      </c>
      <c r="E15" t="s">
        <v>2</v>
      </c>
      <c r="F15">
        <v>5</v>
      </c>
      <c r="G15">
        <v>112.5</v>
      </c>
      <c r="H15">
        <v>125</v>
      </c>
      <c r="I15">
        <v>625</v>
      </c>
      <c r="J15">
        <v>62.5</v>
      </c>
    </row>
    <row r="16" spans="1:17" x14ac:dyDescent="0.25">
      <c r="A16" s="26">
        <v>43344</v>
      </c>
      <c r="B16" t="s">
        <v>3</v>
      </c>
      <c r="C16" t="s">
        <v>26</v>
      </c>
      <c r="D16" t="s">
        <v>20</v>
      </c>
      <c r="E16" t="s">
        <v>2</v>
      </c>
      <c r="F16">
        <v>2</v>
      </c>
      <c r="G16">
        <v>112.5</v>
      </c>
      <c r="H16">
        <v>125</v>
      </c>
      <c r="I16">
        <v>250</v>
      </c>
      <c r="J16">
        <v>25</v>
      </c>
    </row>
    <row r="17" spans="1:10" x14ac:dyDescent="0.25">
      <c r="A17" s="26">
        <v>43616</v>
      </c>
      <c r="B17" t="s">
        <v>3</v>
      </c>
      <c r="C17" t="s">
        <v>25</v>
      </c>
      <c r="D17" t="s">
        <v>13</v>
      </c>
      <c r="E17" t="s">
        <v>11</v>
      </c>
      <c r="F17">
        <v>80</v>
      </c>
      <c r="G17">
        <v>450</v>
      </c>
      <c r="H17">
        <v>500</v>
      </c>
      <c r="I17">
        <v>40000</v>
      </c>
      <c r="J17">
        <v>4000</v>
      </c>
    </row>
    <row r="18" spans="1:10" x14ac:dyDescent="0.25">
      <c r="A18" s="26">
        <v>43378</v>
      </c>
      <c r="B18" t="s">
        <v>3</v>
      </c>
      <c r="C18" t="s">
        <v>27</v>
      </c>
      <c r="D18" t="s">
        <v>18</v>
      </c>
      <c r="E18" t="s">
        <v>11</v>
      </c>
      <c r="F18">
        <v>28</v>
      </c>
      <c r="G18">
        <v>450</v>
      </c>
      <c r="H18">
        <v>500</v>
      </c>
      <c r="I18">
        <v>14000</v>
      </c>
      <c r="J18">
        <v>1400</v>
      </c>
    </row>
    <row r="19" spans="1:10" x14ac:dyDescent="0.25">
      <c r="A19" s="26">
        <v>43599</v>
      </c>
      <c r="B19" t="s">
        <v>3</v>
      </c>
      <c r="C19" t="s">
        <v>25</v>
      </c>
      <c r="D19" t="s">
        <v>13</v>
      </c>
      <c r="E19" t="s">
        <v>7</v>
      </c>
      <c r="F19">
        <v>53</v>
      </c>
      <c r="G19">
        <v>1078.2</v>
      </c>
      <c r="H19">
        <v>1198</v>
      </c>
      <c r="I19">
        <v>63494</v>
      </c>
      <c r="J19">
        <v>6349.3999999999942</v>
      </c>
    </row>
    <row r="20" spans="1:10" x14ac:dyDescent="0.25">
      <c r="A20" s="26">
        <v>43565</v>
      </c>
      <c r="B20" t="s">
        <v>3</v>
      </c>
      <c r="C20" t="s">
        <v>24</v>
      </c>
      <c r="D20" t="s">
        <v>12</v>
      </c>
      <c r="E20" t="s">
        <v>7</v>
      </c>
      <c r="F20">
        <v>66</v>
      </c>
      <c r="G20">
        <v>1078.2</v>
      </c>
      <c r="H20">
        <v>1198</v>
      </c>
      <c r="I20">
        <v>79068</v>
      </c>
      <c r="J20">
        <v>7906.8000000000029</v>
      </c>
    </row>
    <row r="21" spans="1:10" x14ac:dyDescent="0.25">
      <c r="A21" s="26">
        <v>43429</v>
      </c>
      <c r="B21" t="s">
        <v>3</v>
      </c>
      <c r="C21" t="s">
        <v>27</v>
      </c>
      <c r="D21" t="s">
        <v>17</v>
      </c>
      <c r="E21" t="s">
        <v>9</v>
      </c>
      <c r="F21">
        <v>96</v>
      </c>
      <c r="G21">
        <v>52.65</v>
      </c>
      <c r="H21">
        <v>58.5</v>
      </c>
      <c r="I21">
        <v>5616</v>
      </c>
      <c r="J21">
        <v>561.60000000000036</v>
      </c>
    </row>
    <row r="22" spans="1:10" x14ac:dyDescent="0.25">
      <c r="A22" s="26">
        <v>43446</v>
      </c>
      <c r="B22" t="s">
        <v>3</v>
      </c>
      <c r="C22" t="s">
        <v>26</v>
      </c>
      <c r="D22" t="s">
        <v>20</v>
      </c>
      <c r="E22" t="s">
        <v>7</v>
      </c>
      <c r="F22">
        <v>67</v>
      </c>
      <c r="G22">
        <v>1078.2</v>
      </c>
      <c r="H22">
        <v>1198</v>
      </c>
      <c r="I22">
        <v>80266</v>
      </c>
      <c r="J22">
        <v>8026.5999999999913</v>
      </c>
    </row>
    <row r="23" spans="1:10" x14ac:dyDescent="0.25">
      <c r="A23" s="26">
        <v>43548</v>
      </c>
      <c r="B23" t="s">
        <v>3</v>
      </c>
      <c r="C23" t="s">
        <v>27</v>
      </c>
      <c r="D23" t="s">
        <v>15</v>
      </c>
      <c r="E23" t="s">
        <v>9</v>
      </c>
      <c r="F23">
        <v>50</v>
      </c>
      <c r="G23">
        <v>52.65</v>
      </c>
      <c r="H23">
        <v>58.5</v>
      </c>
      <c r="I23">
        <v>2925</v>
      </c>
      <c r="J23">
        <v>292.5</v>
      </c>
    </row>
    <row r="24" spans="1:10" x14ac:dyDescent="0.25">
      <c r="A24" s="26">
        <v>43480</v>
      </c>
      <c r="B24" t="s">
        <v>3</v>
      </c>
      <c r="C24" t="s">
        <v>25</v>
      </c>
      <c r="D24" t="s">
        <v>13</v>
      </c>
      <c r="E24" t="s">
        <v>11</v>
      </c>
      <c r="F24">
        <v>46</v>
      </c>
      <c r="G24">
        <v>450</v>
      </c>
      <c r="H24">
        <v>500</v>
      </c>
      <c r="I24">
        <v>23000</v>
      </c>
      <c r="J24">
        <v>2300</v>
      </c>
    </row>
    <row r="25" spans="1:10" x14ac:dyDescent="0.25">
      <c r="A25" s="26">
        <v>43497</v>
      </c>
      <c r="B25" t="s">
        <v>3</v>
      </c>
      <c r="C25" t="s">
        <v>26</v>
      </c>
      <c r="D25" t="s">
        <v>20</v>
      </c>
      <c r="E25" t="s">
        <v>11</v>
      </c>
      <c r="F25">
        <v>87</v>
      </c>
      <c r="G25">
        <v>450</v>
      </c>
      <c r="H25">
        <v>500</v>
      </c>
      <c r="I25">
        <v>43500</v>
      </c>
      <c r="J25">
        <v>4350</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5"/>
  <sheetViews>
    <sheetView workbookViewId="0">
      <selection activeCell="P10" sqref="P10"/>
    </sheetView>
  </sheetViews>
  <sheetFormatPr defaultRowHeight="15" x14ac:dyDescent="0.25"/>
  <cols>
    <col min="1" max="1" width="13.140625" bestFit="1" customWidth="1"/>
    <col min="2" max="2" width="15.85546875" bestFit="1" customWidth="1"/>
    <col min="5" max="5" width="13.7109375" customWidth="1"/>
    <col min="6" max="6" width="15.85546875" bestFit="1" customWidth="1"/>
    <col min="8" max="8" width="13.140625" bestFit="1" customWidth="1"/>
    <col min="9" max="9" width="15.85546875" bestFit="1" customWidth="1"/>
    <col min="11" max="11" width="13.7109375" customWidth="1"/>
    <col min="12" max="12" width="16.5703125" bestFit="1" customWidth="1"/>
  </cols>
  <sheetData>
    <row r="3" spans="1:12" x14ac:dyDescent="0.25">
      <c r="A3" s="20" t="s">
        <v>37</v>
      </c>
      <c r="B3" t="s">
        <v>38</v>
      </c>
      <c r="E3" s="20" t="s">
        <v>37</v>
      </c>
      <c r="F3" t="s">
        <v>38</v>
      </c>
      <c r="H3" s="20" t="s">
        <v>37</v>
      </c>
      <c r="I3" t="s">
        <v>38</v>
      </c>
      <c r="K3" s="20" t="s">
        <v>37</v>
      </c>
      <c r="L3" t="s">
        <v>39</v>
      </c>
    </row>
    <row r="4" spans="1:12" x14ac:dyDescent="0.25">
      <c r="A4" s="21" t="s">
        <v>3</v>
      </c>
      <c r="B4" s="23">
        <v>829769.5</v>
      </c>
      <c r="E4" s="21" t="s">
        <v>8</v>
      </c>
      <c r="F4" s="24">
        <v>62550</v>
      </c>
      <c r="H4" s="21" t="s">
        <v>16</v>
      </c>
      <c r="I4" s="23">
        <v>236703</v>
      </c>
      <c r="K4" s="21" t="s">
        <v>8</v>
      </c>
      <c r="L4" s="22">
        <v>278</v>
      </c>
    </row>
    <row r="5" spans="1:12" x14ac:dyDescent="0.25">
      <c r="A5" s="21" t="s">
        <v>5</v>
      </c>
      <c r="B5" s="23">
        <v>321007</v>
      </c>
      <c r="E5" s="21" t="s">
        <v>2</v>
      </c>
      <c r="F5" s="24">
        <v>1250</v>
      </c>
      <c r="H5" s="21" t="s">
        <v>13</v>
      </c>
      <c r="I5" s="23">
        <v>140955</v>
      </c>
      <c r="K5" s="21" t="s">
        <v>2</v>
      </c>
      <c r="L5" s="22">
        <v>10</v>
      </c>
    </row>
    <row r="6" spans="1:12" x14ac:dyDescent="0.25">
      <c r="A6" s="21" t="s">
        <v>4</v>
      </c>
      <c r="B6" s="23">
        <v>154899</v>
      </c>
      <c r="E6" s="21" t="s">
        <v>11</v>
      </c>
      <c r="F6" s="24">
        <v>361000</v>
      </c>
      <c r="H6" s="21" t="s">
        <v>14</v>
      </c>
      <c r="I6" s="23">
        <v>36100</v>
      </c>
      <c r="K6" s="21" t="s">
        <v>11</v>
      </c>
      <c r="L6" s="22">
        <v>722</v>
      </c>
    </row>
    <row r="7" spans="1:12" x14ac:dyDescent="0.25">
      <c r="A7" s="21" t="s">
        <v>31</v>
      </c>
      <c r="B7" s="23">
        <v>1305675.5</v>
      </c>
      <c r="E7" s="21" t="s">
        <v>7</v>
      </c>
      <c r="F7" s="24">
        <v>857768</v>
      </c>
      <c r="H7" s="21" t="s">
        <v>20</v>
      </c>
      <c r="I7" s="23">
        <v>124016</v>
      </c>
      <c r="K7" s="21" t="s">
        <v>7</v>
      </c>
      <c r="L7" s="22">
        <v>716</v>
      </c>
    </row>
    <row r="8" spans="1:12" x14ac:dyDescent="0.25">
      <c r="E8" s="21" t="s">
        <v>9</v>
      </c>
      <c r="F8" s="24">
        <v>23107.5</v>
      </c>
      <c r="H8" s="21" t="s">
        <v>19</v>
      </c>
      <c r="I8" s="23">
        <v>48204</v>
      </c>
      <c r="K8" s="21" t="s">
        <v>9</v>
      </c>
      <c r="L8" s="22">
        <v>395</v>
      </c>
    </row>
    <row r="9" spans="1:12" x14ac:dyDescent="0.25">
      <c r="E9" s="21" t="s">
        <v>31</v>
      </c>
      <c r="F9" s="24">
        <v>1305675.5</v>
      </c>
      <c r="H9" s="21" t="s">
        <v>15</v>
      </c>
      <c r="I9" s="23">
        <v>206373</v>
      </c>
      <c r="K9" s="21" t="s">
        <v>31</v>
      </c>
      <c r="L9" s="22">
        <v>2121</v>
      </c>
    </row>
    <row r="10" spans="1:12" x14ac:dyDescent="0.25">
      <c r="H10" s="21" t="s">
        <v>22</v>
      </c>
      <c r="I10" s="23">
        <v>66836</v>
      </c>
    </row>
    <row r="11" spans="1:12" x14ac:dyDescent="0.25">
      <c r="H11" s="21" t="s">
        <v>17</v>
      </c>
      <c r="I11" s="23">
        <v>33698</v>
      </c>
    </row>
    <row r="12" spans="1:12" x14ac:dyDescent="0.25">
      <c r="H12" s="21" t="s">
        <v>18</v>
      </c>
      <c r="I12" s="23">
        <v>125037.5</v>
      </c>
    </row>
    <row r="13" spans="1:12" x14ac:dyDescent="0.25">
      <c r="H13" s="21" t="s">
        <v>21</v>
      </c>
      <c r="I13" s="23">
        <v>88063</v>
      </c>
    </row>
    <row r="14" spans="1:12" x14ac:dyDescent="0.25">
      <c r="H14" s="21" t="s">
        <v>12</v>
      </c>
      <c r="I14" s="23">
        <v>199690</v>
      </c>
    </row>
    <row r="15" spans="1:12" x14ac:dyDescent="0.25">
      <c r="H15" s="21" t="s">
        <v>31</v>
      </c>
      <c r="I15" s="23">
        <v>1305675.5</v>
      </c>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W2"/>
  <sheetViews>
    <sheetView showGridLines="0" showRowColHeaders="0" workbookViewId="0">
      <selection activeCell="W6" sqref="W6"/>
    </sheetView>
  </sheetViews>
  <sheetFormatPr defaultColWidth="9.85546875" defaultRowHeight="80.25" customHeight="1" x14ac:dyDescent="0.25"/>
  <sheetData>
    <row r="2" spans="23:23" ht="80.25" customHeight="1" x14ac:dyDescent="0.25">
      <c r="W2" s="2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opLeftCell="D1" workbookViewId="0">
      <selection activeCell="O7" sqref="O7"/>
    </sheetView>
  </sheetViews>
  <sheetFormatPr defaultColWidth="12.42578125" defaultRowHeight="27" customHeight="1" x14ac:dyDescent="0.25"/>
  <cols>
    <col min="1" max="2" width="12.42578125" style="6"/>
    <col min="3" max="3" width="12.42578125" style="7"/>
    <col min="4" max="4" width="12.42578125" style="8"/>
    <col min="5" max="6" width="12.42578125" style="6"/>
    <col min="7" max="7" width="15.42578125" style="6" customWidth="1"/>
    <col min="8" max="8" width="13.28515625" style="6" customWidth="1"/>
    <col min="9" max="16384" width="12.42578125" style="6"/>
  </cols>
  <sheetData>
    <row r="1" spans="1:13" ht="27" customHeight="1" thickBot="1" x14ac:dyDescent="0.3">
      <c r="A1" s="16" t="s">
        <v>29</v>
      </c>
      <c r="B1" s="16" t="s">
        <v>0</v>
      </c>
      <c r="C1" s="16" t="s">
        <v>23</v>
      </c>
      <c r="D1" s="16" t="s">
        <v>6</v>
      </c>
      <c r="E1" s="16" t="s">
        <v>1</v>
      </c>
      <c r="F1" s="16" t="s">
        <v>30</v>
      </c>
      <c r="G1" s="16" t="s">
        <v>36</v>
      </c>
      <c r="H1" s="17" t="s">
        <v>10</v>
      </c>
      <c r="I1" s="16" t="s">
        <v>28</v>
      </c>
      <c r="J1" s="16" t="s">
        <v>35</v>
      </c>
      <c r="M1" s="16" t="s">
        <v>31</v>
      </c>
    </row>
    <row r="2" spans="1:13" ht="27" customHeight="1" thickBot="1" x14ac:dyDescent="0.3">
      <c r="A2" s="10">
        <v>43106</v>
      </c>
      <c r="B2" s="11" t="s">
        <v>5</v>
      </c>
      <c r="C2" s="12" t="s">
        <v>24</v>
      </c>
      <c r="D2" s="1" t="s">
        <v>16</v>
      </c>
      <c r="E2" s="13" t="s">
        <v>7</v>
      </c>
      <c r="F2" s="11">
        <v>95</v>
      </c>
      <c r="G2" s="19">
        <f>H2-(H2*10%)</f>
        <v>1078.2</v>
      </c>
      <c r="H2" s="9">
        <v>1198</v>
      </c>
      <c r="I2" s="14">
        <f t="shared" ref="I2:I44" si="0">F2*H2</f>
        <v>113810</v>
      </c>
      <c r="J2" s="14">
        <f>I2-(G2*F2)</f>
        <v>11381</v>
      </c>
      <c r="M2" s="14">
        <f>SUM(I2:I44)</f>
        <v>1305675.5</v>
      </c>
    </row>
    <row r="3" spans="1:13" ht="27" customHeight="1" thickBot="1" x14ac:dyDescent="0.3">
      <c r="A3" s="10">
        <v>43123</v>
      </c>
      <c r="B3" s="11" t="s">
        <v>3</v>
      </c>
      <c r="C3" s="12" t="s">
        <v>27</v>
      </c>
      <c r="D3" s="1" t="s">
        <v>17</v>
      </c>
      <c r="E3" s="13" t="s">
        <v>11</v>
      </c>
      <c r="F3" s="11">
        <v>50</v>
      </c>
      <c r="G3" s="19">
        <f t="shared" ref="G3:G44" si="1">H3-(H3*10%)</f>
        <v>450</v>
      </c>
      <c r="H3" s="9">
        <v>500</v>
      </c>
      <c r="I3" s="14">
        <f t="shared" si="0"/>
        <v>25000</v>
      </c>
      <c r="J3" s="14">
        <f>I3-(G3*F3)</f>
        <v>2500</v>
      </c>
      <c r="M3" s="16" t="s">
        <v>32</v>
      </c>
    </row>
    <row r="4" spans="1:13" ht="27" customHeight="1" thickBot="1" x14ac:dyDescent="0.3">
      <c r="A4" s="10">
        <v>43140</v>
      </c>
      <c r="B4" s="11" t="s">
        <v>3</v>
      </c>
      <c r="C4" s="12" t="s">
        <v>27</v>
      </c>
      <c r="D4" s="1" t="s">
        <v>15</v>
      </c>
      <c r="E4" s="13" t="s">
        <v>7</v>
      </c>
      <c r="F4" s="11">
        <v>36</v>
      </c>
      <c r="G4" s="19">
        <f t="shared" si="1"/>
        <v>1078.2</v>
      </c>
      <c r="H4" s="9">
        <v>1198</v>
      </c>
      <c r="I4" s="14">
        <f t="shared" si="0"/>
        <v>43128</v>
      </c>
      <c r="J4" s="14">
        <f>I4-(G4*F4)</f>
        <v>4312.7999999999956</v>
      </c>
      <c r="M4" s="6">
        <f>SUM(F2:F44)</f>
        <v>2121</v>
      </c>
    </row>
    <row r="5" spans="1:13" ht="27" customHeight="1" thickBot="1" x14ac:dyDescent="0.3">
      <c r="A5" s="10">
        <v>43157</v>
      </c>
      <c r="B5" s="11" t="s">
        <v>3</v>
      </c>
      <c r="C5" s="12" t="s">
        <v>25</v>
      </c>
      <c r="D5" s="1" t="s">
        <v>13</v>
      </c>
      <c r="E5" s="13" t="s">
        <v>8</v>
      </c>
      <c r="F5" s="11">
        <v>27</v>
      </c>
      <c r="G5" s="19">
        <f t="shared" si="1"/>
        <v>202.5</v>
      </c>
      <c r="H5" s="9">
        <v>225</v>
      </c>
      <c r="I5" s="14">
        <f t="shared" si="0"/>
        <v>6075</v>
      </c>
      <c r="J5" s="14">
        <f>I5-(G5*F5)</f>
        <v>607.5</v>
      </c>
      <c r="M5" s="16" t="s">
        <v>33</v>
      </c>
    </row>
    <row r="6" spans="1:13" ht="27" customHeight="1" thickBot="1" x14ac:dyDescent="0.3">
      <c r="A6" s="10">
        <v>43174</v>
      </c>
      <c r="B6" s="11" t="s">
        <v>4</v>
      </c>
      <c r="C6" s="12" t="s">
        <v>25</v>
      </c>
      <c r="D6" s="1" t="s">
        <v>21</v>
      </c>
      <c r="E6" s="13" t="s">
        <v>7</v>
      </c>
      <c r="F6" s="11">
        <v>56</v>
      </c>
      <c r="G6" s="19">
        <f t="shared" si="1"/>
        <v>1078.2</v>
      </c>
      <c r="H6" s="9">
        <v>1198</v>
      </c>
      <c r="I6" s="14">
        <f t="shared" si="0"/>
        <v>67088</v>
      </c>
      <c r="J6" s="14">
        <f>I6-(G6*F6)</f>
        <v>6708.7999999999956</v>
      </c>
      <c r="M6" s="14">
        <f>SUM(J2:J44)</f>
        <v>130567.54999999997</v>
      </c>
    </row>
    <row r="7" spans="1:13" ht="36" customHeight="1" thickBot="1" x14ac:dyDescent="0.3">
      <c r="A7" s="10">
        <v>43191</v>
      </c>
      <c r="B7" s="11" t="s">
        <v>5</v>
      </c>
      <c r="C7" s="12" t="s">
        <v>24</v>
      </c>
      <c r="D7" s="1" t="s">
        <v>16</v>
      </c>
      <c r="E7" s="13" t="s">
        <v>11</v>
      </c>
      <c r="F7" s="11">
        <v>60</v>
      </c>
      <c r="G7" s="19">
        <f t="shared" si="1"/>
        <v>450</v>
      </c>
      <c r="H7" s="9">
        <v>500</v>
      </c>
      <c r="I7" s="14">
        <f t="shared" si="0"/>
        <v>30000</v>
      </c>
      <c r="J7" s="14">
        <f t="shared" ref="J7:J44" si="2">I7-(G7*F7)</f>
        <v>3000</v>
      </c>
      <c r="M7" s="18" t="s">
        <v>34</v>
      </c>
    </row>
    <row r="8" spans="1:13" ht="27" customHeight="1" thickBot="1" x14ac:dyDescent="0.3">
      <c r="A8" s="10">
        <v>43208</v>
      </c>
      <c r="B8" s="11" t="s">
        <v>3</v>
      </c>
      <c r="C8" s="2" t="s">
        <v>24</v>
      </c>
      <c r="D8" s="1" t="s">
        <v>12</v>
      </c>
      <c r="E8" s="13" t="s">
        <v>7</v>
      </c>
      <c r="F8" s="11">
        <v>75</v>
      </c>
      <c r="G8" s="19">
        <f t="shared" si="1"/>
        <v>1078.2</v>
      </c>
      <c r="H8" s="9">
        <v>1198</v>
      </c>
      <c r="I8" s="14">
        <f t="shared" si="0"/>
        <v>89850</v>
      </c>
      <c r="J8" s="14">
        <f t="shared" si="2"/>
        <v>8985</v>
      </c>
      <c r="M8" s="14">
        <f>AVERAGE(I2:I44)</f>
        <v>30364.546511627908</v>
      </c>
    </row>
    <row r="9" spans="1:13" ht="27" customHeight="1" thickBot="1" x14ac:dyDescent="0.3">
      <c r="A9" s="10">
        <v>43225</v>
      </c>
      <c r="B9" s="11" t="s">
        <v>3</v>
      </c>
      <c r="C9" s="12" t="s">
        <v>27</v>
      </c>
      <c r="D9" s="1" t="s">
        <v>15</v>
      </c>
      <c r="E9" s="13" t="s">
        <v>7</v>
      </c>
      <c r="F9" s="11">
        <v>90</v>
      </c>
      <c r="G9" s="19">
        <f t="shared" si="1"/>
        <v>1078.2</v>
      </c>
      <c r="H9" s="9">
        <v>1198</v>
      </c>
      <c r="I9" s="14">
        <f t="shared" si="0"/>
        <v>107820</v>
      </c>
      <c r="J9" s="14">
        <f t="shared" si="2"/>
        <v>10782</v>
      </c>
    </row>
    <row r="10" spans="1:13" ht="27" customHeight="1" thickBot="1" x14ac:dyDescent="0.3">
      <c r="A10" s="10">
        <v>43242</v>
      </c>
      <c r="B10" s="11" t="s">
        <v>4</v>
      </c>
      <c r="C10" s="3" t="s">
        <v>26</v>
      </c>
      <c r="D10" s="1" t="s">
        <v>22</v>
      </c>
      <c r="E10" s="13" t="s">
        <v>7</v>
      </c>
      <c r="F10" s="11">
        <v>32</v>
      </c>
      <c r="G10" s="19">
        <f t="shared" si="1"/>
        <v>1078.2</v>
      </c>
      <c r="H10" s="9">
        <v>1198</v>
      </c>
      <c r="I10" s="14">
        <f t="shared" si="0"/>
        <v>38336</v>
      </c>
      <c r="J10" s="14">
        <f t="shared" si="2"/>
        <v>3833.5999999999985</v>
      </c>
    </row>
    <row r="11" spans="1:13" ht="27" customHeight="1" thickBot="1" x14ac:dyDescent="0.3">
      <c r="A11" s="10">
        <v>43259</v>
      </c>
      <c r="B11" s="11" t="s">
        <v>5</v>
      </c>
      <c r="C11" s="12" t="s">
        <v>24</v>
      </c>
      <c r="D11" s="1" t="s">
        <v>16</v>
      </c>
      <c r="E11" s="13" t="s">
        <v>11</v>
      </c>
      <c r="F11" s="11">
        <v>60</v>
      </c>
      <c r="G11" s="19">
        <f t="shared" si="1"/>
        <v>450</v>
      </c>
      <c r="H11" s="9">
        <v>500</v>
      </c>
      <c r="I11" s="14">
        <f t="shared" si="0"/>
        <v>30000</v>
      </c>
      <c r="J11" s="14">
        <f t="shared" si="2"/>
        <v>3000</v>
      </c>
    </row>
    <row r="12" spans="1:13" ht="27" customHeight="1" thickBot="1" x14ac:dyDescent="0.3">
      <c r="A12" s="10">
        <v>43276</v>
      </c>
      <c r="B12" s="11" t="s">
        <v>3</v>
      </c>
      <c r="C12" s="12" t="s">
        <v>27</v>
      </c>
      <c r="D12" s="1" t="s">
        <v>18</v>
      </c>
      <c r="E12" s="13" t="s">
        <v>7</v>
      </c>
      <c r="F12" s="11">
        <v>90</v>
      </c>
      <c r="G12" s="19">
        <f t="shared" si="1"/>
        <v>1078.2</v>
      </c>
      <c r="H12" s="9">
        <v>1198</v>
      </c>
      <c r="I12" s="14">
        <f t="shared" si="0"/>
        <v>107820</v>
      </c>
      <c r="J12" s="14">
        <f t="shared" si="2"/>
        <v>10782</v>
      </c>
    </row>
    <row r="13" spans="1:13" ht="27" customHeight="1" thickBot="1" x14ac:dyDescent="0.3">
      <c r="A13" s="10">
        <v>43293</v>
      </c>
      <c r="B13" s="11" t="s">
        <v>5</v>
      </c>
      <c r="C13" s="2" t="s">
        <v>24</v>
      </c>
      <c r="D13" s="1" t="s">
        <v>14</v>
      </c>
      <c r="E13" s="13" t="s">
        <v>11</v>
      </c>
      <c r="F13" s="11">
        <v>29</v>
      </c>
      <c r="G13" s="19">
        <f t="shared" si="1"/>
        <v>450</v>
      </c>
      <c r="H13" s="9">
        <v>500</v>
      </c>
      <c r="I13" s="14">
        <f t="shared" si="0"/>
        <v>14500</v>
      </c>
      <c r="J13" s="14">
        <f t="shared" si="2"/>
        <v>1450</v>
      </c>
    </row>
    <row r="14" spans="1:13" ht="27" customHeight="1" thickBot="1" x14ac:dyDescent="0.3">
      <c r="A14" s="10">
        <v>43310</v>
      </c>
      <c r="B14" s="11" t="s">
        <v>5</v>
      </c>
      <c r="C14" s="3" t="s">
        <v>26</v>
      </c>
      <c r="D14" s="1" t="s">
        <v>19</v>
      </c>
      <c r="E14" s="13" t="s">
        <v>11</v>
      </c>
      <c r="F14" s="11">
        <v>81</v>
      </c>
      <c r="G14" s="19">
        <f t="shared" si="1"/>
        <v>450</v>
      </c>
      <c r="H14" s="9">
        <v>500</v>
      </c>
      <c r="I14" s="14">
        <f t="shared" si="0"/>
        <v>40500</v>
      </c>
      <c r="J14" s="14">
        <f t="shared" si="2"/>
        <v>4050</v>
      </c>
    </row>
    <row r="15" spans="1:13" ht="27" customHeight="1" thickBot="1" x14ac:dyDescent="0.3">
      <c r="A15" s="10">
        <v>43327</v>
      </c>
      <c r="B15" s="11" t="s">
        <v>5</v>
      </c>
      <c r="C15" s="12" t="s">
        <v>24</v>
      </c>
      <c r="D15" s="1" t="s">
        <v>16</v>
      </c>
      <c r="E15" s="13" t="s">
        <v>7</v>
      </c>
      <c r="F15" s="11">
        <v>35</v>
      </c>
      <c r="G15" s="19">
        <f t="shared" si="1"/>
        <v>1078.2</v>
      </c>
      <c r="H15" s="9">
        <v>1198</v>
      </c>
      <c r="I15" s="14">
        <f t="shared" si="0"/>
        <v>41930</v>
      </c>
      <c r="J15" s="14">
        <f t="shared" si="2"/>
        <v>4193</v>
      </c>
    </row>
    <row r="16" spans="1:13" ht="27" customHeight="1" thickBot="1" x14ac:dyDescent="0.3">
      <c r="A16" s="10">
        <v>43344</v>
      </c>
      <c r="B16" s="11" t="s">
        <v>3</v>
      </c>
      <c r="C16" s="3" t="s">
        <v>26</v>
      </c>
      <c r="D16" s="1" t="s">
        <v>20</v>
      </c>
      <c r="E16" s="13" t="s">
        <v>2</v>
      </c>
      <c r="F16" s="11">
        <v>2</v>
      </c>
      <c r="G16" s="19">
        <f t="shared" si="1"/>
        <v>112.5</v>
      </c>
      <c r="H16" s="9">
        <v>125</v>
      </c>
      <c r="I16" s="14">
        <f t="shared" si="0"/>
        <v>250</v>
      </c>
      <c r="J16" s="14">
        <f t="shared" si="2"/>
        <v>25</v>
      </c>
    </row>
    <row r="17" spans="1:10" ht="27" customHeight="1" thickBot="1" x14ac:dyDescent="0.3">
      <c r="A17" s="10">
        <v>43361</v>
      </c>
      <c r="B17" s="11" t="s">
        <v>5</v>
      </c>
      <c r="C17" s="15" t="s">
        <v>24</v>
      </c>
      <c r="D17" s="1" t="s">
        <v>16</v>
      </c>
      <c r="E17" s="13" t="s">
        <v>9</v>
      </c>
      <c r="F17" s="11">
        <v>16</v>
      </c>
      <c r="G17" s="19">
        <f t="shared" si="1"/>
        <v>52.65</v>
      </c>
      <c r="H17" s="9">
        <v>58.5</v>
      </c>
      <c r="I17" s="14">
        <f t="shared" si="0"/>
        <v>936</v>
      </c>
      <c r="J17" s="14">
        <f t="shared" si="2"/>
        <v>93.600000000000023</v>
      </c>
    </row>
    <row r="18" spans="1:10" ht="27" customHeight="1" thickBot="1" x14ac:dyDescent="0.3">
      <c r="A18" s="10">
        <v>43378</v>
      </c>
      <c r="B18" s="11" t="s">
        <v>3</v>
      </c>
      <c r="C18" s="15" t="s">
        <v>27</v>
      </c>
      <c r="D18" s="1" t="s">
        <v>18</v>
      </c>
      <c r="E18" s="13" t="s">
        <v>11</v>
      </c>
      <c r="F18" s="11">
        <v>28</v>
      </c>
      <c r="G18" s="19">
        <f t="shared" si="1"/>
        <v>450</v>
      </c>
      <c r="H18" s="9">
        <v>500</v>
      </c>
      <c r="I18" s="14">
        <f t="shared" si="0"/>
        <v>14000</v>
      </c>
      <c r="J18" s="14">
        <f t="shared" si="2"/>
        <v>1400</v>
      </c>
    </row>
    <row r="19" spans="1:10" ht="27" customHeight="1" thickBot="1" x14ac:dyDescent="0.3">
      <c r="A19" s="10">
        <v>43395</v>
      </c>
      <c r="B19" s="11" t="s">
        <v>5</v>
      </c>
      <c r="C19" s="15" t="s">
        <v>24</v>
      </c>
      <c r="D19" s="1" t="s">
        <v>16</v>
      </c>
      <c r="E19" s="13" t="s">
        <v>8</v>
      </c>
      <c r="F19" s="11">
        <v>64</v>
      </c>
      <c r="G19" s="19">
        <f t="shared" si="1"/>
        <v>202.5</v>
      </c>
      <c r="H19" s="9">
        <v>225</v>
      </c>
      <c r="I19" s="14">
        <f t="shared" si="0"/>
        <v>14400</v>
      </c>
      <c r="J19" s="14">
        <f t="shared" si="2"/>
        <v>1440</v>
      </c>
    </row>
    <row r="20" spans="1:10" ht="27" customHeight="1" thickBot="1" x14ac:dyDescent="0.3">
      <c r="A20" s="10">
        <v>43412</v>
      </c>
      <c r="B20" s="11" t="s">
        <v>5</v>
      </c>
      <c r="C20" s="4" t="s">
        <v>26</v>
      </c>
      <c r="D20" s="1" t="s">
        <v>19</v>
      </c>
      <c r="E20" s="13" t="s">
        <v>8</v>
      </c>
      <c r="F20" s="11">
        <v>15</v>
      </c>
      <c r="G20" s="19">
        <f t="shared" si="1"/>
        <v>202.5</v>
      </c>
      <c r="H20" s="9">
        <v>225</v>
      </c>
      <c r="I20" s="14">
        <f t="shared" si="0"/>
        <v>3375</v>
      </c>
      <c r="J20" s="14">
        <f t="shared" si="2"/>
        <v>337.5</v>
      </c>
    </row>
    <row r="21" spans="1:10" ht="27" customHeight="1" thickBot="1" x14ac:dyDescent="0.3">
      <c r="A21" s="10">
        <v>43429</v>
      </c>
      <c r="B21" s="11" t="s">
        <v>3</v>
      </c>
      <c r="C21" s="15" t="s">
        <v>27</v>
      </c>
      <c r="D21" s="1" t="s">
        <v>17</v>
      </c>
      <c r="E21" s="13" t="s">
        <v>9</v>
      </c>
      <c r="F21" s="11">
        <v>96</v>
      </c>
      <c r="G21" s="19">
        <f t="shared" si="1"/>
        <v>52.65</v>
      </c>
      <c r="H21" s="9">
        <v>58.5</v>
      </c>
      <c r="I21" s="14">
        <f t="shared" si="0"/>
        <v>5616</v>
      </c>
      <c r="J21" s="14">
        <f t="shared" si="2"/>
        <v>561.60000000000036</v>
      </c>
    </row>
    <row r="22" spans="1:10" ht="27" customHeight="1" thickBot="1" x14ac:dyDescent="0.3">
      <c r="A22" s="10">
        <v>43446</v>
      </c>
      <c r="B22" s="11" t="s">
        <v>3</v>
      </c>
      <c r="C22" s="4" t="s">
        <v>26</v>
      </c>
      <c r="D22" s="1" t="s">
        <v>20</v>
      </c>
      <c r="E22" s="13" t="s">
        <v>7</v>
      </c>
      <c r="F22" s="11">
        <v>67</v>
      </c>
      <c r="G22" s="19">
        <f t="shared" si="1"/>
        <v>1078.2</v>
      </c>
      <c r="H22" s="9">
        <v>1198</v>
      </c>
      <c r="I22" s="14">
        <f t="shared" si="0"/>
        <v>80266</v>
      </c>
      <c r="J22" s="14">
        <f>I22-(G22*F22)</f>
        <v>8026.5999999999913</v>
      </c>
    </row>
    <row r="23" spans="1:10" ht="27" customHeight="1" thickBot="1" x14ac:dyDescent="0.3">
      <c r="A23" s="10">
        <v>43463</v>
      </c>
      <c r="B23" s="11" t="s">
        <v>5</v>
      </c>
      <c r="C23" s="3" t="s">
        <v>26</v>
      </c>
      <c r="D23" s="1" t="s">
        <v>19</v>
      </c>
      <c r="E23" s="13" t="s">
        <v>9</v>
      </c>
      <c r="F23" s="11">
        <v>74</v>
      </c>
      <c r="G23" s="19">
        <f t="shared" si="1"/>
        <v>52.65</v>
      </c>
      <c r="H23" s="9">
        <v>58.5</v>
      </c>
      <c r="I23" s="14">
        <f t="shared" si="0"/>
        <v>4329</v>
      </c>
      <c r="J23" s="14">
        <f t="shared" si="2"/>
        <v>432.90000000000009</v>
      </c>
    </row>
    <row r="24" spans="1:10" ht="27" customHeight="1" thickBot="1" x14ac:dyDescent="0.3">
      <c r="A24" s="10">
        <v>43480</v>
      </c>
      <c r="B24" s="11" t="s">
        <v>3</v>
      </c>
      <c r="C24" s="12" t="s">
        <v>25</v>
      </c>
      <c r="D24" s="1" t="s">
        <v>13</v>
      </c>
      <c r="E24" s="13" t="s">
        <v>11</v>
      </c>
      <c r="F24" s="11">
        <v>46</v>
      </c>
      <c r="G24" s="19">
        <f t="shared" si="1"/>
        <v>450</v>
      </c>
      <c r="H24" s="9">
        <v>500</v>
      </c>
      <c r="I24" s="14">
        <f t="shared" si="0"/>
        <v>23000</v>
      </c>
      <c r="J24" s="14">
        <f t="shared" si="2"/>
        <v>2300</v>
      </c>
    </row>
    <row r="25" spans="1:10" ht="27" customHeight="1" thickBot="1" x14ac:dyDescent="0.3">
      <c r="A25" s="10">
        <v>43497</v>
      </c>
      <c r="B25" s="11" t="s">
        <v>3</v>
      </c>
      <c r="C25" s="3" t="s">
        <v>26</v>
      </c>
      <c r="D25" s="1" t="s">
        <v>20</v>
      </c>
      <c r="E25" s="13" t="s">
        <v>11</v>
      </c>
      <c r="F25" s="11">
        <v>87</v>
      </c>
      <c r="G25" s="19">
        <f t="shared" si="1"/>
        <v>450</v>
      </c>
      <c r="H25" s="9">
        <v>500</v>
      </c>
      <c r="I25" s="14">
        <f t="shared" si="0"/>
        <v>43500</v>
      </c>
      <c r="J25" s="14">
        <f t="shared" si="2"/>
        <v>4350</v>
      </c>
    </row>
    <row r="26" spans="1:10" ht="27" customHeight="1" thickBot="1" x14ac:dyDescent="0.3">
      <c r="A26" s="10">
        <v>43514</v>
      </c>
      <c r="B26" s="11" t="s">
        <v>5</v>
      </c>
      <c r="C26" s="2" t="s">
        <v>24</v>
      </c>
      <c r="D26" s="1" t="s">
        <v>16</v>
      </c>
      <c r="E26" s="13" t="s">
        <v>11</v>
      </c>
      <c r="F26" s="11">
        <v>4</v>
      </c>
      <c r="G26" s="19">
        <f t="shared" si="1"/>
        <v>450</v>
      </c>
      <c r="H26" s="9">
        <v>500</v>
      </c>
      <c r="I26" s="14">
        <f t="shared" si="0"/>
        <v>2000</v>
      </c>
      <c r="J26" s="14">
        <f t="shared" si="2"/>
        <v>200</v>
      </c>
    </row>
    <row r="27" spans="1:10" ht="27" customHeight="1" thickBot="1" x14ac:dyDescent="0.3">
      <c r="A27" s="10">
        <v>43531</v>
      </c>
      <c r="B27" s="11" t="s">
        <v>4</v>
      </c>
      <c r="C27" s="12" t="s">
        <v>25</v>
      </c>
      <c r="D27" s="1" t="s">
        <v>21</v>
      </c>
      <c r="E27" s="13" t="s">
        <v>11</v>
      </c>
      <c r="F27" s="11">
        <v>7</v>
      </c>
      <c r="G27" s="19">
        <f t="shared" si="1"/>
        <v>450</v>
      </c>
      <c r="H27" s="9">
        <v>500</v>
      </c>
      <c r="I27" s="14">
        <f t="shared" si="0"/>
        <v>3500</v>
      </c>
      <c r="J27" s="14">
        <f t="shared" si="2"/>
        <v>350</v>
      </c>
    </row>
    <row r="28" spans="1:10" ht="27" customHeight="1" thickBot="1" x14ac:dyDescent="0.3">
      <c r="A28" s="10">
        <v>43548</v>
      </c>
      <c r="B28" s="11" t="s">
        <v>3</v>
      </c>
      <c r="C28" s="15" t="s">
        <v>27</v>
      </c>
      <c r="D28" s="1" t="s">
        <v>15</v>
      </c>
      <c r="E28" s="13" t="s">
        <v>9</v>
      </c>
      <c r="F28" s="11">
        <v>50</v>
      </c>
      <c r="G28" s="19">
        <f t="shared" si="1"/>
        <v>52.65</v>
      </c>
      <c r="H28" s="9">
        <v>58.5</v>
      </c>
      <c r="I28" s="14">
        <f t="shared" si="0"/>
        <v>2925</v>
      </c>
      <c r="J28" s="14">
        <f t="shared" si="2"/>
        <v>292.5</v>
      </c>
    </row>
    <row r="29" spans="1:10" ht="27" customHeight="1" thickBot="1" x14ac:dyDescent="0.3">
      <c r="A29" s="10">
        <v>43565</v>
      </c>
      <c r="B29" s="11" t="s">
        <v>3</v>
      </c>
      <c r="C29" s="5" t="s">
        <v>24</v>
      </c>
      <c r="D29" s="1" t="s">
        <v>12</v>
      </c>
      <c r="E29" s="13" t="s">
        <v>7</v>
      </c>
      <c r="F29" s="11">
        <v>66</v>
      </c>
      <c r="G29" s="19">
        <f t="shared" si="1"/>
        <v>1078.2</v>
      </c>
      <c r="H29" s="9">
        <v>1198</v>
      </c>
      <c r="I29" s="14">
        <f t="shared" si="0"/>
        <v>79068</v>
      </c>
      <c r="J29" s="14">
        <f t="shared" si="2"/>
        <v>7906.8000000000029</v>
      </c>
    </row>
    <row r="30" spans="1:10" ht="27" customHeight="1" thickBot="1" x14ac:dyDescent="0.3">
      <c r="A30" s="10">
        <v>43582</v>
      </c>
      <c r="B30" s="11" t="s">
        <v>5</v>
      </c>
      <c r="C30" s="2" t="s">
        <v>24</v>
      </c>
      <c r="D30" s="1" t="s">
        <v>14</v>
      </c>
      <c r="E30" s="13" t="s">
        <v>8</v>
      </c>
      <c r="F30" s="11">
        <v>96</v>
      </c>
      <c r="G30" s="19">
        <f t="shared" si="1"/>
        <v>202.5</v>
      </c>
      <c r="H30" s="9">
        <v>225</v>
      </c>
      <c r="I30" s="14">
        <f t="shared" si="0"/>
        <v>21600</v>
      </c>
      <c r="J30" s="14">
        <f t="shared" si="2"/>
        <v>2160</v>
      </c>
    </row>
    <row r="31" spans="1:10" ht="27" customHeight="1" thickBot="1" x14ac:dyDescent="0.3">
      <c r="A31" s="10">
        <v>43599</v>
      </c>
      <c r="B31" s="11" t="s">
        <v>3</v>
      </c>
      <c r="C31" s="12" t="s">
        <v>25</v>
      </c>
      <c r="D31" s="1" t="s">
        <v>13</v>
      </c>
      <c r="E31" s="13" t="s">
        <v>7</v>
      </c>
      <c r="F31" s="11">
        <v>53</v>
      </c>
      <c r="G31" s="19">
        <f t="shared" si="1"/>
        <v>1078.2</v>
      </c>
      <c r="H31" s="9">
        <v>1198</v>
      </c>
      <c r="I31" s="14">
        <f t="shared" si="0"/>
        <v>63494</v>
      </c>
      <c r="J31" s="14">
        <f t="shared" si="2"/>
        <v>6349.3999999999942</v>
      </c>
    </row>
    <row r="32" spans="1:10" ht="27" customHeight="1" thickBot="1" x14ac:dyDescent="0.3">
      <c r="A32" s="10">
        <v>43616</v>
      </c>
      <c r="B32" s="11" t="s">
        <v>3</v>
      </c>
      <c r="C32" s="12" t="s">
        <v>25</v>
      </c>
      <c r="D32" s="1" t="s">
        <v>13</v>
      </c>
      <c r="E32" s="13" t="s">
        <v>11</v>
      </c>
      <c r="F32" s="11">
        <v>80</v>
      </c>
      <c r="G32" s="19">
        <f t="shared" si="1"/>
        <v>450</v>
      </c>
      <c r="H32" s="9">
        <v>500</v>
      </c>
      <c r="I32" s="14">
        <f t="shared" si="0"/>
        <v>40000</v>
      </c>
      <c r="J32" s="14">
        <f t="shared" si="2"/>
        <v>4000</v>
      </c>
    </row>
    <row r="33" spans="1:10" ht="27" customHeight="1" thickBot="1" x14ac:dyDescent="0.3">
      <c r="A33" s="10">
        <v>43633</v>
      </c>
      <c r="B33" s="11" t="s">
        <v>3</v>
      </c>
      <c r="C33" s="12" t="s">
        <v>27</v>
      </c>
      <c r="D33" s="1" t="s">
        <v>17</v>
      </c>
      <c r="E33" s="13" t="s">
        <v>2</v>
      </c>
      <c r="F33" s="11">
        <v>5</v>
      </c>
      <c r="G33" s="19">
        <f t="shared" si="1"/>
        <v>112.5</v>
      </c>
      <c r="H33" s="9">
        <v>125</v>
      </c>
      <c r="I33" s="14">
        <f t="shared" si="0"/>
        <v>625</v>
      </c>
      <c r="J33" s="14">
        <f>I33-(G33*F33)</f>
        <v>62.5</v>
      </c>
    </row>
    <row r="34" spans="1:10" ht="27" customHeight="1" thickBot="1" x14ac:dyDescent="0.3">
      <c r="A34" s="10">
        <v>43650</v>
      </c>
      <c r="B34" s="11" t="s">
        <v>5</v>
      </c>
      <c r="C34" s="2" t="s">
        <v>24</v>
      </c>
      <c r="D34" s="1" t="s">
        <v>16</v>
      </c>
      <c r="E34" s="13" t="s">
        <v>9</v>
      </c>
      <c r="F34" s="11">
        <v>62</v>
      </c>
      <c r="G34" s="19">
        <f t="shared" si="1"/>
        <v>52.65</v>
      </c>
      <c r="H34" s="9">
        <v>58.5</v>
      </c>
      <c r="I34" s="14">
        <f t="shared" si="0"/>
        <v>3627</v>
      </c>
      <c r="J34" s="14">
        <f t="shared" si="2"/>
        <v>362.70000000000027</v>
      </c>
    </row>
    <row r="35" spans="1:10" ht="27" customHeight="1" thickBot="1" x14ac:dyDescent="0.3">
      <c r="A35" s="10">
        <v>43667</v>
      </c>
      <c r="B35" s="11" t="s">
        <v>3</v>
      </c>
      <c r="C35" s="12" t="s">
        <v>27</v>
      </c>
      <c r="D35" s="1" t="s">
        <v>18</v>
      </c>
      <c r="E35" s="13" t="s">
        <v>9</v>
      </c>
      <c r="F35" s="11">
        <v>55</v>
      </c>
      <c r="G35" s="19">
        <f t="shared" si="1"/>
        <v>52.65</v>
      </c>
      <c r="H35" s="9">
        <v>58.5</v>
      </c>
      <c r="I35" s="14">
        <f t="shared" si="0"/>
        <v>3217.5</v>
      </c>
      <c r="J35" s="14">
        <f t="shared" si="2"/>
        <v>321.75</v>
      </c>
    </row>
    <row r="36" spans="1:10" ht="27" customHeight="1" thickBot="1" x14ac:dyDescent="0.3">
      <c r="A36" s="10">
        <v>43684</v>
      </c>
      <c r="B36" s="11" t="s">
        <v>3</v>
      </c>
      <c r="C36" s="12" t="s">
        <v>27</v>
      </c>
      <c r="D36" s="1" t="s">
        <v>17</v>
      </c>
      <c r="E36" s="13" t="s">
        <v>9</v>
      </c>
      <c r="F36" s="11">
        <v>42</v>
      </c>
      <c r="G36" s="19">
        <f t="shared" si="1"/>
        <v>52.65</v>
      </c>
      <c r="H36" s="9">
        <v>58.5</v>
      </c>
      <c r="I36" s="14">
        <f t="shared" si="0"/>
        <v>2457</v>
      </c>
      <c r="J36" s="14">
        <f t="shared" si="2"/>
        <v>245.70000000000027</v>
      </c>
    </row>
    <row r="37" spans="1:10" ht="27" customHeight="1" thickBot="1" x14ac:dyDescent="0.3">
      <c r="A37" s="10">
        <v>43701</v>
      </c>
      <c r="B37" s="11" t="s">
        <v>4</v>
      </c>
      <c r="C37" s="12" t="s">
        <v>25</v>
      </c>
      <c r="D37" s="1" t="s">
        <v>21</v>
      </c>
      <c r="E37" s="13" t="s">
        <v>2</v>
      </c>
      <c r="F37" s="11">
        <v>3</v>
      </c>
      <c r="G37" s="19">
        <f t="shared" si="1"/>
        <v>112.5</v>
      </c>
      <c r="H37" s="9">
        <v>125</v>
      </c>
      <c r="I37" s="14">
        <f t="shared" si="0"/>
        <v>375</v>
      </c>
      <c r="J37" s="14">
        <f t="shared" si="2"/>
        <v>37.5</v>
      </c>
    </row>
    <row r="38" spans="1:10" ht="27" customHeight="1" thickBot="1" x14ac:dyDescent="0.3">
      <c r="A38" s="10">
        <v>43718</v>
      </c>
      <c r="B38" s="11" t="s">
        <v>3</v>
      </c>
      <c r="C38" s="12" t="s">
        <v>25</v>
      </c>
      <c r="D38" s="1" t="s">
        <v>13</v>
      </c>
      <c r="E38" s="13" t="s">
        <v>7</v>
      </c>
      <c r="F38" s="11">
        <v>7</v>
      </c>
      <c r="G38" s="19">
        <f t="shared" si="1"/>
        <v>1078.2</v>
      </c>
      <c r="H38" s="9">
        <v>1198</v>
      </c>
      <c r="I38" s="14">
        <f t="shared" si="0"/>
        <v>8386</v>
      </c>
      <c r="J38" s="14">
        <f t="shared" si="2"/>
        <v>838.59999999999945</v>
      </c>
    </row>
    <row r="39" spans="1:10" ht="27" customHeight="1" thickBot="1" x14ac:dyDescent="0.3">
      <c r="A39" s="10">
        <v>43735</v>
      </c>
      <c r="B39" s="11" t="s">
        <v>4</v>
      </c>
      <c r="C39" s="12" t="s">
        <v>25</v>
      </c>
      <c r="D39" s="1" t="s">
        <v>21</v>
      </c>
      <c r="E39" s="13" t="s">
        <v>8</v>
      </c>
      <c r="F39" s="11">
        <v>76</v>
      </c>
      <c r="G39" s="19">
        <f t="shared" si="1"/>
        <v>202.5</v>
      </c>
      <c r="H39" s="9">
        <v>225</v>
      </c>
      <c r="I39" s="14">
        <f t="shared" si="0"/>
        <v>17100</v>
      </c>
      <c r="J39" s="14">
        <f t="shared" si="2"/>
        <v>1710</v>
      </c>
    </row>
    <row r="40" spans="1:10" ht="27" customHeight="1" thickBot="1" x14ac:dyDescent="0.3">
      <c r="A40" s="10">
        <v>43752</v>
      </c>
      <c r="B40" s="11" t="s">
        <v>4</v>
      </c>
      <c r="C40" s="3" t="s">
        <v>26</v>
      </c>
      <c r="D40" s="1" t="s">
        <v>22</v>
      </c>
      <c r="E40" s="13" t="s">
        <v>11</v>
      </c>
      <c r="F40" s="11">
        <v>57</v>
      </c>
      <c r="G40" s="19">
        <f t="shared" si="1"/>
        <v>450</v>
      </c>
      <c r="H40" s="9">
        <v>500</v>
      </c>
      <c r="I40" s="14">
        <f t="shared" si="0"/>
        <v>28500</v>
      </c>
      <c r="J40" s="14">
        <f t="shared" si="2"/>
        <v>2850</v>
      </c>
    </row>
    <row r="41" spans="1:10" ht="27" customHeight="1" thickBot="1" x14ac:dyDescent="0.3">
      <c r="A41" s="10">
        <v>43769</v>
      </c>
      <c r="B41" s="11" t="s">
        <v>3</v>
      </c>
      <c r="C41" s="2" t="s">
        <v>24</v>
      </c>
      <c r="D41" s="1" t="s">
        <v>12</v>
      </c>
      <c r="E41" s="13" t="s">
        <v>7</v>
      </c>
      <c r="F41" s="11">
        <v>14</v>
      </c>
      <c r="G41" s="19">
        <f t="shared" si="1"/>
        <v>1078.2</v>
      </c>
      <c r="H41" s="9">
        <v>1198</v>
      </c>
      <c r="I41" s="14">
        <f t="shared" si="0"/>
        <v>16772</v>
      </c>
      <c r="J41" s="14">
        <f t="shared" si="2"/>
        <v>1677.1999999999989</v>
      </c>
    </row>
    <row r="42" spans="1:10" ht="27" customHeight="1" thickBot="1" x14ac:dyDescent="0.3">
      <c r="A42" s="10">
        <v>43786</v>
      </c>
      <c r="B42" s="11" t="s">
        <v>3</v>
      </c>
      <c r="C42" s="12" t="s">
        <v>27</v>
      </c>
      <c r="D42" s="1" t="s">
        <v>15</v>
      </c>
      <c r="E42" s="13" t="s">
        <v>11</v>
      </c>
      <c r="F42" s="11">
        <v>11</v>
      </c>
      <c r="G42" s="19">
        <f t="shared" si="1"/>
        <v>450</v>
      </c>
      <c r="H42" s="9">
        <v>500</v>
      </c>
      <c r="I42" s="14">
        <f t="shared" si="0"/>
        <v>5500</v>
      </c>
      <c r="J42" s="14">
        <f t="shared" si="2"/>
        <v>550</v>
      </c>
    </row>
    <row r="43" spans="1:10" ht="27" customHeight="1" thickBot="1" x14ac:dyDescent="0.3">
      <c r="A43" s="10">
        <v>43803</v>
      </c>
      <c r="B43" s="11" t="s">
        <v>3</v>
      </c>
      <c r="C43" s="12" t="s">
        <v>27</v>
      </c>
      <c r="D43" s="1" t="s">
        <v>15</v>
      </c>
      <c r="E43" s="13" t="s">
        <v>11</v>
      </c>
      <c r="F43" s="11">
        <v>94</v>
      </c>
      <c r="G43" s="19">
        <f t="shared" si="1"/>
        <v>450</v>
      </c>
      <c r="H43" s="9">
        <v>500</v>
      </c>
      <c r="I43" s="14">
        <f t="shared" si="0"/>
        <v>47000</v>
      </c>
      <c r="J43" s="14">
        <f t="shared" si="2"/>
        <v>4700</v>
      </c>
    </row>
    <row r="44" spans="1:10" ht="27" customHeight="1" thickBot="1" x14ac:dyDescent="0.3">
      <c r="A44" s="10">
        <v>43820</v>
      </c>
      <c r="B44" s="11" t="s">
        <v>3</v>
      </c>
      <c r="C44" s="2" t="s">
        <v>24</v>
      </c>
      <c r="D44" s="1" t="s">
        <v>12</v>
      </c>
      <c r="E44" s="13" t="s">
        <v>11</v>
      </c>
      <c r="F44" s="11">
        <v>28</v>
      </c>
      <c r="G44" s="19">
        <f t="shared" si="1"/>
        <v>450</v>
      </c>
      <c r="H44" s="9">
        <v>500</v>
      </c>
      <c r="I44" s="14">
        <f t="shared" si="0"/>
        <v>14000</v>
      </c>
      <c r="J44" s="14">
        <f t="shared" si="2"/>
        <v>1400</v>
      </c>
    </row>
    <row r="45" spans="1:10" ht="27" customHeight="1" x14ac:dyDescent="0.25">
      <c r="F45" s="14"/>
      <c r="G45" s="14"/>
      <c r="H45" s="14"/>
      <c r="I45" s="14"/>
      <c r="J45" s="14"/>
    </row>
    <row r="46" spans="1:10" ht="27" customHeight="1" x14ac:dyDescent="0.25">
      <c r="F46" s="14"/>
      <c r="G46" s="14"/>
      <c r="H46" s="14"/>
      <c r="I46" s="14"/>
      <c r="J46" s="14"/>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5" x14ac:dyDescent="0.25"/>
  <cols>
    <col min="1" max="16384" width="9.140625" style="37"/>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5" x14ac:dyDescent="0.25"/>
  <cols>
    <col min="1" max="16384" width="9.140625" style="37"/>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S13" sqref="S1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Sheet3</vt:lpstr>
      <vt:lpstr>Sheet4</vt:lpstr>
      <vt:lpstr>Sheet5</vt:lpstr>
      <vt:lpstr>Sheet2</vt:lpstr>
      <vt:lpstr>Pivot tables</vt:lpstr>
      <vt:lpstr>Sheet6</vt:lpstr>
      <vt:lpstr>Dashbooard</vt:lpstr>
      <vt:lpstr>SaleData</vt:lpstr>
      <vt:lpstr>Sheet1</vt:lpstr>
      <vt:lpstr>vs - class - dahsboard</vt:lpstr>
      <vt:lpstr>class- geraldine - dashboard</vt:lpstr>
      <vt:lpstr>sale</vt:lpstr>
    </vt:vector>
  </TitlesOfParts>
  <Company>Contextures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DELL 4</cp:lastModifiedBy>
  <dcterms:created xsi:type="dcterms:W3CDTF">2004-05-01T18:16:56Z</dcterms:created>
  <dcterms:modified xsi:type="dcterms:W3CDTF">2025-07-22T09:13:14Z</dcterms:modified>
  <cp:category>Excel</cp:category>
</cp:coreProperties>
</file>