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6992C5DE-DD38-466E-945C-4AA035D6ED80}" xr6:coauthVersionLast="47" xr6:coauthVersionMax="47" xr10:uidLastSave="{00000000-0000-0000-0000-000000000000}"/>
  <bookViews>
    <workbookView xWindow="30750" yWindow="870" windowWidth="25530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26" l="1"/>
  <c r="E102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4" i="26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E64" i="26"/>
  <c r="E65" i="26"/>
  <c r="N65" i="26"/>
  <c r="E66" i="26"/>
  <c r="N66" i="26"/>
  <c r="E67" i="26"/>
  <c r="N67" i="26"/>
  <c r="E68" i="26"/>
  <c r="N68" i="26"/>
  <c r="N69" i="26"/>
  <c r="E70" i="26"/>
  <c r="N70" i="26"/>
  <c r="E71" i="26"/>
  <c r="N71" i="26"/>
  <c r="E72" i="26"/>
  <c r="N72" i="26"/>
  <c r="E73" i="26"/>
  <c r="N73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<sst xmlns="http://schemas.openxmlformats.org/spreadsheetml/2006/main" count="10849" uniqueCount="5149">
  <si>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</si>
  <si>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</si>
  <si>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</si>
  <si>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</si>
  <si>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</si>
  <si>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</si>
  <si>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</si>
  <si>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</si>
  <si>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</si>
  <si>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</si>
  <si>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</si>
  <si>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</si>
  <si>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</si>
  <si>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</si>
  <si>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</si>
  <si>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</si>
  <si>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</si>
  <si>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</si>
  <si>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</si>
  <si>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</si>
  <si>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</si>
  <si>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</si>
  <si>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</si>
  <si>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</si>
  <si>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</si>
  <si>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</si>
  <si>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</si>
  <si>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</si>
  <si>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</si>
  <si>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</si>
  <si>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</si>
  <si>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</si>
  <si>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</si>
  <si>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</si>
  <si>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</si>
  <si>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</si>
  <si>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</si>
  <si>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</si>
  <si>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</si>
  <si>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</si>
  <si>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</si>
  <si>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</si>
  <si>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</si>
  <si>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</si>
  <si>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</si>
  <si>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</si>
  <si>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</si>
  <si>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</si>
  <si>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</si>
  <si>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</si>
  <si>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</si>
  <si>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</si>
  <si>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</si>
  <si>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</si>
  <si>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</si>
  <si>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</si>
  <si>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</si>
  <si>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</si>
  <si>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</si>
  <si>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</si>
  <si>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</si>
  <si>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</si>
  <si>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</si>
  <si>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</si>
  <si>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</si>
  <si>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</si>
  <si>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</si>
  <si>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</si>
  <si>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</si>
  <si>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</si>
  <si>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</si>
  <si>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</si>
  <si>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</si>
  <si>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</si>
  <si>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</si>
  <si>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</si>
  <si>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</si>
  <si>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</si>
  <si>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</si>
  <si>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</si>
  <si>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</si>
  <si>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</si>
  <si>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</si>
  <si>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</si>
  <si>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</si>
  <si>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</si>
  <si>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</si>
  <si>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</si>
  <si>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</si>
  <si>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</si>
  <si>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</si>
  <si>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</si>
  <si>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</si>
  <si>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</si>
  <si>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</si>
  <si>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</si>
  <si>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</si>
  <si>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</si>
  <si>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</si>
  <si>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</si>
  <si>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</si>
  <si>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</si>
  <si>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</si>
  <si>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</si>
  <si>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</si>
  <si>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</si>
  <si>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</si>
  <si>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</si>
  <si>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</si>
  <si>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</si>
  <si>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</si>
  <si>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</si>
  <si>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</si>
  <si>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</si>
  <si>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</si>
  <si>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</si>
  <si>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</si>
  <si>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</si>
  <si>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</si>
  <si>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</si>
  <si>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</si>
  <si>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</si>
  <si>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</si>
  <si>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</si>
  <si>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</si>
  <si>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</si>
  <si>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</si>
  <si>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</si>
  <si>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</si>
  <si>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</si>
  <si>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</si>
  <si>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</si>
  <si>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</si>
  <si>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</si>
  <si>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</si>
  <si>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</si>
  <si>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</si>
  <si>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</si>
  <si>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</si>
  <si>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</si>
  <si>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</si>
  <si>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</si>
  <si>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</si>
  <si>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</si>
  <si>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</si>
  <si>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</si>
  <si>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</si>
  <si>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</si>
  <si>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</si>
  <si>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</si>
  <si>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</si>
  <si>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</si>
  <si>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</si>
  <si>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</si>
  <si>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</si>
  <si>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</si>
  <si>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</si>
  <si>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</si>
  <si>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</si>
  <si>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</si>
  <si>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</si>
  <si>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</si>
  <si>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</si>
  <si>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</si>
  <si>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</si>
  <si>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</si>
  <si>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</si>
  <si>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</si>
  <si>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</si>
  <si>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</si>
  <si>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</si>
  <si>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</si>
  <si>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</si>
  <si>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</si>
  <si>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</si>
  <si>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</si>
  <si>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</si>
  <si>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</si>
  <si>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</si>
  <si>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</si>
  <si>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</si>
  <si>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</si>
  <si>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</si>
  <si>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</si>
  <si>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</si>
  <si>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</si>
  <si>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</si>
  <si>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</si>
  <si>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</si>
  <si>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</si>
  <si>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</si>
  <si>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</si>
  <si>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</si>
  <si>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</si>
  <si>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</si>
  <si>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</si>
  <si>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</si>
  <si>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</si>
  <si>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</si>
  <si>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</si>
  <si>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</si>
  <si>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</si>
  <si>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</si>
  <si>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</si>
  <si>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</si>
  <si>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</si>
  <si>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</si>
  <si>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</si>
  <si>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</si>
  <si>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</si>
  <si>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</si>
  <si>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</si>
  <si>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</si>
  <si>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</si>
  <si>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</si>
  <si>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</si>
  <si>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</si>
  <si>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</si>
  <si>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</si>
  <si>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</si>
  <si>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</si>
  <si>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</si>
  <si>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</si>
  <si>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</si>
  <si>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</si>
  <si>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</si>
  <si>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</si>
  <si>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</si>
  <si>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</si>
  <si>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</si>
  <si>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</si>
  <si>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</si>
  <si>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</si>
  <si>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</si>
  <si>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</si>
  <si>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</si>
  <si>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</si>
  <si>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</si>
  <si>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</si>
  <si>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</si>
  <si>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</si>
  <si>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</si>
  <si>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</si>
  <si>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</si>
  <si>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</si>
  <si>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</si>
  <si>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</si>
  <si>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</si>
  <si>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</si>
  <si>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</si>
  <si>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</si>
  <si>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</si>
  <si>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</si>
  <si>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</si>
  <si>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</si>
  <si>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</si>
  <si>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</si>
  <si>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</si>
  <si>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</si>
  <si>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</si>
  <si>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</si>
  <si>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</si>
  <si>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</si>
  <si>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</si>
  <si>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</si>
  <si>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</si>
  <si>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</si>
  <si>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</si>
  <si>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</si>
  <si>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</si>
  <si>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</si>
  <si>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</si>
  <si>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</si>
  <si>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</si>
  <si>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</si>
  <si>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</si>
  <si>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</si>
  <si>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</si>
  <si>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</si>
  <si>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</si>
  <si>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</si>
  <si>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</si>
  <si>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</si>
  <si>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</si>
  <si>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</si>
  <si>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</si>
  <si>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</si>
  <si>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</si>
  <si>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</si>
  <si>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</si>
  <si>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</si>
  <si>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</si>
  <si>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</si>
  <si>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</si>
  <si>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</si>
  <si>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</si>
  <si>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</si>
  <si>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</si>
  <si>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</si>
  <si>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</si>
  <si>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</si>
  <si>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</si>
  <si>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</si>
  <si>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</si>
  <si>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</si>
  <si>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</si>
  <si>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</si>
  <si>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</si>
  <si>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</si>
  <si>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</si>
  <si>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</si>
  <si>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</si>
  <si>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</si>
  <si>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</si>
  <si>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</si>
  <si>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</si>
  <si>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</si>
  <si>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</si>
  <si>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</si>
  <si>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</si>
  <si>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</si>
  <si>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</si>
  <si>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</si>
  <si>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</si>
  <si>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</si>
  <si>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</si>
  <si>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</si>
  <si>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</si>
  <si>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</si>
  <si>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</si>
  <si>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</si>
  <si>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</si>
  <si>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</si>
  <si>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</si>
  <si>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</si>
  <si>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</si>
  <si>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</si>
  <si>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</si>
  <si>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</si>
  <si>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</si>
  <si>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</si>
  <si>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</si>
  <si>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</si>
  <si>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</si>
  <si>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</si>
  <si>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</si>
  <si>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</si>
  <si>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</si>
  <si>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</si>
  <si>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</si>
  <si>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</si>
  <si>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</si>
  <si>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</si>
  <si>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</si>
  <si>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</si>
  <si>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</si>
  <si>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</si>
  <si>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</si>
  <si>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</si>
  <si>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</si>
  <si>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</si>
  <si>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</si>
  <si>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</si>
  <si>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</si>
  <si>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</si>
  <si>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</si>
  <si>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</si>
  <si>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</si>
  <si>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</si>
  <si>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</si>
  <si>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</si>
  <si>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</si>
  <si>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</si>
  <si>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</si>
  <si>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</si>
  <si>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</si>
  <si>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</si>
  <si>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</si>
  <si>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</si>
  <si>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</si>
  <si>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</si>
  <si>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</si>
  <si>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</si>
  <si>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</si>
  <si>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</si>
  <si>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</si>
  <si>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</si>
  <si>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</si>
  <si>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</si>
  <si>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</si>
  <si>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</si>
  <si>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</si>
  <si>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</si>
  <si>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</si>
  <si>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</si>
  <si>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</si>
  <si>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</si>
  <si>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</si>
  <si>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</si>
  <si>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</si>
  <si>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</si>
  <si>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</si>
  <si>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</si>
  <si>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</si>
  <si>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</si>
  <si>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</si>
  <si>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</si>
  <si>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</si>
  <si>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</si>
  <si>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</si>
  <si>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</si>
  <si>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</si>
  <si>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</si>
  <si>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</si>
  <si>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</si>
  <si>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</si>
  <si>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</si>
  <si>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</si>
  <si>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</si>
  <si>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</si>
  <si>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</si>
  <si>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</si>
  <si>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</si>
  <si>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</si>
  <si>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</si>
  <si>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</si>
  <si>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</si>
  <si>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</si>
  <si>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</si>
  <si>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</si>
  <si>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</si>
  <si>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</si>
  <si>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</si>
  <si>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</si>
  <si>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</si>
  <si>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</si>
  <si>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</si>
  <si>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</si>
  <si>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</si>
  <si>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</si>
  <si>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</si>
  <si>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</si>
  <si>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</si>
  <si>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</si>
  <si>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</si>
  <si>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</si>
  <si>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</si>
  <si>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</si>
  <si>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</si>
  <si>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</si>
  <si>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</si>
  <si>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</si>
  <si>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</si>
  <si>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</si>
  <si>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</si>
  <si>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</si>
  <si>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</si>
  <si>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</si>
  <si>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</si>
  <si>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</si>
  <si>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</si>
  <si>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</si>
  <si>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</si>
  <si>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</si>
  <si>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</si>
  <si>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</si>
  <si>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</si>
  <si>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</si>
  <si>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</si>
  <si>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</si>
  <si>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</si>
  <si>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</si>
  <si>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</si>
  <si>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</si>
  <si>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</si>
  <si>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</si>
  <si>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</si>
  <si>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</si>
  <si>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</si>
  <si>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</si>
  <si>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</si>
  <si>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</si>
  <si>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</si>
  <si>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</si>
  <si>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</si>
  <si>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</si>
  <si>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</si>
  <si>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</si>
  <si>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</si>
  <si>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</si>
  <si>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</si>
  <si>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</si>
  <si>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</si>
  <si>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</si>
  <si>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</si>
  <si>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</si>
  <si>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</si>
  <si>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</si>
  <si>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</si>
  <si>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</si>
  <si>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</si>
  <si>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</si>
  <si>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</si>
  <si>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</si>
  <si>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</si>
  <si>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</si>
  <si>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</si>
  <si>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</si>
  <si>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</si>
  <si>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</si>
  <si>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</si>
  <si>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</si>
  <si>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</si>
  <si>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</si>
  <si>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</si>
  <si>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</si>
  <si>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</si>
  <si>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</si>
  <si>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</si>
  <si>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</si>
  <si>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</si>
  <si>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</si>
  <si>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</si>
  <si>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</si>
  <si>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</si>
  <si>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</si>
  <si>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</si>
  <si>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</si>
  <si>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</si>
  <si>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</si>
  <si>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</si>
  <si>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</si>
  <si>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</si>
  <si>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</si>
  <si>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</si>
  <si>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</si>
  <si>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</si>
  <si>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</si>
  <si>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</si>
  <si>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</si>
  <si>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</si>
  <si>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</si>
  <si>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</si>
  <si>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</si>
  <si>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</si>
  <si>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</si>
  <si>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</si>
  <si>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</si>
  <si>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</si>
  <si>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</si>
  <si>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</si>
  <si>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</si>
  <si>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</si>
  <si>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</si>
  <si>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</si>
  <si>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</si>
  <si>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</si>
  <si>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</si>
  <si>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</si>
  <si>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</si>
  <si>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</si>
  <si>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</si>
  <si>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</si>
  <si>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</si>
  <si>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</si>
  <si>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</si>
  <si>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</si>
  <si>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</si>
  <si>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</si>
  <si>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</si>
  <si>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</si>
  <si>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</si>
  <si>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</si>
  <si>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</si>
  <si>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</si>
  <si>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</si>
  <si>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</si>
  <si>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</si>
  <si>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</si>
  <si>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</si>
  <si>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</si>
  <si>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</si>
  <si>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</si>
  <si>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</si>
  <si>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</si>
  <si>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</si>
  <si>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</si>
  <si>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</si>
  <si>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</si>
  <si>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</si>
  <si>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</si>
  <si>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</si>
  <si>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</si>
  <si>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</si>
  <si>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</si>
  <si>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</si>
  <si>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</si>
  <si>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</si>
  <si>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</si>
  <si>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</si>
  <si>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</si>
  <si>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</si>
  <si>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</si>
  <si>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</si>
  <si>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</si>
  <si>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</si>
  <si>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</si>
  <si>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</si>
  <si>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</si>
  <si>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</si>
  <si>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</si>
  <si>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</si>
  <si>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</si>
  <si>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</si>
  <si>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</si>
  <si>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</si>
  <si>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</si>
  <si>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</si>
  <si>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</si>
  <si>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</si>
  <si>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</si>
  <si>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</si>
  <si>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</si>
  <si>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</si>
  <si>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</si>
  <si>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</si>
  <si>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</si>
  <si>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</si>
  <si>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</si>
  <si>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</si>
  <si>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</si>
  <si>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</si>
  <si>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</si>
  <si>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</si>
  <si>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</si>
  <si>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</si>
  <si>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</si>
  <si>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</si>
  <si>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</si>
  <si>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</si>
  <si>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</si>
  <si>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</si>
  <si>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</si>
  <si>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</si>
  <si>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</si>
  <si>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</si>
  <si>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</si>
  <si>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</si>
  <si>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</si>
  <si>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</si>
  <si>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</si>
  <si>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</si>
  <si>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</si>
  <si>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</si>
  <si>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</si>
  <si>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</si>
  <si>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</si>
  <si>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</si>
  <si>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</si>
  <si>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</si>
  <si>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</si>
  <si>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</si>
  <si>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</si>
  <si>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</si>
  <si>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</si>
  <si>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</si>
  <si>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</si>
  <si>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</si>
  <si>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</si>
  <si>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</si>
  <si>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</si>
  <si>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</si>
  <si>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</si>
  <si>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</si>
  <si>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</si>
  <si>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</si>
  <si>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</si>
  <si>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</si>
  <si>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</si>
  <si>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</si>
  <si>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</si>
  <si>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</si>
  <si>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</si>
  <si>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</si>
  <si>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</si>
  <si>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</si>
  <si>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</si>
  <si>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</si>
  <si>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</si>
  <si>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</si>
  <si>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</si>
  <si>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</si>
  <si>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</si>
  <si>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</si>
  <si>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</si>
  <si>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</si>
  <si>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</si>
  <si>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</si>
  <si>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</si>
  <si>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</si>
  <si>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</si>
  <si>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</si>
  <si>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</si>
  <si>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</si>
  <si>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</si>
  <si>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</si>
  <si>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</si>
  <si>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</si>
  <si>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</si>
  <si>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</si>
  <si>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</si>
  <si>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</si>
  <si>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</si>
  <si>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</si>
  <si>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</si>
  <si>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</si>
  <si>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</si>
  <si>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</si>
  <si>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</si>
  <si>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</si>
  <si>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</si>
  <si>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</si>
  <si>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</si>
  <si>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</si>
  <si>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</si>
  <si>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</si>
  <si>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</si>
  <si>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</si>
  <si>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</si>
  <si>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</si>
  <si>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</si>
  <si>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</si>
  <si>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</si>
  <si>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</si>
  <si>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</si>
  <si>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</si>
  <si>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</si>
  <si>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</si>
  <si>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</si>
  <si>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</si>
  <si>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</si>
  <si>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</si>
  <si>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</si>
  <si>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</si>
  <si>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</si>
  <si>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</si>
  <si>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</si>
  <si>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</si>
  <si>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</si>
  <si>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</si>
  <si>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</si>
  <si>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</si>
  <si>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</si>
  <si>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</si>
  <si>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</si>
  <si>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</si>
  <si>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</si>
  <si>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</si>
  <si>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</si>
  <si>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</si>
  <si>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</si>
  <si>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</si>
  <si>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</si>
  <si>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</si>
  <si>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</si>
  <si>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</si>
  <si>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</si>
  <si>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</si>
  <si>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</si>
  <si>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</si>
  <si>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</si>
  <si>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</si>
  <si>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</si>
  <si>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</si>
  <si>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</si>
  <si>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</si>
  <si>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</si>
  <si>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</si>
  <si>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</si>
  <si>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</si>
  <si>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</si>
  <si>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</si>
  <si>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</si>
  <si>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</si>
  <si>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</si>
  <si>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</si>
  <si>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</si>
  <si>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</si>
  <si>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</si>
  <si>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</si>
  <si>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</si>
  <si>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</si>
  <si>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</si>
  <si>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</si>
  <si>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</si>
  <si>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</si>
  <si>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</si>
  <si>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</si>
  <si>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</si>
  <si>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</si>
  <si>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</si>
  <si>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</si>
  <si>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</si>
  <si>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</si>
  <si>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</si>
  <si>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</si>
  <si>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</si>
  <si>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</si>
  <si>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</si>
  <si>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</si>
  <si>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</si>
  <si>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</si>
  <si>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</si>
  <si>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</si>
  <si>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</si>
  <si>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</si>
  <si>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</si>
  <si>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</si>
  <si>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</si>
  <si>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</si>
  <si>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</si>
  <si>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</si>
  <si>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</si>
  <si>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</si>
  <si>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</si>
  <si>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</si>
  <si>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</si>
  <si>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</si>
  <si>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</si>
  <si>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</si>
  <si>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</si>
  <si>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</si>
  <si>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</si>
  <si>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</si>
  <si>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</si>
  <si>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</si>
  <si>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</si>
  <si>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</si>
  <si>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</si>
  <si>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</si>
  <si>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</si>
  <si>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</si>
  <si>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</si>
  <si>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</si>
  <si>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</si>
  <si>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</si>
  <si>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</si>
  <si>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</si>
  <si>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</si>
  <si>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</si>
  <si>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</si>
  <si>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</si>
  <si>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</si>
  <si>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</si>
  <si>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</si>
  <si>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</si>
  <si>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</si>
  <si>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</si>
  <si>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</si>
  <si>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</si>
  <si>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</si>
  <si>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</si>
  <si>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</si>
  <si>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</si>
  <si>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</si>
  <si>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</si>
  <si>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</si>
  <si>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</si>
  <si>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</si>
  <si>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</si>
  <si>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</si>
  <si>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</si>
  <si>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</si>
  <si>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</si>
  <si>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</si>
  <si>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</si>
  <si>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</si>
  <si>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</si>
  <si>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</si>
  <si>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</si>
  <si>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</si>
  <si>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</si>
  <si>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</si>
  <si>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</si>
  <si>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</si>
  <si>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</si>
  <si>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</si>
  <si>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</si>
  <si>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</si>
  <si>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</si>
  <si>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</si>
  <si>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</si>
  <si>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</si>
  <si>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</si>
  <si>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</si>
  <si>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</si>
  <si>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</si>
  <si>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</si>
  <si>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</si>
  <si>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</si>
  <si>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</si>
  <si>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</si>
  <si>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</si>
  <si>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</si>
  <si>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</si>
  <si>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</si>
  <si>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</si>
  <si>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</si>
  <si>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</si>
  <si>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</si>
  <si>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</si>
  <si>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</si>
  <si>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</si>
  <si>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</si>
  <si>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</si>
  <si>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</si>
  <si>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</si>
  <si>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</si>
  <si>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</si>
  <si>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</si>
  <si>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</si>
  <si>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</si>
  <si>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</si>
  <si>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</si>
  <si>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</si>
  <si>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</si>
  <si>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</si>
  <si>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</si>
  <si>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</si>
  <si>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</si>
  <si>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</si>
  <si>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</si>
  <si>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</si>
  <si>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</si>
  <si>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</si>
  <si>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</si>
  <si>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</si>
  <si>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</si>
  <si>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</si>
  <si>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</si>
  <si>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</si>
  <si>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</si>
  <si>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</si>
  <si>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</si>
  <si>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</si>
  <si>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</si>
  <si>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</si>
  <si>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</si>
  <si>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</si>
  <si>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</si>
  <si>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</si>
  <si>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</si>
  <si>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</si>
  <si>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</si>
  <si>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</si>
  <si>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</si>
  <si>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</si>
  <si>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</si>
  <si>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</si>
  <si>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</si>
  <si>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</si>
  <si>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</si>
  <si>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</si>
  <si>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</si>
  <si>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</si>
  <si>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</si>
  <si>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</si>
  <si>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</si>
  <si>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</si>
  <si>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</si>
  <si>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</si>
  <si>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</si>
  <si>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</si>
  <si>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</si>
  <si>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</si>
  <si>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</si>
  <si>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</si>
  <si>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</si>
  <si>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</si>
  <si>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</si>
  <si>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</si>
  <si>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</si>
  <si>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</si>
  <si>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</si>
  <si>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</si>
  <si>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</si>
  <si>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</si>
  <si>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</si>
  <si>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</si>
  <si>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</si>
  <si>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</si>
  <si>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</si>
  <si>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</si>
  <si>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</si>
  <si>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</si>
  <si>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</si>
  <si>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</si>
  <si>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</si>
  <si>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</si>
  <si>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</si>
  <si>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</si>
  <si>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</si>
  <si>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</si>
  <si>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</si>
  <si>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</si>
  <si>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</si>
  <si>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</si>
  <si>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</si>
  <si>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</si>
  <si>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</si>
  <si>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</si>
  <si>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</si>
  <si>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</si>
  <si>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</si>
  <si>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</si>
  <si>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</si>
  <si>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</si>
  <si>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</si>
  <si>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</si>
  <si>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</si>
  <si>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</si>
  <si>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</si>
  <si>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</si>
  <si>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</si>
  <si>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</si>
  <si>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</si>
  <si>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</si>
  <si>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</si>
  <si>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</si>
  <si>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</si>
  <si>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</si>
  <si>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</si>
  <si>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</si>
  <si>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</si>
  <si>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</si>
  <si>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</si>
  <si>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</si>
  <si>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</si>
  <si>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</si>
  <si>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</si>
  <si>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</si>
  <si>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</si>
  <si>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</si>
  <si>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</si>
  <si>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</si>
  <si>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</si>
  <si>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</si>
  <si>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</si>
  <si>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</si>
  <si>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</si>
  <si>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</si>
  <si>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</si>
  <si>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</si>
  <si>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</si>
  <si>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</si>
  <si>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</si>
  <si>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</si>
  <si>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</si>
  <si>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</si>
  <si>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</si>
  <si>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</si>
  <si>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</si>
  <si>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</si>
  <si>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</si>
  <si>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</si>
  <si>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</si>
  <si>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</si>
  <si>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</si>
  <si>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</si>
  <si>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</si>
  <si>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</si>
  <si>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</si>
  <si>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</si>
  <si>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</si>
  <si>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</si>
  <si>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</si>
  <si>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</si>
  <si>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</si>
  <si>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</si>
  <si>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</si>
  <si>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</si>
  <si>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</si>
  <si>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</si>
  <si>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</si>
  <si>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</si>
  <si>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</si>
  <si>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</si>
  <si>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</si>
  <si>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</si>
  <si>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</si>
  <si>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</si>
  <si>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</si>
  <si>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</si>
  <si>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</si>
  <si>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</si>
  <si>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</si>
  <si>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</si>
  <si>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</si>
  <si>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</si>
  <si>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</si>
  <si>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</si>
  <si>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</si>
  <si>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</si>
  <si>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</si>
  <si>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</si>
  <si>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</si>
  <si>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</si>
  <si>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</si>
  <si>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</si>
  <si>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</si>
  <si>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</si>
  <si>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</si>
  <si>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</si>
  <si>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</si>
  <si>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</si>
  <si>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</si>
  <si>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</si>
  <si>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</si>
  <si>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</si>
  <si>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</si>
  <si>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</si>
  <si>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</si>
  <si>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</si>
  <si>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</si>
  <si>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</si>
  <si>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</si>
  <si>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</si>
  <si>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</si>
  <si>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</si>
  <si>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</si>
  <si>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</si>
  <si>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</si>
  <si>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</si>
  <si>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</si>
  <si>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</si>
  <si>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</si>
  <si>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</si>
  <si>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</si>
  <si>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</si>
  <si>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</si>
  <si>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</si>
  <si>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</si>
  <si>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</si>
  <si>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</si>
  <si>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</si>
  <si>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</si>
  <si>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</si>
  <si>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</si>
  <si>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</si>
  <si>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</si>
  <si>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</si>
  <si>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</si>
  <si>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</si>
  <si>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</si>
  <si>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</si>
  <si>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</si>
  <si>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</si>
  <si>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</si>
  <si>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</si>
  <si>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</si>
  <si>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</si>
  <si>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</si>
  <si>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</si>
  <si>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</si>
  <si>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</si>
  <si>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</si>
  <si>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</si>
  <si>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</si>
  <si>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</si>
  <si>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</si>
  <si>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</si>
  <si>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</si>
  <si>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</si>
  <si>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</si>
  <si>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</si>
  <si>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</si>
  <si>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</si>
  <si>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</si>
  <si>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</si>
  <si>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</si>
  <si>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</si>
  <si>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</si>
  <si>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</si>
  <si>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</si>
  <si>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</si>
  <si>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</si>
  <si>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</si>
  <si>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</si>
  <si>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</si>
  <si>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</si>
  <si>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</si>
  <si>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</si>
  <si>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</si>
  <si>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</si>
  <si>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</si>
  <si>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</si>
  <si>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</si>
  <si>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</si>
  <si>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</si>
  <si>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</si>
  <si>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</si>
  <si>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</si>
  <si>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</si>
  <si>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</si>
  <si>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</si>
  <si>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</si>
  <si>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</si>
  <si>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</si>
  <si>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</si>
  <si>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</si>
  <si>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</si>
  <si>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</si>
  <si>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</si>
  <si>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</si>
  <si>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</si>
  <si>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</si>
  <si>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</si>
  <si>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</si>
  <si>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</si>
  <si>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</si>
  <si>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</si>
  <si>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</si>
  <si>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</si>
  <si>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</si>
  <si>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</si>
  <si>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</si>
  <si>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</si>
  <si>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</si>
  <si>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</si>
  <si>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</si>
  <si>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</si>
  <si>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</si>
  <si>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</si>
  <si>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</si>
  <si>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</si>
  <si>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</si>
  <si>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</si>
  <si>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</si>
  <si>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</si>
  <si>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</si>
  <si>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</si>
  <si>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</si>
  <si>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</si>
  <si>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</si>
  <si>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</si>
  <si>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</si>
  <si>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</si>
  <si>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</si>
  <si>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</si>
  <si>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</si>
  <si>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</si>
  <si>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</si>
  <si>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</si>
  <si>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</si>
  <si>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</si>
  <si>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</si>
  <si>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</si>
  <si>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</si>
  <si>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</si>
  <si>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</si>
  <si>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</si>
  <si>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</si>
  <si>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</si>
  <si>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</si>
  <si>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</si>
  <si>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</si>
  <si>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</si>
  <si>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</si>
  <si>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</si>
  <si>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</si>
  <si>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</si>
  <si>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</si>
  <si>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</si>
  <si>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</si>
  <si>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</si>
  <si>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</si>
  <si>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</si>
  <si>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</si>
  <si>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</si>
  <si>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</si>
  <si>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</si>
  <si>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</si>
  <si>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</si>
  <si>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</si>
  <si>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</si>
  <si>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</si>
  <si>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</si>
  <si>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</si>
  <si>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</si>
  <si>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</si>
  <si>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</si>
  <si>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</si>
  <si>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</si>
  <si>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</si>
  <si>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</si>
  <si>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</si>
  <si>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</si>
  <si>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</si>
  <si>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</si>
  <si>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</si>
  <si>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</si>
  <si>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</si>
  <si>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</si>
  <si>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</si>
  <si>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</si>
  <si>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</si>
  <si>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</si>
  <si>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</si>
  <si>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</si>
  <si>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</si>
  <si>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</si>
  <si>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</si>
  <si>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</si>
  <si>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</si>
  <si>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</si>
  <si>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</si>
  <si>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</si>
  <si>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</si>
  <si>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</si>
  <si>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</si>
  <si>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</si>
  <si>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</si>
  <si>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</si>
  <si>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</si>
  <si>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</si>
  <si>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</si>
  <si>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</si>
  <si>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</si>
  <si>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</si>
  <si>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</si>
  <si>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</si>
  <si>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</si>
  <si>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</si>
  <si>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</si>
  <si>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</si>
  <si>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</si>
  <si>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</si>
  <si>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</si>
  <si>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</si>
  <si>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</si>
  <si>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</si>
  <si>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</si>
  <si>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</si>
  <si>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</si>
  <si>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</si>
  <si>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</si>
  <si>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</si>
  <si>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</si>
  <si>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</si>
  <si>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</si>
  <si>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</si>
  <si>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</si>
  <si>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</si>
  <si>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</si>
  <si>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</si>
  <si>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</si>
  <si>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</si>
  <si>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</si>
  <si>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</si>
  <si>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</si>
  <si>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</si>
  <si>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</si>
  <si>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</si>
  <si>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</si>
  <si>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</si>
  <si>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</si>
  <si>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</si>
  <si>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</si>
  <si>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</si>
  <si>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</si>
  <si>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</si>
  <si>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</si>
  <si>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</si>
  <si>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</si>
  <si>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</si>
  <si>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</si>
  <si>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</si>
  <si>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</si>
  <si>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</si>
  <si>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</si>
  <si>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</si>
  <si>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</si>
  <si>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</si>
  <si>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</si>
  <si>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</si>
  <si>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</si>
  <si>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</si>
  <si>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</si>
  <si>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</si>
  <si>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</si>
  <si>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</si>
  <si>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</si>
  <si>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</si>
  <si>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</si>
  <si>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</si>
  <si>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</si>
  <si>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</si>
  <si>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</si>
  <si>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</si>
  <si>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</si>
  <si>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</si>
  <si>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</si>
  <si>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</si>
  <si>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</si>
  <si>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</si>
  <si>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</si>
  <si>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</si>
  <si>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</si>
  <si>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</si>
  <si>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</si>
  <si>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</si>
  <si>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</si>
  <si>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</si>
  <si>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</si>
  <si>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</si>
  <si>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</si>
  <si>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</si>
  <si>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</si>
  <si>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</si>
  <si>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</si>
  <si>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</si>
  <si>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</si>
  <si>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</si>
  <si>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</si>
  <si>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</si>
  <si>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</si>
  <si>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</si>
  <si>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</si>
  <si>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</si>
  <si>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</si>
  <si>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</si>
  <si>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</si>
  <si>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</si>
  <si>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</si>
  <si>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</si>
  <si>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</si>
  <si>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</si>
  <si>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</si>
  <si>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</si>
  <si>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</si>
  <si>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</si>
  <si>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</si>
  <si>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</si>
  <si>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</si>
  <si>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</si>
  <si>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</si>
  <si>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</si>
  <si>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</si>
  <si>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</si>
  <si>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</si>
  <si>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</si>
  <si>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</si>
  <si>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</si>
  <si>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</si>
  <si>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</si>
  <si>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</si>
  <si>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</si>
  <si>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</si>
  <si>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</si>
  <si>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</si>
  <si>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</si>
  <si>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</si>
  <si>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</si>
  <si>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</si>
  <si>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</si>
  <si>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</si>
  <si>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</si>
  <si>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</si>
  <si>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</si>
  <si>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</si>
  <si>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</si>
  <si>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</si>
  <si>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</si>
  <si>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</si>
  <si>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</si>
  <si>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</si>
  <si>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</si>
  <si>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</si>
  <si>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</si>
  <si>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</si>
  <si>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</si>
  <si>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</si>
  <si>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</si>
  <si>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</si>
  <si>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</si>
  <si>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</si>
  <si>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</si>
  <si>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</si>
  <si>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</si>
  <si>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</si>
  <si>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</si>
  <si>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</si>
  <si>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</si>
  <si>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</si>
  <si>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</si>
  <si>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</si>
  <si>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</si>
  <si>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</si>
  <si>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</si>
  <si>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</si>
  <si>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</si>
  <si>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</si>
  <si>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</si>
  <si>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</si>
  <si>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</si>
  <si>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</si>
  <si>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</si>
  <si>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</si>
  <si>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</si>
  <si>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</si>
  <si>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</si>
  <si>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</si>
  <si>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</si>
  <si>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</si>
  <si>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</si>
  <si>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</si>
  <si>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</si>
  <si>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</si>
  <si>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</si>
  <si>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</si>
  <si>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</si>
  <si>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</si>
  <si>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</si>
  <si>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</si>
  <si>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</si>
  <si>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</si>
  <si>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</si>
  <si>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</si>
  <si>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</si>
  <si>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</si>
  <si>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</si>
  <si>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</si>
  <si>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</si>
  <si>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</si>
  <si>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</si>
  <si>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</si>
  <si>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</si>
  <si>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</si>
  <si>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</si>
  <si>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</si>
  <si>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</si>
  <si>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</si>
  <si>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</si>
  <si>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</si>
  <si>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</si>
  <si>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</si>
  <si>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</si>
  <si>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</si>
  <si>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</si>
  <si>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</si>
  <si>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</si>
  <si>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</si>
  <si>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</si>
  <si>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</si>
  <si>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</si>
  <si>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</si>
  <si>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</si>
  <si>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</si>
  <si>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</si>
  <si>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</si>
  <si>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</si>
  <si>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</si>
  <si>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</si>
  <si>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</si>
  <si>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</si>
  <si>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</si>
  <si>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</si>
  <si>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</si>
  <si>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</si>
  <si>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</si>
  <si>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</si>
  <si>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</si>
  <si>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</si>
  <si>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</si>
  <si>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</si>
  <si>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</si>
  <si>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</si>
  <si>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</si>
  <si>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</si>
  <si>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</si>
  <si>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</si>
  <si>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</si>
  <si>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</si>
  <si>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</si>
  <si>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</si>
  <si>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</si>
  <si>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</si>
  <si>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</si>
  <si>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</si>
  <si>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</si>
  <si>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</si>
  <si>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</si>
  <si>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</si>
  <si>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</si>
  <si>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</si>
  <si>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</si>
  <si>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</si>
  <si>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</si>
  <si>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</si>
  <si>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</si>
  <si>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</si>
  <si>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</si>
  <si>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</si>
  <si>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</si>
  <si>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</si>
  <si>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</si>
  <si>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</si>
  <si>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</si>
  <si>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</si>
  <si>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</si>
  <si>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</si>
  <si>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</si>
  <si>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</si>
  <si>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</si>
  <si>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</si>
  <si>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</si>
  <si>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</si>
  <si>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</si>
  <si>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</si>
  <si>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</si>
  <si>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</si>
  <si>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</si>
  <si>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</si>
  <si>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</si>
  <si>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</si>
  <si>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</si>
  <si>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</si>
  <si>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</si>
  <si>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</si>
  <si>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</si>
  <si>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</si>
  <si>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</si>
  <si>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</si>
  <si>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</si>
  <si>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</si>
  <si>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</si>
  <si>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</si>
  <si>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</si>
  <si>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</si>
  <si>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</si>
  <si>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</si>
  <si>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</si>
  <si>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</si>
  <si>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</si>
  <si>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</si>
  <si>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</si>
  <si>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</si>
  <si>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</si>
  <si>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</si>
  <si>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</si>
  <si>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</si>
  <si>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</si>
  <si>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</si>
  <si>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</si>
  <si>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</si>
  <si>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</si>
  <si>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</si>
  <si>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</si>
  <si>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</si>
  <si>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</si>
  <si>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</si>
  <si>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</si>
  <si>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</si>
  <si>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</si>
  <si>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</si>
  <si>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</si>
  <si>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</si>
  <si>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</si>
  <si>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</si>
  <si>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</si>
  <si>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</si>
  <si>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</si>
  <si>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</si>
  <si>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</si>
  <si>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</si>
  <si>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</si>
  <si>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</si>
  <si>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</si>
  <si>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</si>
  <si>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</si>
  <si>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</si>
  <si>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</si>
  <si>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</si>
  <si>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</si>
  <si>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</si>
  <si>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</si>
  <si>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</si>
  <si>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</si>
  <si>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</si>
  <si>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</si>
  <si>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</si>
  <si>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</si>
  <si>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</si>
  <si>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</si>
  <si>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</si>
  <si>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</si>
  <si>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</si>
  <si>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</si>
  <si>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</si>
  <si>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</si>
  <si>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</si>
  <si>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</si>
  <si>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</si>
  <si>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</si>
  <si>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</si>
  <si>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</si>
  <si>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</si>
  <si>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</si>
  <si>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</si>
  <si>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</si>
  <si>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</si>
  <si>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</si>
  <si>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</si>
  <si>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</si>
  <si>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</si>
  <si>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</si>
  <si>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</si>
  <si>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</si>
  <si>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</si>
  <si>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</si>
  <si>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</si>
  <si>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</si>
  <si>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</si>
  <si>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</si>
  <si>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</si>
  <si>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</si>
  <si>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</si>
  <si>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</si>
  <si>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</si>
  <si>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</si>
  <si>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</si>
  <si>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</si>
  <si>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</si>
  <si>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</si>
  <si>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</si>
  <si>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</si>
  <si>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</si>
  <si>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</si>
  <si>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</si>
  <si>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</si>
  <si>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</si>
  <si>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</si>
  <si>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</si>
  <si>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</si>
  <si>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</si>
  <si>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</si>
  <si>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</si>
  <si>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</si>
  <si>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</si>
  <si>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</si>
  <si>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</si>
  <si>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</si>
  <si>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</si>
  <si>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</si>
  <si>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</si>
  <si>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</si>
  <si>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</si>
  <si>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</si>
  <si>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</si>
  <si>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</si>
  <si>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</si>
  <si>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</si>
  <si>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</si>
  <si>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</si>
  <si>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</si>
  <si>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</si>
  <si>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</si>
  <si>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</si>
  <si>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</si>
  <si>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</si>
  <si>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</si>
  <si>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</si>
  <si>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</si>
  <si>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</si>
  <si>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</si>
  <si>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</si>
  <si>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</si>
  <si>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</si>
  <si>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</si>
  <si>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</si>
  <si>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</si>
  <si>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</si>
  <si>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</si>
  <si>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</si>
  <si>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</si>
  <si>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</si>
  <si>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</si>
  <si>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</si>
  <si>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</si>
  <si>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</si>
  <si>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</si>
  <si>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</si>
  <si>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</si>
  <si>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</si>
  <si>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</si>
  <si>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</si>
  <si>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</si>
  <si>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</si>
  <si>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</si>
  <si>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</si>
  <si>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</si>
  <si>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</si>
  <si>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</si>
  <si>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</si>
  <si>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</si>
  <si>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</si>
  <si>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</si>
  <si>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</si>
  <si>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</si>
  <si>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</si>
  <si>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</si>
  <si>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</si>
  <si>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</si>
  <si>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</si>
  <si>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</si>
  <si>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</si>
  <si>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</si>
  <si>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</si>
  <si>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</si>
  <si>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</si>
  <si>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</si>
  <si>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</si>
  <si>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</si>
  <si>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</si>
  <si>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</si>
  <si>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</si>
  <si>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</si>
  <si>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</si>
  <si>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</si>
  <si>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</si>
  <si>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</si>
  <si>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</si>
  <si>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</si>
  <si>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</si>
  <si>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</si>
  <si>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</si>
  <si>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</si>
  <si>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</si>
  <si>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</si>
  <si>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</si>
  <si>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</si>
  <si>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</si>
  <si>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</si>
  <si>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</si>
  <si>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</si>
  <si>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</si>
  <si>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</si>
  <si>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</si>
  <si>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</si>
  <si>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</si>
  <si>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</si>
  <si>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</si>
  <si>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</si>
  <si>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</si>
  <si>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</si>
  <si>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</si>
  <si>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</si>
  <si>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</si>
  <si>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</si>
  <si>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</si>
  <si>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</si>
  <si>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</si>
  <si>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</si>
  <si>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</si>
  <si>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</si>
  <si>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</si>
  <si>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</si>
  <si>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</si>
  <si>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</si>
  <si>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</si>
  <si>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</si>
  <si>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</si>
  <si>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</si>
  <si>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</si>
  <si>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</si>
  <si>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</si>
  <si>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</si>
  <si>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</si>
  <si>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</si>
  <si>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</si>
  <si>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</si>
  <si>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</si>
  <si>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</si>
  <si>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</si>
  <si>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</si>
  <si>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</si>
  <si>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</si>
  <si>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</si>
  <si>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</si>
  <si>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</si>
  <si>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</si>
  <si>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</si>
  <si>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</si>
  <si>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</si>
  <si>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</si>
  <si>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</si>
  <si>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</si>
  <si>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</si>
  <si>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</si>
  <si>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</si>
  <si>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</si>
  <si>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</si>
  <si>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</si>
  <si>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</si>
  <si>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</si>
  <si>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</si>
  <si>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</si>
  <si>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</si>
  <si>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</si>
  <si>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</si>
  <si>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</si>
  <si>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</si>
  <si>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</si>
  <si>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</si>
  <si>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</si>
  <si>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</si>
  <si>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</si>
  <si>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</si>
  <si>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</si>
  <si>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</si>
  <si>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</si>
  <si>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</si>
  <si>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</si>
  <si>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</si>
  <si>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</si>
  <si>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</si>
  <si>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</si>
  <si>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</si>
  <si>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</si>
  <si>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</si>
  <si>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</si>
  <si>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</si>
  <si>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</si>
  <si>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</si>
  <si>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</si>
  <si>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</si>
  <si>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</si>
  <si>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</si>
  <si>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</si>
  <si>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</si>
  <si>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</si>
  <si>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</si>
  <si>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</si>
  <si>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</si>
  <si>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</si>
  <si>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</si>
  <si>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</si>
  <si>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</si>
  <si>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</si>
  <si>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</si>
  <si>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</si>
  <si>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</si>
  <si>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</si>
  <si>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</si>
  <si>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</si>
  <si>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</si>
  <si>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</si>
  <si>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</si>
  <si>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</si>
  <si>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</si>
  <si>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</si>
  <si>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</si>
  <si>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</si>
  <si>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</si>
  <si>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</si>
  <si>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</si>
  <si>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</si>
  <si>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</si>
  <si>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</si>
  <si>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</si>
  <si>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</si>
  <si>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</si>
  <si>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</si>
  <si>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</si>
  <si>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</si>
  <si>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</si>
  <si>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</si>
  <si>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</si>
  <si>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</si>
  <si>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</si>
  <si>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</si>
  <si>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</si>
  <si>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</si>
  <si>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</si>
  <si>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</si>
  <si>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</si>
  <si>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</si>
  <si>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</si>
  <si>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</si>
  <si>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</si>
  <si>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</si>
  <si>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</si>
  <si>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</si>
  <si>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</si>
  <si>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</si>
  <si>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</si>
  <si>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</si>
  <si>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</si>
  <si>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</si>
  <si>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</si>
  <si>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</si>
  <si>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</si>
  <si>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</si>
  <si>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</si>
  <si>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</si>
  <si>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</si>
  <si>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</si>
  <si>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</si>
  <si>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</si>
  <si>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</si>
  <si>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</si>
  <si>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</si>
  <si>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</si>
  <si>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</si>
  <si>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</si>
  <si>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</si>
  <si>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</si>
  <si>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</si>
  <si>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</si>
  <si>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</si>
  <si>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</si>
  <si>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</si>
  <si>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</si>
  <si>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</si>
  <si>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</si>
  <si>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</si>
  <si>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</si>
  <si>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</si>
  <si>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</si>
  <si>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</si>
  <si>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</si>
  <si>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</si>
  <si>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</si>
  <si>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</si>
  <si>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</si>
  <si>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</si>
  <si>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</si>
  <si>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</si>
  <si>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</si>
  <si>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</si>
  <si>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</si>
  <si>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</si>
  <si>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</si>
  <si>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</si>
  <si>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</si>
  <si>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</si>
  <si>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</si>
  <si>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</si>
  <si>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</si>
  <si>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</si>
  <si>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</si>
  <si>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</si>
  <si>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</si>
  <si>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</si>
  <si>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</si>
  <si>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</si>
  <si>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</si>
  <si>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</si>
  <si>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</si>
  <si>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</si>
  <si>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</si>
  <si>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</si>
  <si>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</si>
  <si>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</si>
  <si>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</si>
  <si>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</si>
  <si>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</si>
  <si>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</si>
  <si>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</si>
  <si>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</si>
  <si>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</si>
  <si>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</si>
  <si>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</si>
  <si>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</si>
  <si>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</si>
  <si>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</si>
  <si>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</si>
  <si>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</si>
  <si>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</si>
  <si>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</si>
  <si>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</si>
  <si>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</si>
  <si>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</si>
  <si>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</si>
  <si>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</si>
  <si>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</si>
  <si>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</si>
  <si>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</si>
  <si>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</si>
  <si>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</si>
  <si>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</si>
  <si>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</si>
  <si>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</si>
  <si>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</si>
  <si>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</si>
  <si>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</si>
  <si>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</si>
  <si>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</si>
  <si>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</si>
  <si>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</si>
  <si>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</si>
  <si>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</si>
  <si>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</si>
  <si>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</si>
  <si>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</si>
  <si>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</si>
  <si>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</si>
  <si>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</si>
  <si>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</si>
  <si>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</si>
  <si>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</si>
  <si>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</si>
  <si>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</si>
  <si>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</si>
  <si>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</si>
  <si>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</si>
  <si>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</si>
  <si>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</si>
  <si>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</si>
  <si>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</si>
  <si>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</si>
  <si>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</si>
  <si>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</si>
  <si>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</si>
  <si>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</si>
  <si>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</si>
  <si>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</si>
  <si>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</si>
  <si>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</si>
  <si>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</si>
  <si>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</si>
  <si>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</si>
  <si>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</si>
  <si>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</si>
  <si>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</si>
  <si>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</si>
  <si>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</si>
  <si>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</si>
  <si>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</si>
  <si>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</si>
  <si>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</si>
  <si>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</si>
  <si>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</si>
  <si>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</si>
  <si>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</si>
  <si>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</si>
  <si>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</si>
  <si>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</si>
  <si>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</si>
  <si>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</si>
  <si>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</si>
  <si>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</si>
  <si>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</si>
  <si>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</si>
  <si>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</si>
  <si>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</si>
  <si>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</si>
  <si>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</si>
  <si>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</si>
  <si>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</si>
  <si>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</si>
  <si>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</si>
  <si>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</si>
  <si>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</si>
  <si>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</si>
  <si>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</si>
  <si>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</si>
  <si>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</si>
  <si>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</si>
  <si>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</si>
  <si>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</si>
  <si>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</si>
  <si>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</si>
  <si>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</si>
  <si>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</si>
  <si>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</si>
  <si>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</si>
  <si>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</si>
  <si>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</si>
  <si>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</si>
  <si>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</si>
  <si>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</si>
  <si>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</si>
  <si>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</si>
  <si>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</si>
  <si>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</si>
  <si>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</si>
  <si>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</si>
  <si>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</si>
  <si>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</si>
  <si>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</si>
  <si>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</si>
  <si>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</si>
  <si>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</si>
  <si>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</si>
  <si>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</si>
  <si>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</si>
  <si>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</si>
  <si>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</si>
  <si>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</si>
  <si>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</si>
  <si>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</si>
  <si>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</si>
  <si>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</si>
  <si>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</si>
  <si>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</si>
  <si>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</si>
  <si>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</si>
  <si>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</si>
  <si>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</si>
  <si>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</si>
  <si>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</si>
  <si>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</si>
  <si>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</si>
  <si>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</si>
  <si>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</si>
  <si>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</si>
  <si>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</si>
  <si>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</si>
  <si>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</si>
  <si>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</si>
  <si>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</si>
  <si>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</si>
  <si>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</si>
  <si>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</si>
  <si>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</si>
  <si>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</si>
  <si>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</si>
  <si>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</si>
  <si>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</si>
  <si>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</si>
  <si>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</si>
  <si>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</si>
  <si>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</si>
  <si>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</si>
  <si>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</si>
  <si>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</si>
  <si>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</si>
  <si>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</si>
  <si>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</si>
  <si>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</si>
  <si>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</si>
  <si>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</si>
  <si>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</si>
  <si>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</si>
  <si>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</si>
  <si>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</si>
  <si>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</si>
  <si>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</si>
  <si>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</si>
  <si>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</si>
  <si>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</si>
  <si>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</si>
  <si>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</si>
  <si>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</si>
  <si>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</si>
  <si>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</si>
  <si>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</si>
  <si>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</si>
  <si>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</si>
  <si>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</si>
  <si>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</si>
  <si>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</si>
  <si>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</si>
  <si>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</si>
  <si>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</si>
  <si>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</si>
  <si>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</si>
  <si>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</si>
  <si>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</si>
  <si>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</si>
  <si>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</si>
  <si>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</si>
  <si>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</si>
  <si>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</si>
  <si>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</si>
  <si>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</si>
  <si>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</si>
  <si>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</si>
  <si>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</si>
  <si>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</si>
  <si>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</si>
  <si>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</si>
  <si>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</si>
  <si>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</si>
  <si>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</si>
  <si>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</si>
  <si>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</si>
  <si>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</si>
  <si>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</si>
  <si>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</si>
  <si>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</si>
  <si>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</si>
  <si>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</si>
  <si>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</si>
  <si>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</si>
  <si>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</si>
  <si>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</si>
  <si>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</si>
  <si>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</si>
  <si>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</si>
  <si>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</si>
  <si>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</si>
  <si>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</si>
  <si>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</si>
  <si>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</si>
  <si>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</si>
  <si>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</si>
  <si>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</si>
  <si>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</si>
  <si>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</si>
  <si>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</si>
  <si>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</si>
  <si>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</si>
  <si>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</si>
  <si>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</si>
  <si>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</si>
  <si>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</si>
  <si>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</si>
  <si>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</si>
  <si>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</si>
  <si>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</si>
  <si>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</si>
  <si>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</si>
  <si>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</si>
  <si>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</si>
  <si>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</si>
  <si>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</si>
  <si>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</si>
  <si>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</si>
  <si>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</si>
  <si>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</si>
  <si>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</si>
  <si>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</si>
  <si>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</si>
  <si>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</si>
  <si>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</si>
  <si>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</si>
  <si>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</si>
  <si>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</si>
  <si>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</si>
  <si>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</si>
  <si>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</si>
  <si>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</si>
  <si>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</si>
  <si>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</si>
  <si>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</si>
  <si>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</si>
  <si>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</si>
  <si>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</si>
  <si>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</si>
  <si>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</si>
  <si>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</si>
  <si>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</si>
  <si>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</si>
  <si>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</si>
  <si>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</si>
  <si>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</si>
  <si>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</si>
  <si>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</si>
  <si>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</si>
  <si>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</si>
  <si>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</si>
  <si>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</si>
  <si>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</si>
  <si>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</si>
  <si>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</si>
  <si>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</si>
  <si>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</si>
  <si>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</si>
  <si>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</si>
  <si>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</si>
  <si>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</si>
  <si>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</si>
  <si>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</si>
  <si>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</si>
  <si>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</si>
  <si>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</si>
  <si>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</si>
  <si>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</si>
  <si>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</si>
  <si>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</si>
  <si>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</si>
  <si>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</si>
  <si>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</si>
  <si>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</si>
  <si>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</si>
  <si>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</si>
  <si>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</si>
  <si>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</si>
  <si>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</si>
  <si>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</si>
  <si>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</si>
  <si>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</si>
  <si>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</si>
  <si>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</si>
  <si>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</si>
  <si>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</si>
  <si>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</si>
  <si>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</si>
  <si>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</si>
  <si>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</si>
  <si>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</si>
  <si>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</si>
  <si>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</si>
  <si>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</si>
  <si>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</si>
  <si>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</si>
  <si>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</si>
  <si>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</si>
  <si>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</si>
  <si>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</si>
  <si>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</si>
  <si>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</si>
  <si>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</si>
  <si>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</si>
  <si>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</si>
  <si>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</si>
  <si>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</si>
  <si>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</si>
  <si>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</si>
  <si>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</si>
  <si>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</si>
  <si>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</si>
  <si>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</si>
  <si>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</si>
  <si>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</si>
  <si>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</si>
  <si>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</si>
  <si>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</si>
  <si>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</si>
  <si>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</si>
  <si>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</si>
  <si>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</si>
  <si>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</si>
  <si>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</si>
  <si>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</si>
  <si>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</si>
  <si>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</si>
  <si>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</si>
  <si>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</si>
  <si>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</si>
  <si>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</si>
  <si>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</si>
  <si>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</si>
  <si>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</si>
  <si>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</si>
  <si>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</si>
  <si>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</si>
  <si>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</si>
  <si>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</si>
  <si>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</si>
  <si>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</si>
  <si>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</si>
  <si>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</si>
  <si>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</si>
  <si>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</si>
  <si>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</si>
  <si>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</si>
  <si>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</si>
  <si>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</si>
  <si>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</si>
  <si>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</si>
  <si>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</si>
  <si>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</si>
  <si>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</si>
  <si>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</si>
  <si>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</si>
  <si>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</si>
  <si>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</si>
  <si>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</si>
  <si>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</si>
  <si>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</si>
  <si>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</si>
  <si>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</si>
  <si>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</si>
  <si>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</si>
  <si>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</si>
  <si>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</si>
  <si>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</si>
  <si>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</si>
  <si>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</si>
  <si>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</si>
  <si>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</si>
  <si>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</si>
  <si>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</si>
  <si>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</si>
  <si>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</si>
  <si>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</si>
  <si>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</si>
  <si>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</si>
  <si>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</si>
  <si>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</si>
  <si>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</si>
  <si>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</si>
  <si>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</si>
  <si>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</si>
  <si>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</si>
  <si>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</si>
  <si>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</si>
  <si>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</si>
  <si>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</si>
  <si>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</si>
  <si>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</si>
  <si>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</si>
  <si>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</si>
  <si>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</si>
  <si>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</si>
  <si>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</si>
  <si>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</si>
  <si>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</si>
  <si>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</si>
  <si>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</si>
  <si>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</si>
  <si>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</si>
  <si>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</si>
  <si>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</si>
  <si>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</si>
  <si>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</si>
  <si>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</si>
  <si>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</si>
  <si>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</si>
  <si>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</si>
  <si>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</si>
  <si>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</si>
  <si>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</si>
  <si>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</si>
  <si>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</si>
  <si>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</si>
  <si>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</si>
  <si>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</si>
  <si>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</si>
  <si>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</si>
  <si>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</si>
  <si>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</si>
  <si>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</si>
  <si>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</si>
  <si>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</si>
  <si>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</si>
  <si>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</si>
  <si>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</si>
  <si>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</si>
  <si>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</si>
  <si>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</si>
  <si>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</si>
  <si>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</si>
  <si>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</si>
  <si>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</si>
  <si>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</si>
  <si>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</si>
  <si>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</si>
  <si>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</si>
  <si>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</si>
  <si>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</si>
  <si>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</si>
  <si>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</si>
  <si>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</si>
  <si>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</si>
  <si>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</si>
  <si>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</si>
  <si>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</si>
  <si>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</si>
  <si>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</si>
  <si>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</si>
  <si>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</si>
  <si>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</si>
  <si>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</si>
  <si>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</si>
  <si>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</si>
  <si>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</si>
  <si>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</si>
  <si>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</si>
  <si>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</si>
  <si>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</si>
  <si>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</si>
  <si>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</si>
  <si>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</si>
  <si>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</si>
  <si>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</si>
  <si>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</si>
  <si>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</si>
  <si>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</si>
  <si>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</si>
  <si>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</si>
  <si>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</si>
  <si>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</si>
  <si>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</si>
  <si>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</si>
  <si>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</si>
  <si>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</si>
  <si>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</si>
  <si>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</si>
  <si>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</si>
  <si>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</si>
  <si>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</si>
  <si>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</si>
  <si>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</si>
  <si>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</si>
  <si>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</si>
  <si>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</si>
  <si>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</si>
  <si>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</si>
  <si>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</si>
  <si>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</si>
  <si>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</si>
  <si>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</si>
  <si>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</si>
  <si>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</si>
  <si>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</si>
  <si>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</si>
  <si>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</si>
  <si>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</si>
  <si>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</si>
  <si>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</si>
  <si>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</si>
  <si>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</si>
  <si>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</si>
  <si>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</si>
  <si>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</si>
  <si>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</si>
  <si>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</si>
  <si>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</si>
  <si>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</si>
  <si>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</si>
  <si>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</si>
  <si>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</si>
  <si>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</si>
  <si>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</si>
  <si>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</si>
  <si>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</si>
  <si>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</si>
  <si>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</si>
  <si>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</si>
  <si>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</si>
  <si>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</si>
  <si>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</si>
  <si>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</si>
  <si>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</si>
  <si>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</si>
  <si>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</si>
  <si>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</si>
  <si>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</si>
  <si>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</si>
  <si>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</si>
  <si>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</si>
  <si>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</si>
  <si>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</si>
  <si>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</si>
  <si>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</si>
  <si>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</si>
  <si>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</si>
  <si>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</si>
  <si>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</si>
  <si>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</si>
  <si>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</si>
  <si>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</si>
  <si>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</si>
  <si>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</si>
  <si>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</si>
  <si>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</si>
  <si>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</si>
  <si>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</si>
  <si>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</si>
  <si>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</si>
  <si>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</si>
  <si>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</si>
  <si>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</si>
  <si>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</si>
  <si>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</si>
  <si>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</si>
  <si>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</si>
  <si>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</si>
  <si>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</si>
  <si>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</si>
  <si>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</si>
  <si>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</si>
  <si>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</si>
  <si>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</si>
  <si>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</si>
  <si>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</si>
  <si>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</si>
  <si>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</si>
  <si>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</si>
  <si>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</si>
  <si>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</si>
  <si>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</si>
  <si>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</si>
  <si>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</si>
  <si>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</si>
  <si>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</si>
  <si>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</si>
  <si>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</si>
  <si>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</si>
  <si>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</si>
  <si>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</si>
  <si>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</si>
  <si>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</si>
  <si>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</si>
  <si>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</si>
  <si>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</si>
  <si>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</si>
  <si>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</si>
  <si>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</si>
  <si>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</si>
  <si>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</si>
  <si>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</si>
  <si>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</si>
  <si>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</si>
  <si>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</si>
  <si>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</si>
  <si>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</si>
  <si>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</si>
  <si>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</si>
  <si>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</si>
  <si>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</si>
  <si>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</si>
  <si>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</si>
  <si>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</si>
  <si>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</si>
  <si>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</si>
  <si>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</si>
  <si>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</si>
  <si>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</si>
  <si>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</si>
  <si>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</si>
  <si>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</si>
  <si>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</si>
  <si>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</si>
  <si>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</si>
  <si>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</si>
  <si>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</si>
  <si>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</si>
  <si>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</si>
  <si>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</si>
  <si>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</si>
  <si>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</si>
  <si>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</si>
  <si>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</si>
  <si>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</si>
  <si>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</si>
  <si>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</si>
  <si>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</si>
  <si>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</si>
  <si>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</si>
  <si>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</si>
  <si>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</si>
  <si>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</si>
  <si>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</si>
  <si>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</si>
  <si>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</si>
  <si>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</si>
  <si>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</si>
  <si>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</si>
  <si>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</si>
  <si>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</si>
  <si>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</si>
  <si>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</si>
  <si>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</si>
  <si>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</si>
  <si>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</si>
  <si>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</si>
  <si>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</si>
  <si>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</si>
  <si>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</si>
  <si>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</si>
  <si>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</si>
  <si>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</si>
  <si>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</si>
  <si>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</si>
  <si>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</si>
  <si>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</si>
  <si>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</si>
  <si>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</si>
  <si>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</si>
  <si>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</si>
  <si>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</si>
  <si>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</si>
  <si>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</si>
  <si>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</si>
  <si>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</si>
  <si>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</si>
  <si>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</si>
  <si>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</si>
  <si>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</si>
  <si>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</si>
  <si>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</si>
  <si>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</si>
  <si>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</si>
  <si>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</si>
  <si>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</si>
  <si>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</si>
  <si>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</si>
  <si>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</si>
  <si>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</si>
  <si>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</si>
  <si>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</si>
  <si>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</si>
  <si>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</si>
  <si>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</si>
  <si>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</si>
  <si>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</si>
  <si>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</si>
  <si>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</si>
  <si>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</si>
  <si>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</si>
  <si>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</si>
  <si>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</si>
  <si>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</si>
  <si>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</si>
  <si>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</si>
  <si>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</si>
  <si>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</si>
  <si>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</si>
  <si>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</si>
  <si>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</si>
  <si>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</si>
  <si>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</si>
  <si>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</si>
  <si>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</si>
  <si>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</si>
  <si>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</si>
  <si>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</si>
  <si>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</si>
  <si>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</si>
  <si>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</si>
  <si>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</si>
  <si>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</si>
  <si>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</si>
  <si>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</si>
  <si>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</si>
  <si>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</si>
  <si>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</si>
  <si>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</si>
  <si>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</si>
  <si>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</si>
  <si>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</si>
  <si>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</si>
  <si>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</si>
  <si>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</si>
  <si>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</si>
  <si>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</si>
  <si>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</si>
  <si>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</si>
  <si>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</si>
  <si>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</si>
  <si>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</si>
  <si>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</si>
  <si>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</si>
  <si>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</si>
  <si>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</si>
  <si>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</si>
  <si>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</si>
  <si>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</si>
  <si>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</si>
  <si>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</si>
  <si>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</si>
  <si>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</si>
  <si>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</si>
  <si>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</si>
  <si>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</si>
  <si>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</si>
  <si>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</si>
  <si>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</si>
  <si>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</si>
  <si>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</si>
  <si>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</si>
  <si>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</si>
  <si>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</si>
  <si>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</si>
  <si>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</si>
  <si>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</si>
  <si>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</si>
  <si>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</si>
  <si>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</si>
  <si>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</si>
  <si>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</si>
  <si>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</si>
  <si>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</si>
  <si>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</si>
  <si>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</si>
  <si>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</si>
  <si>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</si>
  <si>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</si>
  <si>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</si>
  <si>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</si>
  <si>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</si>
  <si>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</si>
  <si>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</si>
  <si>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</si>
  <si>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</si>
  <si>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</si>
  <si>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</si>
  <si>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</si>
  <si>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</si>
  <si>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</si>
  <si>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</si>
  <si>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</si>
  <si>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</si>
  <si>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</si>
  <si>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</si>
  <si>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</si>
  <si>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</si>
  <si>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</si>
  <si>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</si>
  <si>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</si>
  <si>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</si>
  <si>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</si>
  <si>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</si>
  <si>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</si>
  <si>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</si>
  <si>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</si>
  <si>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</si>
  <si>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</si>
  <si>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</si>
  <si>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</si>
  <si>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</si>
  <si>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</si>
  <si>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</si>
  <si>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</si>
  <si>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</si>
  <si>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</si>
  <si>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</si>
  <si>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</si>
  <si>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</si>
  <si>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</si>
  <si>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</si>
  <si>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</si>
  <si>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</si>
  <si>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</si>
  <si>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</si>
  <si>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</si>
  <si>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</si>
  <si>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</si>
  <si>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</si>
  <si>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</si>
  <si>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</si>
  <si>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</si>
  <si>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</si>
  <si>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</si>
  <si>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</si>
  <si>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</si>
  <si>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</si>
  <si>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</si>
  <si>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</si>
  <si>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</si>
  <si>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</si>
  <si>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</si>
  <si>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</si>
  <si>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</si>
  <si>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</si>
  <si>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</si>
  <si>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</si>
  <si>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</si>
  <si>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</si>
  <si>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</si>
  <si>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</si>
  <si>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</si>
  <si>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</si>
  <si>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</si>
  <si>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</si>
  <si>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</si>
  <si>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</si>
  <si>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</si>
  <si>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</si>
  <si>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</si>
  <si>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</si>
  <si>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</si>
  <si>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</si>
  <si>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</si>
  <si>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</si>
  <si>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</si>
  <si>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</si>
  <si>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</si>
  <si>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</si>
  <si>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</si>
  <si>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</si>
  <si>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</si>
  <si>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</si>
  <si>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</si>
  <si>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</si>
  <si>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</si>
  <si>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</si>
  <si>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</si>
  <si>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</si>
  <si>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</si>
  <si>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</si>
  <si>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</si>
  <si>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</si>
  <si>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</si>
  <si>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</si>
  <si>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</si>
  <si>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</si>
  <si>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</si>
  <si>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</si>
  <si>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</si>
  <si>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</si>
  <si>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</si>
  <si>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</si>
  <si>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</si>
  <si>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</si>
  <si>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</si>
  <si>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</si>
  <si>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</si>
  <si>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</si>
  <si>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</si>
  <si>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</si>
  <si>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</si>
  <si>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</si>
  <si>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</si>
  <si>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</si>
  <si>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</si>
  <si>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</si>
  <si>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</si>
  <si>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</si>
  <si>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</si>
  <si>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</si>
  <si>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</si>
  <si>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</si>
  <si>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</si>
  <si>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</si>
  <si>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</si>
  <si>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</si>
  <si>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</si>
  <si>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</si>
  <si>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</si>
  <si>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</si>
  <si>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</si>
  <si>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</si>
  <si>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</si>
  <si>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</si>
  <si>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</si>
  <si>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</si>
  <si>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</si>
  <si>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</si>
  <si>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</si>
  <si>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</si>
  <si>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</si>
  <si>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</si>
  <si>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</si>
  <si>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</si>
  <si>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</si>
  <si>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</si>
  <si>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</si>
  <si>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</si>
  <si>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</si>
  <si>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</si>
  <si>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</si>
  <si>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</si>
  <si>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</si>
  <si>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</si>
  <si>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</si>
  <si>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</si>
  <si>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</si>
  <si>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</si>
  <si>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</si>
  <si>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</si>
  <si>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</si>
  <si>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</si>
  <si>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</si>
  <si>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</si>
  <si>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</si>
  <si>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</si>
  <si>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</si>
  <si>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</si>
  <si>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</si>
  <si>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</si>
  <si>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</si>
  <si>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</si>
  <si>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</si>
  <si>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</si>
  <si>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</si>
  <si>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</si>
  <si>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</si>
  <si>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</si>
  <si>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</si>
  <si>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</si>
  <si>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</si>
  <si>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</si>
  <si>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</si>
  <si>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</si>
  <si>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</si>
  <si>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</si>
  <si>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</si>
  <si>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</si>
  <si>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</si>
  <si>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</si>
  <si>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</si>
  <si>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</si>
  <si>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</si>
  <si>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</si>
  <si>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</si>
  <si>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</si>
  <si>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</si>
  <si>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</si>
  <si>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</si>
  <si>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</si>
  <si>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</si>
  <si>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</si>
  <si>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</si>
  <si>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</si>
  <si>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</si>
  <si>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</si>
  <si>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</si>
  <si>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</si>
  <si>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</si>
  <si>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</si>
  <si>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</si>
  <si>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</si>
  <si>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</si>
  <si>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</si>
  <si>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</si>
  <si>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</si>
  <si>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</si>
  <si>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</si>
  <si>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</si>
  <si>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</si>
  <si>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</si>
  <si>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</si>
  <si>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</si>
  <si>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</si>
  <si>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</si>
  <si>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</si>
  <si>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</si>
  <si>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</si>
  <si>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</si>
  <si>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</si>
  <si>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</si>
  <si>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</si>
  <si>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</si>
  <si>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</si>
  <si>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</si>
  <si>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</si>
  <si>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</si>
  <si>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</si>
  <si>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</si>
  <si>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</si>
  <si>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</si>
  <si>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</si>
  <si>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</si>
  <si>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</si>
  <si>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</si>
  <si>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</si>
  <si>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</si>
  <si>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</si>
  <si>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</si>
  <si>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</si>
  <si>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</si>
  <si>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</si>
  <si>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</si>
  <si>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</si>
  <si>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</si>
  <si>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</si>
  <si>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</si>
  <si>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</si>
  <si>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</si>
  <si>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</si>
  <si>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</si>
  <si>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</si>
  <si>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</si>
  <si>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</si>
  <si>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</si>
  <si>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</si>
  <si>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</si>
  <si>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</si>
  <si>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</si>
  <si>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</si>
  <si>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</si>
  <si>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</si>
  <si>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</si>
  <si>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</si>
  <si>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</si>
  <si>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</si>
  <si>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</si>
  <si>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</si>
  <si>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</si>
  <si>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</si>
  <si>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</si>
  <si>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</si>
  <si>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</si>
  <si>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</si>
  <si>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</si>
  <si>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</si>
  <si>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</si>
  <si>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</si>
  <si>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</si>
  <si>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</si>
  <si>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</si>
  <si>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</si>
  <si>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</si>
  <si>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</si>
  <si>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</si>
  <si>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</si>
  <si>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</si>
  <si>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</si>
  <si>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</si>
  <si>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</si>
  <si>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</si>
  <si>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</si>
  <si>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</si>
  <si>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</si>
  <si>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</si>
  <si>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</si>
  <si>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</si>
  <si>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</si>
  <si>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</si>
  <si>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</si>
  <si>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</si>
  <si>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</si>
  <si>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</si>
  <si>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</si>
  <si>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</si>
  <si>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</si>
  <si>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</si>
  <si>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</si>
  <si>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</si>
  <si>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</si>
  <si>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</si>
  <si>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</si>
  <si>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</si>
  <si>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</si>
  <si>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</si>
  <si>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</si>
  <si>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</si>
  <si>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</si>
  <si>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</si>
  <si>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</si>
  <si>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</si>
  <si>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</si>
  <si>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</si>
  <si>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</si>
  <si>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</si>
  <si>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</si>
  <si>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</si>
  <si>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</si>
  <si>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</si>
  <si>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</si>
  <si>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</si>
  <si>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</si>
  <si>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</si>
  <si>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</si>
  <si>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</si>
  <si>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</si>
  <si>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</si>
  <si>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</si>
  <si>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</si>
  <si>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</si>
  <si>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</si>
  <si>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</si>
  <si>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</si>
  <si>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</si>
  <si>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</si>
  <si>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</si>
  <si>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</si>
  <si>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</si>
  <si>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</si>
  <si>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</si>
  <si>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</si>
  <si>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</si>
  <si>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</si>
  <si>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</si>
  <si>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</si>
  <si>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</si>
  <si>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</si>
  <si>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</si>
  <si>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</si>
  <si>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</si>
  <si>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</si>
  <si>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</si>
  <si>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</si>
  <si>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</si>
  <si>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</si>
  <si>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</si>
  <si>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</si>
  <si>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</si>
  <si>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</si>
  <si>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</si>
  <si>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</si>
  <si>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</si>
  <si>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</si>
  <si>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</si>
  <si>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</si>
  <si>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</si>
  <si>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</si>
  <si>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</si>
  <si>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</si>
  <si>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</si>
  <si>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</si>
  <si>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</si>
  <si>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</si>
  <si>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</si>
  <si>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</si>
  <si>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</si>
  <si>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</si>
  <si>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</si>
  <si>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</si>
  <si>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</si>
  <si>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</si>
  <si>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</si>
  <si>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</si>
  <si>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</si>
  <si>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</si>
  <si>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</si>
  <si>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</si>
  <si>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</si>
  <si>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</si>
  <si>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</si>
  <si>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</si>
  <si>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</si>
  <si>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</si>
  <si>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</si>
  <si>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</si>
  <si>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</si>
  <si>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</si>
  <si>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</si>
  <si>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</si>
  <si>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</si>
  <si>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</si>
  <si>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</si>
  <si>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</si>
  <si>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</si>
  <si>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</si>
  <si>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</si>
  <si>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</si>
  <si>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</si>
  <si>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</si>
  <si>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</si>
  <si>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</si>
  <si>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</si>
  <si>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</si>
  <si>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</si>
  <si>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</si>
  <si>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</si>
  <si>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</si>
  <si>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</si>
  <si>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</si>
  <si>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</si>
  <si>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</si>
  <si>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</si>
  <si>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</si>
  <si>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</si>
  <si>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</si>
  <si>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</si>
  <si>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</si>
  <si>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</si>
  <si>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</si>
  <si>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</si>
  <si>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</si>
  <si>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</si>
  <si>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</si>
  <si>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</si>
  <si>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</si>
  <si>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</si>
  <si>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</si>
  <si>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</si>
  <si>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</si>
  <si>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</si>
  <si>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</si>
  <si>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</si>
  <si>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</si>
  <si>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</si>
  <si>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</si>
  <si>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</si>
  <si>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</si>
  <si>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</si>
  <si>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</si>
  <si>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</si>
  <si>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</si>
  <si>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</si>
  <si>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</si>
  <si>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</si>
  <si>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</si>
  <si>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</si>
  <si>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</si>
  <si>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</si>
  <si>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</si>
  <si>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</si>
  <si>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</si>
  <si>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</si>
  <si>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</si>
  <si>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</si>
  <si>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</si>
  <si>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</si>
  <si>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</si>
  <si>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</si>
  <si>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</si>
  <si>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</si>
  <si>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</si>
  <si>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</si>
  <si>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</si>
  <si>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</si>
  <si>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</si>
  <si>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</si>
  <si>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</si>
  <si>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</si>
  <si>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</si>
  <si>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</si>
  <si>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</si>
  <si>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</si>
  <si>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</si>
  <si>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</si>
  <si>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</si>
  <si>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</si>
  <si>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</si>
  <si>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</si>
  <si>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</si>
  <si>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</si>
  <si>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</si>
  <si>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</si>
  <si>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</si>
  <si>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</si>
  <si>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</si>
  <si>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</si>
  <si>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</si>
  <si>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</si>
  <si>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</si>
  <si>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</si>
  <si>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</si>
  <si>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</si>
  <si>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</si>
  <si>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</si>
  <si>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</si>
  <si>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</si>
  <si>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</si>
  <si>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</si>
  <si>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</si>
  <si>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</si>
  <si>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</si>
  <si>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</si>
  <si>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</si>
  <si>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</si>
  <si>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</si>
  <si>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</si>
  <si>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</si>
  <si>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</si>
  <si>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</si>
  <si>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</si>
  <si>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</si>
  <si>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</si>
  <si>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</si>
  <si>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</si>
  <si>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</si>
  <si>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</si>
  <si>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</si>
  <si>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</si>
  <si>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</si>
  <si>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</si>
  <si>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</si>
  <si>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</si>
  <si>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</si>
  <si>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</si>
  <si>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</si>
  <si>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</si>
  <si>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</si>
  <si>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</si>
  <si>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</si>
  <si>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</si>
  <si>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</si>
  <si>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</si>
  <si>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</si>
  <si>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</si>
  <si>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</si>
  <si>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</si>
  <si>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</si>
  <si>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</si>
  <si>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</si>
  <si>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</si>
  <si>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</si>
  <si>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</si>
  <si>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</si>
  <si>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</si>
  <si>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</si>
  <si>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</si>
  <si>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</si>
  <si>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</si>
  <si>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</si>
  <si>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</si>
  <si>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</si>
  <si>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</si>
  <si>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</si>
  <si>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</si>
  <si>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</si>
  <si>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</si>
  <si>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</si>
  <si>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</si>
  <si>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</si>
  <si>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</si>
  <si>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</si>
  <si>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</si>
  <si>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</si>
  <si>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</si>
  <si>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</si>
  <si>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</si>
  <si>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</si>
  <si>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</si>
  <si>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</si>
  <si>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</si>
  <si>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</si>
  <si>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</si>
  <si>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</si>
  <si>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</si>
  <si>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</si>
  <si>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</si>
  <si>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</si>
  <si>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</si>
  <si>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</si>
  <si>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</si>
  <si>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</si>
  <si>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</si>
  <si>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</si>
  <si>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</si>
  <si>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</si>
  <si>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</si>
  <si>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</si>
  <si>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</si>
  <si>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</si>
  <si>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</si>
  <si>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</si>
  <si>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</si>
  <si>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</si>
  <si>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</si>
  <si>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</si>
  <si>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</si>
  <si>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</si>
  <si>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</si>
  <si>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</si>
  <si>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</si>
  <si>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</si>
  <si>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</si>
  <si>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</si>
  <si>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</si>
  <si>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</si>
  <si>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</si>
  <si>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</si>
  <si>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</si>
  <si>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</si>
  <si>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</si>
  <si>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</si>
  <si>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</si>
  <si>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</si>
  <si>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</si>
  <si>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</si>
  <si>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</si>
  <si>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</si>
  <si>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</si>
  <si>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</si>
  <si>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</si>
  <si>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</si>
  <si>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</si>
  <si>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</si>
  <si>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</si>
  <si>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</si>
  <si>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</si>
  <si>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</si>
  <si>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</si>
  <si>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</si>
  <si>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</si>
  <si>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</si>
  <si>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</si>
  <si>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</si>
  <si>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</si>
  <si>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</si>
  <si>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</si>
  <si>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</si>
  <si>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</si>
  <si>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</si>
  <si>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</si>
  <si>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</si>
  <si>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</si>
  <si>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</si>
  <si>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</si>
  <si>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</si>
  <si>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</si>
  <si>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</si>
  <si>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</si>
  <si>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</si>
  <si>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</si>
  <si>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</si>
  <si>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</si>
  <si>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</si>
  <si>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</si>
  <si>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</si>
  <si>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</si>
  <si>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</si>
  <si>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</si>
  <si>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</si>
  <si>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</si>
  <si>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</si>
  <si>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</si>
  <si>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</si>
  <si>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</si>
  <si>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</si>
  <si>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</si>
  <si>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</si>
  <si>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</si>
  <si>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</si>
  <si>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</si>
  <si>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</si>
  <si>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</si>
  <si>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</si>
  <si>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</si>
  <si>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</si>
  <si>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</si>
  <si>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</si>
  <si>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</si>
  <si>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</si>
  <si>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</si>
  <si>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</si>
  <si>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</si>
  <si>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</si>
  <si>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</si>
  <si>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</si>
  <si>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</si>
  <si>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</si>
  <si>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</si>
  <si>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</si>
  <si>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</si>
  <si>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</si>
  <si>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</si>
  <si>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</si>
  <si>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</si>
  <si>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</si>
  <si>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</si>
  <si>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</si>
  <si>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</si>
  <si>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</si>
  <si>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</si>
  <si>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</si>
  <si>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</si>
  <si>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</si>
  <si>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</si>
  <si>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</si>
  <si>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</si>
  <si>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</si>
  <si>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</si>
  <si>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</si>
  <si>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</si>
  <si>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</si>
  <si>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</si>
  <si>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</si>
  <si>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</si>
  <si>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</si>
  <si>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</si>
  <si>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</si>
  <si>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</si>
  <si>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</si>
  <si>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</si>
  <si>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</si>
  <si>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</si>
  <si>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</si>
  <si>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</si>
  <si>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</si>
  <si>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</si>
  <si>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</si>
  <si>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</si>
  <si>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</si>
  <si>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</si>
  <si>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</si>
  <si>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</si>
  <si>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</si>
  <si>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</si>
  <si>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</si>
  <si>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</si>
  <si>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</si>
  <si>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</si>
  <si>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</si>
  <si>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</si>
  <si>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</si>
  <si>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</si>
  <si>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</si>
  <si>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</si>
  <si>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</si>
  <si>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</si>
  <si>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</si>
  <si>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</si>
  <si>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</si>
  <si>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</si>
  <si>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</si>
  <si>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</si>
  <si>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</si>
  <si>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</si>
  <si>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</si>
  <si>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</si>
  <si>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</si>
  <si>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</si>
  <si>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</si>
  <si>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</si>
  <si>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</si>
  <si>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</si>
  <si>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</si>
  <si>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</si>
  <si>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</si>
  <si>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</si>
  <si>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</si>
  <si>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</si>
  <si>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</si>
  <si>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</si>
  <si>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</si>
  <si>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</si>
  <si>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</si>
  <si>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</si>
  <si>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</si>
  <si>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</si>
  <si>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</si>
  <si>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</si>
  <si>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</si>
  <si>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</si>
  <si>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</si>
  <si>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</si>
  <si>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</si>
  <si>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</si>
  <si>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</si>
  <si>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</si>
  <si>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</si>
  <si>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</si>
  <si>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</si>
  <si>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</si>
  <si>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</si>
  <si>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</si>
  <si>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</si>
  <si>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</si>
  <si>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</si>
  <si>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</si>
  <si>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</si>
  <si>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</si>
  <si>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</si>
  <si>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</si>
  <si>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</si>
  <si>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</si>
  <si>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</si>
  <si>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</si>
  <si>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</si>
  <si>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</si>
  <si>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</si>
  <si>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</si>
  <si>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</si>
  <si>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</si>
  <si>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</si>
  <si>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</si>
  <si>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</si>
  <si>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</si>
  <si>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</si>
  <si>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</si>
  <si>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</si>
  <si>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</si>
  <si>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</si>
  <si>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</si>
  <si>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</si>
  <si>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</si>
  <si>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</si>
  <si>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</si>
  <si>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</si>
  <si>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</si>
  <si>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</si>
  <si>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</si>
  <si>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</si>
  <si>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</si>
  <si>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</si>
  <si>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</si>
  <si>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</si>
  <si>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</si>
  <si>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</si>
  <si>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</si>
  <si>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</si>
  <si>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</si>
  <si>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</si>
  <si>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</si>
  <si>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</si>
  <si>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</si>
  <si>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</si>
  <si>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</si>
  <si>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</si>
  <si>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</si>
  <si>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</si>
  <si>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</si>
  <si>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</si>
  <si>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</si>
  <si>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</si>
  <si>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</si>
  <si>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</si>
  <si>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</si>
  <si>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</si>
  <si>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</si>
  <si>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</si>
  <si>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</si>
  <si>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</si>
  <si>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</si>
  <si>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</si>
  <si>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</si>
  <si>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</si>
  <si>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</si>
  <si>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</si>
  <si>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</si>
  <si>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</si>
  <si>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</si>
  <si>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</si>
  <si>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</si>
  <si>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</si>
  <si>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</si>
  <si>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</si>
  <si>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</si>
  <si>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</si>
  <si>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</si>
  <si>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</si>
  <si>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</si>
  <si>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</si>
  <si>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</si>
  <si>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</si>
  <si>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</si>
  <si>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</si>
  <si>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</si>
  <si>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</si>
  <si>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</si>
  <si>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</si>
  <si>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</si>
  <si>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</si>
  <si>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</si>
  <si>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</si>
  <si>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</si>
  <si>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</si>
  <si>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</si>
  <si>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</si>
  <si>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</si>
  <si>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</si>
  <si>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</si>
  <si>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</si>
  <si>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</si>
  <si>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</si>
  <si>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</si>
  <si>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</si>
  <si>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</si>
  <si>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</si>
  <si>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</si>
  <si>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</si>
  <si>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</si>
  <si>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</si>
  <si>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</si>
  <si>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</si>
  <si>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</si>
  <si>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</si>
  <si>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</si>
  <si>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</si>
  <si>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</si>
  <si>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</si>
  <si>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</si>
  <si>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</si>
  <si>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</si>
  <si>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</si>
  <si>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</si>
  <si>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</si>
  <si>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</si>
  <si>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</si>
  <si>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</si>
  <si>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</si>
  <si>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</si>
  <si>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</si>
  <si>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</si>
  <si>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</si>
  <si>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</si>
  <si>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</si>
  <si>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</si>
  <si>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</si>
  <si>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</si>
  <si>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</si>
  <si>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</si>
  <si>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</si>
  <si>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</si>
  <si>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</si>
  <si>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</si>
  <si>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</si>
  <si>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</si>
  <si>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</si>
  <si>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</si>
  <si>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</si>
  <si>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</si>
  <si>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</si>
  <si>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</si>
  <si>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</si>
  <si>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</si>
  <si>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</si>
  <si>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</si>
  <si>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</si>
  <si>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</si>
  <si>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</si>
  <si>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</si>
  <si>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</si>
  <si>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</si>
  <si>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</si>
  <si>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</si>
  <si>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</si>
  <si>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</si>
  <si>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</si>
  <si>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</si>
  <si>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</si>
  <si>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</si>
  <si>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</si>
  <si>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</si>
  <si>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</si>
  <si>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</si>
  <si>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</si>
  <si>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</si>
  <si>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</si>
  <si>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</si>
  <si>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</si>
  <si>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</si>
  <si>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</si>
  <si>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</si>
  <si>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</si>
  <si>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</si>
  <si>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</si>
  <si>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</si>
  <si>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</si>
  <si>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</si>
  <si>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</si>
  <si>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</si>
  <si>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</si>
  <si>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</si>
  <si>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</si>
  <si>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</si>
  <si>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</si>
  <si>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</si>
  <si>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</si>
  <si>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</si>
  <si>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</si>
  <si>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</si>
  <si>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</si>
  <si>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</si>
  <si>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</si>
  <si>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</si>
  <si>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</si>
  <si>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</si>
  <si>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</si>
  <si>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</si>
  <si>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</si>
  <si>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</si>
  <si>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</si>
  <si>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</si>
  <si>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</si>
  <si>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</si>
  <si>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</si>
  <si>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</si>
  <si>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</si>
  <si>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</si>
  <si>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</si>
  <si>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</si>
  <si>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</si>
  <si>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</si>
  <si>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</si>
  <si>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</si>
  <si>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</si>
  <si>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</si>
  <si>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</si>
  <si>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</si>
  <si>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</si>
  <si>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</si>
  <si>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</si>
  <si>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</si>
  <si>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</si>
  <si>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</si>
  <si>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</si>
  <si>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</si>
  <si>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</si>
  <si>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</si>
  <si>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</si>
  <si>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</si>
  <si>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</si>
  <si>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</si>
  <si>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</si>
  <si>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</si>
  <si>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</si>
  <si>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</si>
  <si>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</si>
  <si>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</si>
  <si>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</si>
  <si>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</si>
  <si>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</si>
  <si>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</si>
  <si>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</si>
  <si>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</si>
  <si>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</si>
  <si>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</si>
  <si>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</si>
  <si>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</si>
  <si>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</si>
  <si>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</si>
  <si>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</si>
  <si>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</si>
  <si>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</si>
  <si>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</si>
  <si>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</si>
  <si>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</si>
  <si>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</si>
  <si>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</si>
  <si>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</si>
  <si>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</si>
  <si>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</si>
  <si>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</si>
  <si>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</si>
  <si>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</si>
  <si>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</si>
  <si>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</si>
  <si>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</si>
  <si>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</si>
  <si>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</si>
  <si>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</si>
  <si>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</si>
  <si>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</si>
  <si>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</si>
  <si>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</si>
  <si>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</si>
  <si>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</si>
  <si>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</si>
  <si>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</si>
  <si>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</si>
  <si>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</si>
  <si>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</si>
  <si>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</si>
  <si>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</si>
  <si>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</si>
  <si>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</si>
  <si>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</si>
  <si>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</si>
  <si>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</si>
  <si>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</si>
  <si>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</si>
  <si>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</si>
  <si>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</si>
  <si>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</si>
  <si>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</si>
  <si>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</si>
  <si>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</si>
  <si>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</si>
  <si>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</si>
  <si>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</si>
  <si>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</si>
  <si>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</si>
  <si>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</si>
  <si>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</si>
  <si>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</si>
  <si>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</si>
  <si>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</si>
  <si>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</si>
  <si>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</si>
  <si>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</si>
  <si>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</si>
  <si>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</si>
  <si>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</si>
  <si>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</si>
  <si>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</si>
  <si>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</si>
  <si>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</si>
  <si>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</si>
  <si>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</si>
  <si>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</si>
  <si>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</si>
  <si>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</si>
  <si>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</si>
  <si>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</si>
  <si>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</si>
  <si>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</si>
  <si>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</si>
  <si>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</si>
  <si>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</si>
  <si>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</si>
  <si>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</si>
  <si>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</si>
  <si>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</si>
  <si>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</si>
  <si>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</si>
  <si>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</si>
  <si>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</si>
  <si>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</si>
  <si>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</si>
  <si>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</si>
  <si>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</si>
  <si>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</si>
  <si>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</si>
  <si>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</si>
  <si>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</si>
  <si>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</si>
  <si>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</si>
  <si>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</si>
  <si>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</si>
  <si>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</si>
  <si>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</si>
  <si>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</si>
  <si>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</si>
  <si>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</si>
  <si>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</si>
  <si>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</si>
  <si>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</si>
  <si>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</si>
  <si>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</si>
  <si>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</si>
  <si>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</si>
  <si>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</si>
  <si>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</si>
  <si>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</si>
  <si>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</si>
  <si>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</si>
  <si>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</si>
  <si>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</si>
  <si>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</si>
  <si>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</si>
  <si>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</si>
  <si>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</si>
  <si>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</si>
  <si>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</si>
  <si>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</si>
  <si>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</si>
  <si>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</si>
  <si>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</si>
  <si>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</si>
  <si>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</si>
  <si>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</si>
  <si>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</si>
  <si>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</si>
  <si>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</si>
  <si>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</si>
  <si>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</si>
  <si>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</si>
  <si>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</si>
  <si>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</si>
  <si>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</si>
  <si>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</si>
  <si>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</si>
  <si>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</si>
  <si>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</si>
  <si>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</si>
  <si>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</si>
  <si>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</si>
  <si>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</si>
  <si>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</si>
  <si>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</si>
  <si>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</si>
  <si>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</si>
  <si>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</si>
  <si>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</si>
  <si>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</si>
  <si>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</si>
  <si>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</si>
  <si>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</si>
  <si>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</si>
  <si>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</si>
  <si>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</si>
  <si>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</si>
  <si>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</si>
  <si>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</si>
  <si>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</si>
  <si>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</si>
  <si>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</si>
  <si>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</si>
  <si>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</si>
  <si>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</si>
  <si>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</si>
  <si>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</si>
  <si>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</si>
  <si>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</si>
  <si>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</si>
  <si>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</si>
  <si>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</si>
  <si>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</si>
  <si>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</si>
  <si>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</si>
  <si>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</si>
  <si>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</si>
  <si>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</si>
  <si>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</si>
  <si>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</si>
  <si>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</si>
  <si>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</si>
  <si>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</si>
  <si>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</si>
  <si>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</si>
  <si>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</si>
  <si>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</si>
  <si>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</si>
  <si>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</si>
  <si>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</si>
  <si>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</si>
  <si>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</si>
  <si>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</si>
  <si>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</si>
  <si>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</si>
  <si>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</si>
  <si>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</si>
  <si>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</si>
  <si>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</si>
  <si>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</si>
  <si>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</si>
  <si>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</si>
  <si>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</si>
  <si>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</si>
  <si>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</si>
  <si>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</si>
  <si>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</si>
  <si>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</si>
  <si>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</si>
  <si>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</si>
  <si>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</si>
  <si>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</si>
  <si>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</si>
  <si>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</si>
  <si>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</si>
  <si>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</si>
  <si>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</si>
  <si>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</si>
  <si>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</si>
  <si>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</si>
  <si>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</si>
  <si>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</si>
  <si>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</si>
  <si>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</si>
  <si>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</si>
  <si>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</si>
  <si>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</si>
  <si>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</si>
  <si>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</si>
  <si>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</si>
  <si>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</si>
  <si>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</si>
  <si>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</si>
  <si>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</si>
  <si>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</si>
  <si>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</si>
  <si>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</si>
  <si>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</si>
  <si>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</si>
  <si>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</si>
  <si>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</si>
  <si>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</si>
  <si>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</si>
  <si>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</si>
  <si>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</si>
  <si>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</si>
  <si>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</si>
  <si>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</si>
  <si>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</si>
  <si>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</si>
  <si>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</si>
  <si>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</si>
  <si>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</si>
  <si>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</si>
  <si>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</si>
  <si>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</si>
  <si>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</si>
  <si>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</si>
  <si>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</si>
  <si>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</si>
  <si>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</si>
  <si>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</si>
  <si>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</si>
  <si>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</si>
  <si>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</si>
  <si>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</si>
  <si>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</si>
  <si>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</si>
  <si>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</si>
  <si>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</si>
  <si>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</si>
  <si>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</si>
  <si>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</si>
  <si>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</si>
  <si>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</si>
  <si>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</si>
  <si>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</si>
  <si>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</si>
  <si>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</si>
  <si>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</si>
  <si>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</si>
  <si>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</si>
  <si>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</si>
  <si>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</si>
  <si>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</si>
  <si>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</si>
  <si>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</si>
  <si>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</si>
  <si>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</si>
  <si>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</si>
  <si>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</si>
  <si>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</si>
  <si>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</si>
  <si>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</si>
  <si>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</si>
  <si>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</si>
  <si>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</si>
  <si>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</si>
  <si>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</si>
  <si>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</si>
  <si>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</si>
  <si>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</si>
  <si>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</si>
  <si>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</si>
  <si>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</si>
  <si>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</si>
  <si>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</si>
  <si>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</si>
  <si>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</si>
  <si>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</si>
  <si>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</si>
  <si>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</si>
  <si>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</si>
  <si>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</si>
  <si>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</si>
  <si>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</si>
  <si>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</si>
  <si>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</si>
  <si>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</si>
  <si>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</si>
  <si>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</si>
  <si>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</si>
  <si>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</si>
  <si>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</si>
  <si>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</si>
  <si>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</si>
  <si>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</si>
  <si>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</si>
  <si>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</si>
  <si>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</si>
  <si>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</si>
  <si>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</si>
  <si>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</si>
  <si>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</si>
  <si>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</si>
  <si>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</si>
  <si>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</si>
  <si>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</si>
  <si>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</si>
  <si>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</si>
  <si>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</si>
  <si>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</si>
  <si>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</si>
  <si>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</si>
  <si>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</si>
  <si>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</si>
  <si>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</si>
  <si>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</si>
  <si>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</si>
  <si>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</si>
  <si>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</si>
  <si>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</si>
  <si>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</si>
  <si>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</si>
  <si>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</si>
  <si>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</si>
  <si>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</si>
  <si>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</si>
  <si>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</si>
  <si>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</si>
  <si>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</si>
  <si>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</si>
  <si>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</si>
  <si>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</si>
  <si>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</si>
  <si>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</si>
  <si>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</si>
  <si>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</si>
  <si>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</si>
  <si>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</si>
  <si>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</si>
  <si>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</si>
  <si>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</si>
  <si>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</si>
  <si>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</si>
  <si>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</si>
  <si>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</si>
  <si>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</si>
  <si>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</si>
  <si>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</si>
  <si>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</si>
  <si>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</si>
  <si>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</si>
  <si>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</si>
  <si>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</si>
  <si>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</si>
  <si>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</si>
  <si>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</si>
  <si>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</si>
  <si>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</si>
  <si>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</si>
  <si>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</si>
  <si>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</si>
  <si>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</si>
  <si>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</si>
  <si>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</si>
  <si>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</si>
  <si>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</si>
  <si>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</si>
  <si>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</si>
  <si>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</si>
  <si>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</si>
  <si>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</si>
  <si>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</si>
  <si>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</si>
  <si>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</si>
  <si>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</si>
  <si>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</si>
  <si>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</si>
  <si>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</si>
  <si>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</si>
  <si>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</si>
  <si>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</si>
  <si>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</si>
  <si>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</si>
  <si>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</si>
  <si>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</si>
  <si>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</si>
  <si>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</si>
  <si>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</si>
  <si>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</si>
  <si>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</si>
  <si>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</si>
  <si>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</si>
  <si>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</si>
  <si>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</si>
  <si>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</si>
  <si>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</si>
  <si>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</si>
  <si>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</si>
  <si>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</si>
  <si>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</si>
  <si>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</si>
  <si>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</si>
  <si>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</si>
  <si>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</si>
  <si>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</si>
  <si>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</si>
  <si>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</si>
  <si>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</si>
  <si>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</si>
  <si>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</si>
  <si>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</si>
  <si>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</si>
  <si>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</si>
  <si>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</si>
  <si>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</si>
  <si>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</si>
  <si>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</si>
  <si>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</si>
  <si>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</si>
  <si>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</si>
  <si>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</si>
  <si>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</si>
  <si>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</si>
  <si>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</si>
  <si>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</si>
  <si>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</si>
  <si>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</si>
  <si>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</si>
  <si>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</si>
  <si>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</si>
  <si>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</si>
  <si>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</si>
  <si>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</si>
  <si>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</si>
  <si>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</si>
  <si>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</si>
  <si>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</si>
  <si>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</si>
  <si>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</si>
  <si>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</si>
  <si>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</si>
  <si>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</si>
  <si>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</si>
  <si>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</si>
  <si>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</si>
  <si>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</si>
  <si>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</si>
  <si>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</si>
  <si>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</si>
  <si>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</si>
  <si>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</si>
  <si>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</si>
  <si>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</si>
  <si>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</si>
  <si>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</si>
  <si>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</si>
  <si>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</si>
  <si>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</si>
  <si>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</si>
  <si>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</si>
  <si>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</si>
  <si>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</si>
  <si>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</si>
  <si>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</si>
  <si>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</si>
  <si>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</si>
  <si>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</si>
  <si>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</si>
  <si>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</si>
  <si>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</si>
  <si>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</si>
  <si>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</si>
  <si>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</si>
  <si>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</si>
  <si>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</si>
  <si>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</si>
  <si>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</si>
  <si>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</si>
  <si>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</si>
  <si>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</si>
  <si>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</si>
  <si>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</si>
  <si>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</si>
  <si>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</si>
  <si>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</si>
  <si>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</si>
  <si>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</si>
  <si>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</si>
  <si>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</si>
  <si>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</si>
  <si>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</si>
  <si>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</si>
  <si>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</si>
  <si>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</si>
  <si>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</si>
  <si>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</si>
  <si>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</si>
  <si>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</si>
  <si>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</si>
  <si>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</si>
  <si>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</si>
  <si>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</si>
  <si>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</si>
  <si>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</si>
  <si>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</si>
  <si>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</si>
  <si>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</si>
  <si>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</si>
  <si>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</si>
  <si>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</si>
  <si>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</si>
  <si>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</si>
  <si>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</si>
  <si>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</si>
  <si>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</si>
  <si>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</si>
  <si>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</si>
  <si>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</si>
  <si>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</si>
  <si>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</si>
  <si>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</si>
  <si>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</si>
  <si>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</si>
  <si>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</si>
  <si>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</si>
  <si>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</si>
  <si>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</si>
  <si>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</si>
  <si>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</si>
  <si>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</si>
  <si>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</si>
  <si>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</si>
  <si>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</si>
  <si>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</si>
  <si>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</si>
  <si>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</si>
  <si>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</si>
  <si>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</si>
  <si>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</si>
  <si>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</si>
  <si>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</si>
  <si>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</si>
  <si>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</si>
  <si>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</si>
  <si>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</si>
  <si>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</si>
  <si>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</si>
  <si>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</si>
  <si>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</si>
  <si>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</si>
  <si>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</si>
  <si>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</si>
  <si>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</si>
  <si>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</si>
  <si>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</si>
  <si>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</si>
  <si>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</si>
  <si>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</si>
  <si>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</si>
  <si>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</si>
  <si>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</si>
  <si>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</si>
  <si>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</si>
  <si>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</si>
  <si>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</si>
  <si>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</si>
  <si>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</si>
  <si>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</si>
  <si>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</si>
  <si>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</si>
  <si>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</si>
  <si>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</si>
  <si>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</si>
  <si>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</si>
  <si>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</si>
  <si>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</si>
  <si>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</si>
  <si>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</si>
  <si>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</si>
  <si>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</si>
  <si>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</si>
  <si>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</si>
  <si>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</si>
  <si>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</si>
  <si>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</si>
  <si>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</si>
  <si>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</si>
  <si>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</si>
  <si>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</si>
  <si>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</si>
  <si>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</si>
  <si>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</si>
  <si>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</si>
  <si>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</si>
  <si>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</si>
  <si>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</si>
  <si>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</si>
  <si>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</si>
  <si>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</si>
  <si>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</si>
  <si>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</si>
  <si>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</si>
  <si>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</si>
  <si>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</si>
  <si>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</si>
  <si>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</si>
  <si>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</si>
  <si>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</si>
  <si>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</si>
  <si>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</si>
  <si>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</si>
  <si>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</si>
  <si>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</si>
  <si>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</si>
  <si>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</si>
  <si>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</si>
  <si>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</si>
  <si>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</si>
  <si>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</si>
  <si>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</si>
  <si>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</si>
  <si>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</si>
  <si>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</si>
  <si>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</si>
  <si>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</si>
  <si>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</si>
  <si>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</si>
  <si>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</si>
  <si>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</si>
  <si>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</si>
  <si>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</si>
  <si>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</si>
  <si>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</si>
  <si>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</si>
  <si>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</si>
  <si>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</si>
  <si>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</si>
  <si>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</si>
  <si>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</si>
  <si>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</si>
  <si>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</si>
  <si>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</si>
  <si>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</si>
  <si>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</si>
  <si>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</si>
  <si>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</si>
  <si>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</si>
  <si>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</si>
  <si>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</si>
  <si>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</si>
  <si>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</si>
  <si>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</si>
  <si>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</si>
  <si>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</si>
  <si>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</si>
  <si>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</si>
  <si>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</si>
  <si>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</si>
  <si>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</si>
  <si>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</si>
  <si>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</si>
  <si>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</si>
  <si>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</si>
  <si>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</si>
  <si>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</si>
  <si>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</si>
  <si>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</si>
  <si>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</si>
  <si>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</si>
  <si>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</si>
  <si>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</si>
  <si>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</si>
  <si>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</si>
  <si>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</si>
  <si>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</si>
  <si>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</si>
  <si>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</si>
  <si>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</si>
  <si>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</si>
  <si>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</si>
  <si>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</si>
  <si>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</si>
  <si>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</si>
  <si>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</si>
  <si>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</si>
  <si>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</si>
  <si>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</si>
  <si>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</si>
  <si>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</si>
  <si>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</si>
  <si>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</si>
  <si>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</si>
  <si>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</si>
  <si>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</si>
  <si>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</si>
  <si>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</si>
  <si>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</si>
  <si>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</si>
  <si>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</si>
  <si>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</si>
  <si>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</si>
  <si>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</si>
  <si>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</si>
  <si>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</si>
  <si>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</si>
  <si>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</si>
  <si>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</si>
  <si>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</si>
  <si>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</si>
  <si>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</si>
  <si>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</si>
  <si>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</si>
  <si>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</si>
  <si>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</si>
  <si>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</si>
  <si>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</si>
  <si>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</si>
  <si>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</si>
  <si>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</si>
  <si>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</si>
  <si>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</si>
  <si>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</si>
  <si>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</si>
  <si>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</si>
  <si>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</si>
  <si>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</si>
  <si>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</si>
  <si>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</si>
  <si>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</si>
  <si>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</si>
  <si>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</si>
  <si>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</si>
  <si>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</si>
  <si>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</si>
  <si>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</si>
  <si>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</si>
  <si>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</si>
  <si>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</si>
  <si>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</si>
  <si>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</si>
  <si>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</si>
  <si>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</si>
  <si>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</si>
  <si>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</si>
  <si>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</si>
  <si>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</si>
  <si>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</si>
  <si>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</si>
  <si>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</si>
  <si>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</si>
  <si>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</si>
  <si>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</si>
  <si>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</si>
  <si>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</si>
  <si>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</si>
  <si>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</si>
  <si>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</si>
  <si>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</si>
  <si>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</si>
  <si>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</si>
  <si>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</si>
  <si>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</si>
  <si>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</si>
  <si>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</si>
  <si>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</si>
  <si>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</si>
  <si>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</si>
  <si>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</si>
  <si>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</si>
  <si>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</si>
  <si>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</si>
  <si>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</si>
  <si>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</si>
  <si>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</si>
  <si>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</si>
  <si>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</si>
  <si>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</si>
  <si>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</si>
  <si>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</si>
  <si>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</si>
  <si>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</si>
  <si>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</si>
  <si>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</si>
  <si>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</si>
  <si>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</si>
  <si>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</si>
  <si>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</si>
  <si>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</si>
  <si>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</si>
  <si>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</si>
  <si>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</si>
  <si>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</si>
  <si>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</si>
  <si>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</si>
  <si>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</si>
  <si>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</si>
  <si>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</si>
  <si>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</si>
  <si>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</si>
  <si>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</si>
  <si>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</si>
  <si>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</si>
  <si>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</si>
  <si>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</si>
  <si>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</si>
  <si>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</si>
  <si>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</si>
  <si>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</si>
  <si>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</si>
  <si>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</si>
  <si>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</si>
  <si>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</si>
  <si>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</si>
  <si>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</si>
  <si>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</si>
  <si>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</si>
  <si>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</si>
  <si>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</si>
  <si>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</si>
  <si>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</si>
  <si>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</si>
  <si>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</si>
  <si>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</si>
  <si>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</si>
  <si>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</si>
  <si>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</si>
  <si>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</si>
  <si>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</si>
  <si>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</si>
  <si>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</si>
  <si>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</si>
  <si>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</si>
  <si>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</si>
  <si>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</si>
  <si>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</si>
  <si>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</si>
  <si>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</si>
  <si>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</si>
  <si>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</si>
  <si>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</si>
  <si>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</si>
  <si>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</si>
  <si>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</si>
  <si>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</si>
  <si>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</si>
  <si>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</si>
  <si>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</si>
  <si>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</si>
  <si>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</si>
  <si>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</si>
  <si>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</si>
  <si>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</si>
  <si>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</si>
  <si>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</si>
  <si>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</si>
  <si>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</si>
  <si>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</si>
  <si>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</si>
  <si>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</si>
  <si>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</si>
  <si>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</si>
  <si>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</si>
  <si>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</si>
  <si>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</si>
  <si>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</si>
  <si>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</si>
  <si>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</si>
  <si>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</si>
  <si>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</si>
  <si>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</si>
  <si>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</si>
  <si>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</si>
  <si>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</si>
  <si>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</si>
  <si>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</si>
  <si>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</si>
  <si>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</si>
  <si>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</si>
  <si>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</si>
  <si>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</si>
  <si>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</si>
  <si>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</si>
  <si>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</si>
  <si>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</si>
  <si>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</si>
  <si>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</si>
  <si>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</si>
  <si>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</si>
  <si>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</si>
  <si>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</si>
  <si>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</si>
  <si>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</si>
  <si>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</si>
  <si>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</si>
  <si>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</si>
  <si>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</si>
  <si>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</si>
  <si>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</si>
  <si>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</si>
  <si>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</si>
  <si>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</si>
  <si>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</si>
  <si>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</si>
  <si>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</si>
  <si>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</si>
  <si>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</si>
  <si>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</si>
  <si>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</si>
  <si>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</si>
  <si>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</si>
  <si>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</si>
  <si>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</si>
  <si>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</si>
  <si>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</si>
  <si>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</si>
  <si>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</si>
  <si>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</si>
  <si>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</si>
  <si>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</si>
  <si>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</si>
  <si>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</si>
  <si>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</si>
  <si>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</si>
  <si>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</si>
  <si>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</si>
  <si>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</si>
  <si>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</si>
  <si>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</si>
  <si>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</si>
  <si>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</si>
  <si>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</si>
  <si>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</si>
  <si>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</si>
  <si>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</si>
  <si>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</si>
  <si>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</si>
  <si>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</si>
  <si>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</si>
  <si>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</si>
  <si>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</si>
  <si>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</si>
  <si>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</si>
  <si>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</si>
  <si>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</si>
  <si>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</si>
  <si>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</si>
  <si>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</si>
  <si>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</si>
  <si>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</si>
  <si>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</si>
  <si>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</si>
  <si>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</si>
  <si>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</si>
  <si>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</si>
  <si>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</si>
  <si>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</si>
  <si>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</si>
  <si>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</si>
  <si>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</si>
  <si>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</si>
  <si>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</si>
  <si>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</si>
  <si>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</si>
  <si>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</si>
  <si>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</si>
  <si>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</si>
  <si>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</si>
  <si>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</si>
  <si>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</si>
  <si>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</si>
  <si>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</si>
  <si>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</si>
  <si>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</si>
  <si>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</si>
  <si>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</si>
  <si>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</si>
  <si>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</si>
  <si>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</si>
  <si>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</si>
  <si>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</si>
  <si>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</si>
  <si>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</si>
  <si>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</si>
  <si>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</si>
  <si>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</si>
  <si>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</si>
  <si>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</si>
  <si>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</si>
  <si>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</si>
  <si>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</si>
  <si>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</si>
  <si>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</si>
  <si>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</si>
  <si>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</si>
  <si>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</si>
  <si>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</si>
  <si>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</si>
  <si>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</si>
  <si>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</si>
  <si>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</si>
  <si>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</si>
  <si>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</si>
  <si>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</si>
  <si>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</si>
  <si>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</si>
  <si>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</si>
  <si>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</si>
  <si>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</si>
  <si>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</si>
  <si>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</si>
  <si>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</si>
  <si>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</si>
  <si>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</si>
  <si>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</si>
  <si>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</si>
  <si>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</si>
  <si>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</si>
  <si>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</si>
  <si>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</si>
  <si>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</si>
  <si>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</si>
  <si>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</si>
  <si>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</si>
  <si>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</si>
  <si>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</si>
  <si>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</si>
  <si>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</si>
  <si>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</si>
  <si>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</si>
  <si>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</si>
  <si>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</si>
  <si>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</si>
  <si>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</si>
  <si>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</si>
  <si>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</si>
  <si>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</si>
  <si>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</si>
  <si>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</si>
  <si>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</si>
  <si>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</si>
  <si>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</si>
  <si>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</si>
  <si>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</si>
  <si>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</si>
  <si>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</si>
  <si>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</si>
  <si>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</si>
  <si>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</si>
  <si>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</si>
  <si>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</si>
  <si>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</si>
  <si>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</si>
  <si>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</si>
  <si>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</si>
  <si>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</si>
  <si>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</si>
  <si>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</si>
  <si>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</si>
  <si>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</si>
  <si>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</si>
  <si>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</si>
  <si>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</si>
  <si>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</si>
  <si>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</si>
  <si>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</si>
  <si>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</si>
  <si>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</si>
  <si>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</si>
  <si>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</si>
  <si>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</si>
  <si>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</si>
  <si>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</si>
  <si>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</si>
  <si>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</si>
  <si>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</si>
  <si>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</si>
  <si>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</si>
  <si>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</si>
  <si>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</si>
  <si>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</si>
  <si>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</si>
  <si>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</si>
  <si>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</si>
  <si>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</si>
  <si>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</si>
  <si>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</si>
  <si>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</si>
  <si>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</si>
  <si>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</si>
  <si>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</si>
  <si>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</si>
  <si>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</si>
  <si>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</si>
  <si>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</si>
  <si>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</si>
  <si>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</si>
  <si>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</si>
  <si>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</si>
  <si>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</si>
  <si>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</si>
  <si>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</si>
  <si>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</si>
  <si>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</si>
  <si>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</si>
  <si>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</si>
  <si>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</si>
  <si>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</si>
  <si>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</si>
  <si>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</si>
  <si>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</si>
  <si>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</si>
  <si>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</si>
  <si>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</si>
  <si>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</si>
  <si>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</si>
  <si>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</si>
  <si>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</si>
  <si>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</si>
  <si>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</si>
  <si>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</si>
  <si>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</si>
  <si>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</si>
  <si>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</si>
  <si>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</si>
  <si>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</si>
  <si>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</si>
  <si>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</si>
  <si>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?**</t>
  </si>
  <si>
    <t>린 스타트업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</si>
</sst>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9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62" fillId="28" borderId="52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1">
        <v>2019</v>
      </c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40" t="s">
        <v>805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4"/>
      <c r="C1" s="744"/>
      <c r="D1" s="744"/>
      <c r="E1" s="744"/>
      <c r="F1" s="744"/>
      <c r="G1" s="744"/>
      <c r="H1" s="744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7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7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7" t="s">
        <v>327</v>
      </c>
      <c r="B1" s="748"/>
      <c r="C1" s="748"/>
      <c r="D1" s="748"/>
      <c r="E1" s="74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0" t="s">
        <v>403</v>
      </c>
      <c r="E2" s="75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6" t="s">
        <v>519</v>
      </c>
      <c r="B105" s="757"/>
      <c r="C105" s="758"/>
      <c r="D105" s="745">
        <f>SUM(D4:D104)</f>
        <v>1832000</v>
      </c>
      <c r="E105" s="74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2">
        <v>2020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3">
        <v>2021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5" activePane="bottomLeft" state="frozen"/>
      <selection pane="bottomLeft" activeCell="C93" sqref="C93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6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 ht="15.7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9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5130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5131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4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4" si="14">IF(M60="O",L60+21,L60+14)</f>
        <v>45402</v>
      </c>
      <c r="O60" s="691"/>
    </row>
    <row r="61" spans="1: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610" t="s">
        <v>4015</v>
      </c>
      <c r="C65" s="611">
        <v>44</v>
      </c>
      <c r="D65" s="611">
        <v>383</v>
      </c>
      <c r="E65" s="679">
        <f t="shared" ref="E65:E68" si="15">(C65/D65)*100</f>
        <v>11.488250652741515</v>
      </c>
      <c r="F65" s="611"/>
      <c r="G65" s="611" t="s">
        <v>5081</v>
      </c>
      <c r="H65" s="610" t="s">
        <v>5076</v>
      </c>
      <c r="I65" s="612">
        <v>2023</v>
      </c>
      <c r="J65" s="611" t="s">
        <v>746</v>
      </c>
      <c r="K65" s="297" t="s">
        <v>5077</v>
      </c>
      <c r="L65" s="302">
        <v>45338</v>
      </c>
      <c r="M65" s="298" t="s">
        <v>734</v>
      </c>
      <c r="N65" s="283">
        <f t="shared" ref="N65:N74" si="16">IF(M65="O",L65+21,L65+14)</f>
        <v>45359</v>
      </c>
      <c r="O65" s="638"/>
    </row>
    <row r="66" spans="1:15">
      <c r="A66" s="3">
        <v>22</v>
      </c>
      <c r="B66" s="610" t="s">
        <v>4058</v>
      </c>
      <c r="C66" s="611">
        <v>72</v>
      </c>
      <c r="D66" s="611">
        <v>415</v>
      </c>
      <c r="E66" s="679">
        <f t="shared" si="15"/>
        <v>17.349397590361445</v>
      </c>
      <c r="F66" s="611"/>
      <c r="G66" s="611" t="s">
        <v>5081</v>
      </c>
      <c r="H66" s="610" t="s">
        <v>5078</v>
      </c>
      <c r="I66" s="612">
        <v>2023</v>
      </c>
      <c r="J66" s="611" t="s">
        <v>746</v>
      </c>
      <c r="K66" s="297" t="s">
        <v>5079</v>
      </c>
      <c r="L66" s="302">
        <v>45338</v>
      </c>
      <c r="M66" s="298" t="s">
        <v>734</v>
      </c>
      <c r="N66" s="283">
        <f t="shared" si="16"/>
        <v>45359</v>
      </c>
      <c r="O66" s="567"/>
    </row>
    <row r="67" spans="1:15">
      <c r="A67" s="3">
        <v>23</v>
      </c>
      <c r="B67" s="610" t="s">
        <v>4613</v>
      </c>
      <c r="C67" s="611">
        <v>33</v>
      </c>
      <c r="D67" s="611">
        <v>630</v>
      </c>
      <c r="E67" s="679">
        <f t="shared" si="15"/>
        <v>5.2380952380952381</v>
      </c>
      <c r="F67" s="611"/>
      <c r="G67" s="611" t="s">
        <v>4994</v>
      </c>
      <c r="H67" s="610" t="s">
        <v>4979</v>
      </c>
      <c r="I67" s="612">
        <v>2020</v>
      </c>
      <c r="J67" s="611" t="s">
        <v>746</v>
      </c>
      <c r="K67" s="297" t="s">
        <v>4980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>
      <c r="A68" s="3">
        <v>24</v>
      </c>
      <c r="B68" s="610" t="s">
        <v>4613</v>
      </c>
      <c r="C68" s="611">
        <v>30</v>
      </c>
      <c r="D68" s="611">
        <v>226</v>
      </c>
      <c r="E68" s="679">
        <f t="shared" si="15"/>
        <v>13.274336283185843</v>
      </c>
      <c r="F68" s="611"/>
      <c r="G68" s="611" t="s">
        <v>5088</v>
      </c>
      <c r="H68" s="610" t="s">
        <v>5084</v>
      </c>
      <c r="I68" s="612">
        <v>2015</v>
      </c>
      <c r="J68" s="611" t="s">
        <v>727</v>
      </c>
      <c r="K68" s="620" t="s">
        <v>5085</v>
      </c>
      <c r="L68" s="302">
        <v>45361</v>
      </c>
      <c r="M68" s="298" t="s">
        <v>282</v>
      </c>
      <c r="N68" s="283">
        <f t="shared" si="16"/>
        <v>45382</v>
      </c>
      <c r="O68" s="638"/>
    </row>
    <row r="69" spans="1:15">
      <c r="A69" s="3">
        <v>25</v>
      </c>
      <c r="B69" s="473" t="s">
        <v>4015</v>
      </c>
      <c r="C69" s="472" t="s">
        <v>1402</v>
      </c>
      <c r="D69" s="611"/>
      <c r="E69" s="679"/>
      <c r="F69" s="472"/>
      <c r="G69" s="472"/>
      <c r="H69" s="300" t="s">
        <v>5044</v>
      </c>
      <c r="I69" s="299">
        <v>2023</v>
      </c>
      <c r="J69" s="472" t="s">
        <v>5045</v>
      </c>
      <c r="K69" s="297" t="s">
        <v>5046</v>
      </c>
      <c r="L69" s="302">
        <v>45298</v>
      </c>
      <c r="M69" s="298" t="s">
        <v>734</v>
      </c>
      <c r="N69" s="283">
        <f t="shared" si="16"/>
        <v>45319</v>
      </c>
      <c r="O69" s="638"/>
    </row>
    <row r="70" spans="1:15">
      <c r="A70" s="3">
        <v>26</v>
      </c>
      <c r="B70" s="610" t="s">
        <v>4203</v>
      </c>
      <c r="C70" s="611">
        <v>1</v>
      </c>
      <c r="D70" s="611">
        <v>446</v>
      </c>
      <c r="E70" s="679">
        <f t="shared" ref="E70:E84" si="17">(C70/D70)*100</f>
        <v>0.22421524663677131</v>
      </c>
      <c r="F70" s="611"/>
      <c r="G70" s="611" t="s">
        <v>312</v>
      </c>
      <c r="H70" s="610" t="s">
        <v>5068</v>
      </c>
      <c r="I70" s="612">
        <v>2022</v>
      </c>
      <c r="J70" s="611" t="s">
        <v>727</v>
      </c>
      <c r="K70" s="297" t="s">
        <v>5030</v>
      </c>
      <c r="L70" s="302">
        <v>45319</v>
      </c>
      <c r="M70" s="298" t="s">
        <v>282</v>
      </c>
      <c r="N70" s="283">
        <f t="shared" si="16"/>
        <v>45340</v>
      </c>
      <c r="O70" s="567"/>
    </row>
    <row r="71" spans="1:15">
      <c r="A71" s="3">
        <v>27</v>
      </c>
      <c r="B71" s="610" t="s">
        <v>4058</v>
      </c>
      <c r="C71" s="611">
        <v>43</v>
      </c>
      <c r="D71" s="611">
        <v>331</v>
      </c>
      <c r="E71" s="679">
        <f t="shared" si="17"/>
        <v>12.990936555891238</v>
      </c>
      <c r="F71" s="611"/>
      <c r="G71" s="611" t="s">
        <v>312</v>
      </c>
      <c r="H71" s="610" t="s">
        <v>5065</v>
      </c>
      <c r="I71" s="612">
        <v>2022</v>
      </c>
      <c r="J71" s="611" t="s">
        <v>727</v>
      </c>
      <c r="K71" s="297" t="s">
        <v>5028</v>
      </c>
      <c r="L71" s="302">
        <v>45328</v>
      </c>
      <c r="M71" s="298" t="s">
        <v>734</v>
      </c>
      <c r="N71" s="283">
        <f t="shared" si="16"/>
        <v>45349</v>
      </c>
      <c r="O71" s="638"/>
    </row>
    <row r="72" spans="1:15">
      <c r="A72" s="3">
        <v>28</v>
      </c>
      <c r="B72" s="610" t="s">
        <v>4016</v>
      </c>
      <c r="C72" s="611">
        <v>43</v>
      </c>
      <c r="D72" s="611">
        <v>287</v>
      </c>
      <c r="E72" s="679">
        <f t="shared" si="17"/>
        <v>14.982578397212542</v>
      </c>
      <c r="F72" s="611"/>
      <c r="G72" s="704" t="s">
        <v>4953</v>
      </c>
      <c r="H72" s="610" t="s">
        <v>5101</v>
      </c>
      <c r="I72" s="612">
        <v>2021</v>
      </c>
      <c r="J72" s="611" t="s">
        <v>746</v>
      </c>
      <c r="K72" s="297" t="s">
        <v>5051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>
      <c r="A73" s="3">
        <v>29</v>
      </c>
      <c r="B73" s="703" t="s">
        <v>4015</v>
      </c>
      <c r="C73" s="472">
        <v>182</v>
      </c>
      <c r="D73" s="611">
        <v>274</v>
      </c>
      <c r="E73" s="679">
        <f t="shared" si="17"/>
        <v>66.423357664233578</v>
      </c>
      <c r="F73" s="472"/>
      <c r="G73" s="706" t="s">
        <v>5102</v>
      </c>
      <c r="H73" s="473" t="s">
        <v>5121</v>
      </c>
      <c r="I73" s="299">
        <v>2022</v>
      </c>
      <c r="J73" s="472" t="s">
        <v>727</v>
      </c>
      <c r="K73" s="297" t="s">
        <v>5097</v>
      </c>
      <c r="L73" s="302">
        <v>45375</v>
      </c>
      <c r="M73" s="298" t="s">
        <v>282</v>
      </c>
      <c r="N73" s="283">
        <f t="shared" si="16"/>
        <v>45396</v>
      </c>
      <c r="O73" s="638"/>
    </row>
    <row r="74" spans="1: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si="17"/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si="16"/>
        <v>45402</v>
      </c>
      <c r="O74" s="638"/>
    </row>
    <row r="75" spans="1: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7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18">IF(M75="O",L75+21,L75+14)</f>
        <v>45349</v>
      </c>
      <c r="O75" s="567"/>
    </row>
    <row r="76" spans="1: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7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18"/>
        <v>45417</v>
      </c>
      <c r="O76" s="716"/>
    </row>
    <row r="77" spans="1: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7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18"/>
        <v>45340</v>
      </c>
      <c r="O77" s="638"/>
    </row>
    <row r="78" spans="1:15">
      <c r="A78" s="3">
        <v>34</v>
      </c>
      <c r="B78" s="718" t="s">
        <v>4015</v>
      </c>
      <c r="C78" s="611">
        <v>125</v>
      </c>
      <c r="D78" s="611">
        <v>223</v>
      </c>
      <c r="E78" s="679">
        <f t="shared" si="17"/>
        <v>56.053811659192817</v>
      </c>
      <c r="F78" s="611"/>
      <c r="G78" s="611" t="s">
        <v>5102</v>
      </c>
      <c r="H78" s="610" t="s">
        <v>5111</v>
      </c>
      <c r="I78" s="612">
        <v>2022</v>
      </c>
      <c r="J78" s="611" t="s">
        <v>746</v>
      </c>
      <c r="K78" s="297" t="s">
        <v>5112</v>
      </c>
      <c r="L78" s="656">
        <v>45402</v>
      </c>
      <c r="M78" s="298" t="s">
        <v>734</v>
      </c>
      <c r="N78" s="283">
        <f t="shared" si="18"/>
        <v>45423</v>
      </c>
      <c r="O78" s="691"/>
    </row>
    <row r="79" spans="1: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7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18"/>
        <v>45423</v>
      </c>
      <c r="O79" s="567"/>
    </row>
    <row r="80" spans="1:15">
      <c r="A80" s="3">
        <v>36</v>
      </c>
      <c r="B80" s="718" t="s">
        <v>4058</v>
      </c>
      <c r="C80" s="611">
        <v>17</v>
      </c>
      <c r="D80" s="611">
        <v>175</v>
      </c>
      <c r="E80" s="679">
        <f t="shared" si="17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18"/>
        <v>45423</v>
      </c>
      <c r="O80" s="567"/>
    </row>
    <row r="81" spans="1: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7"/>
        <v>8.8815789473684212</v>
      </c>
      <c r="F81" s="472"/>
      <c r="G81" s="611" t="s">
        <v>5128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18"/>
        <v>45431</v>
      </c>
      <c r="O81" s="638"/>
    </row>
    <row r="82" spans="1: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7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18"/>
        <v>45431</v>
      </c>
      <c r="O82" s="567"/>
    </row>
    <row r="83" spans="1: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7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18"/>
        <v>45431</v>
      </c>
      <c r="O83" s="567"/>
    </row>
    <row r="84" spans="1: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7"/>
        <v>0</v>
      </c>
      <c r="F84" s="472"/>
      <c r="G84" s="611" t="s">
        <v>5128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18"/>
        <v>45431</v>
      </c>
      <c r="O84" s="567"/>
    </row>
    <row r="85" spans="1:15">
      <c r="A85" s="3">
        <v>41</v>
      </c>
      <c r="B85" s="711" t="s">
        <v>4205</v>
      </c>
      <c r="C85" s="475">
        <v>125</v>
      </c>
      <c r="D85" s="590">
        <v>269</v>
      </c>
      <c r="E85" s="681">
        <f t="shared" ref="E85:E103" si="19">(C85/D85)*100</f>
        <v>46.468401486988846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86" si="20">IF(M85="O",L85+21,L85+14)</f>
        <v>14</v>
      </c>
      <c r="O85" s="638"/>
    </row>
    <row r="86" spans="1:15">
      <c r="A86" s="3">
        <v>42</v>
      </c>
      <c r="B86" s="476" t="s">
        <v>4016</v>
      </c>
      <c r="C86" s="475">
        <v>308</v>
      </c>
      <c r="D86" s="590">
        <v>416</v>
      </c>
      <c r="E86" s="681">
        <f t="shared" si="19"/>
        <v>74.038461538461547</v>
      </c>
      <c r="F86" s="475"/>
      <c r="G86" s="738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0"/>
        <v>14</v>
      </c>
      <c r="O86" s="638"/>
    </row>
    <row r="87" spans="1:15">
      <c r="A87" s="3">
        <v>43</v>
      </c>
      <c r="B87" s="702" t="s">
        <v>1975</v>
      </c>
      <c r="C87" s="443">
        <v>243</v>
      </c>
      <c r="D87" s="616">
        <v>243</v>
      </c>
      <c r="E87" s="682">
        <f t="shared" si="19"/>
        <v>100</v>
      </c>
      <c r="F87" s="443">
        <v>21</v>
      </c>
      <c r="G87" s="616" t="s">
        <v>5119</v>
      </c>
      <c r="H87" s="615" t="s">
        <v>5144</v>
      </c>
      <c r="I87" s="617">
        <v>2022</v>
      </c>
      <c r="J87" s="616" t="s">
        <v>1268</v>
      </c>
      <c r="K87" s="246"/>
      <c r="L87" s="286">
        <v>45417</v>
      </c>
      <c r="M87" s="281" t="s">
        <v>734</v>
      </c>
      <c r="N87" s="283">
        <f t="shared" ref="N87:N100" si="21">IF(M87="O",L87+21,L87+14)</f>
        <v>45438</v>
      </c>
      <c r="O87" s="638"/>
    </row>
    <row r="88" spans="1:15">
      <c r="A88" s="3">
        <v>44</v>
      </c>
      <c r="B88" s="703" t="s">
        <v>4015</v>
      </c>
      <c r="C88" s="472">
        <v>24</v>
      </c>
      <c r="D88" s="611">
        <v>450</v>
      </c>
      <c r="E88" s="679">
        <f t="shared" si="19"/>
        <v>5.3333333333333339</v>
      </c>
      <c r="F88" s="472"/>
      <c r="G88" s="611" t="s">
        <v>5146</v>
      </c>
      <c r="H88" s="610" t="s">
        <v>5148</v>
      </c>
      <c r="I88" s="612">
        <v>2023</v>
      </c>
      <c r="J88" s="611" t="s">
        <v>1268</v>
      </c>
      <c r="K88" s="297"/>
      <c r="L88" s="302">
        <v>45417</v>
      </c>
      <c r="M88" s="298" t="s">
        <v>734</v>
      </c>
      <c r="N88" s="283">
        <f t="shared" si="21"/>
        <v>45438</v>
      </c>
      <c r="O88" s="638"/>
    </row>
    <row r="89" spans="1:15">
      <c r="A89" s="3">
        <v>45</v>
      </c>
      <c r="B89" s="476" t="s">
        <v>4205</v>
      </c>
      <c r="C89" s="475">
        <v>136</v>
      </c>
      <c r="D89" s="590">
        <v>662</v>
      </c>
      <c r="E89" s="681">
        <f t="shared" si="19"/>
        <v>20.543806646525681</v>
      </c>
      <c r="F89" s="475"/>
      <c r="G89" s="475" t="s">
        <v>4942</v>
      </c>
      <c r="H89" s="476" t="s">
        <v>5110</v>
      </c>
      <c r="I89" s="314">
        <v>2022</v>
      </c>
      <c r="J89" s="475" t="s">
        <v>4207</v>
      </c>
      <c r="K89" s="312"/>
      <c r="L89" s="592"/>
      <c r="M89" s="350"/>
      <c r="N89" s="283">
        <f t="shared" si="21"/>
        <v>14</v>
      </c>
      <c r="O89" s="638"/>
    </row>
    <row r="90" spans="1:15">
      <c r="A90" s="3">
        <v>46</v>
      </c>
      <c r="B90" s="707" t="s">
        <v>4613</v>
      </c>
      <c r="C90" s="590">
        <v>159</v>
      </c>
      <c r="D90" s="590">
        <v>432</v>
      </c>
      <c r="E90" s="681">
        <f t="shared" si="19"/>
        <v>36.805555555555557</v>
      </c>
      <c r="F90" s="590"/>
      <c r="G90" s="709" t="s">
        <v>4953</v>
      </c>
      <c r="H90" s="707" t="s">
        <v>4964</v>
      </c>
      <c r="I90" s="708">
        <v>2023</v>
      </c>
      <c r="J90" s="475" t="s">
        <v>5118</v>
      </c>
      <c r="K90" s="312"/>
      <c r="L90" s="592"/>
      <c r="M90" s="350"/>
      <c r="N90" s="283">
        <f t="shared" si="21"/>
        <v>14</v>
      </c>
      <c r="O90" s="638"/>
    </row>
    <row r="91" spans="1:15">
      <c r="A91" s="3">
        <v>47</v>
      </c>
      <c r="B91" s="476" t="s">
        <v>1975</v>
      </c>
      <c r="C91" s="475">
        <v>67</v>
      </c>
      <c r="D91" s="590">
        <v>261</v>
      </c>
      <c r="E91" s="681">
        <f t="shared" si="19"/>
        <v>25.670498084291189</v>
      </c>
      <c r="F91" s="475"/>
      <c r="G91" s="475" t="s">
        <v>5039</v>
      </c>
      <c r="H91" s="476" t="s">
        <v>4509</v>
      </c>
      <c r="I91" s="314">
        <v>2020</v>
      </c>
      <c r="J91" s="590" t="s">
        <v>4207</v>
      </c>
      <c r="K91" s="591"/>
      <c r="L91" s="592"/>
      <c r="M91" s="350"/>
      <c r="N91" s="283">
        <f t="shared" si="21"/>
        <v>14</v>
      </c>
      <c r="O91" s="638"/>
    </row>
    <row r="92" spans="1:15">
      <c r="A92" s="3">
        <v>48</v>
      </c>
      <c r="B92" s="719" t="s">
        <v>4016</v>
      </c>
      <c r="C92" s="635">
        <v>87</v>
      </c>
      <c r="D92" s="636">
        <v>266</v>
      </c>
      <c r="E92" s="720">
        <f t="shared" si="19"/>
        <v>32.706766917293237</v>
      </c>
      <c r="F92" s="635"/>
      <c r="G92" s="739" t="s">
        <v>5147</v>
      </c>
      <c r="H92" s="721" t="s">
        <v>5132</v>
      </c>
      <c r="I92" s="722">
        <v>2013</v>
      </c>
      <c r="J92" s="636" t="s">
        <v>796</v>
      </c>
      <c r="K92" s="723" t="s">
        <v>5133</v>
      </c>
      <c r="L92" s="724">
        <v>45424</v>
      </c>
      <c r="M92" s="725" t="s">
        <v>282</v>
      </c>
      <c r="N92" s="283">
        <f t="shared" si="21"/>
        <v>45445</v>
      </c>
      <c r="O92" s="638"/>
    </row>
    <row r="93" spans="1:15">
      <c r="A93" s="3">
        <v>49</v>
      </c>
      <c r="B93" s="719" t="s">
        <v>4016</v>
      </c>
      <c r="C93" s="726">
        <v>18</v>
      </c>
      <c r="D93" s="727">
        <v>581</v>
      </c>
      <c r="E93" s="720">
        <f t="shared" si="19"/>
        <v>3.0981067125645438</v>
      </c>
      <c r="F93" s="726"/>
      <c r="G93" s="739" t="s">
        <v>1402</v>
      </c>
      <c r="H93" s="721" t="s">
        <v>5134</v>
      </c>
      <c r="I93" s="722">
        <v>2020</v>
      </c>
      <c r="J93" s="636" t="s">
        <v>796</v>
      </c>
      <c r="K93" s="723" t="s">
        <v>5135</v>
      </c>
      <c r="L93" s="724">
        <v>45424</v>
      </c>
      <c r="M93" s="725" t="s">
        <v>282</v>
      </c>
      <c r="N93" s="283">
        <f t="shared" si="21"/>
        <v>45445</v>
      </c>
      <c r="O93" s="638"/>
    </row>
    <row r="94" spans="1:15">
      <c r="A94" s="3">
        <v>50</v>
      </c>
      <c r="B94" s="719" t="s">
        <v>4203</v>
      </c>
      <c r="C94" s="635"/>
      <c r="D94" s="636">
        <v>365</v>
      </c>
      <c r="E94" s="720">
        <f t="shared" si="19"/>
        <v>0</v>
      </c>
      <c r="F94" s="635"/>
      <c r="G94" s="636" t="s">
        <v>1402</v>
      </c>
      <c r="H94" s="721" t="s">
        <v>5136</v>
      </c>
      <c r="I94" s="722">
        <v>2024</v>
      </c>
      <c r="J94" s="636" t="s">
        <v>746</v>
      </c>
      <c r="K94" s="728" t="s">
        <v>5137</v>
      </c>
      <c r="L94" s="724">
        <v>45424</v>
      </c>
      <c r="M94" s="725" t="s">
        <v>282</v>
      </c>
      <c r="N94" s="283">
        <f t="shared" si="21"/>
        <v>45445</v>
      </c>
      <c r="O94" s="638"/>
    </row>
    <row r="95" spans="1:15">
      <c r="A95" s="3">
        <v>51</v>
      </c>
      <c r="B95" s="719" t="s">
        <v>4015</v>
      </c>
      <c r="C95" s="635"/>
      <c r="D95" s="636">
        <v>346</v>
      </c>
      <c r="E95" s="720">
        <f t="shared" si="19"/>
        <v>0</v>
      </c>
      <c r="F95" s="635"/>
      <c r="G95" s="635" t="s">
        <v>1402</v>
      </c>
      <c r="H95" s="729" t="s">
        <v>5138</v>
      </c>
      <c r="I95" s="730">
        <v>2023</v>
      </c>
      <c r="J95" s="635" t="s">
        <v>746</v>
      </c>
      <c r="K95" s="728" t="s">
        <v>5139</v>
      </c>
      <c r="L95" s="724">
        <v>45424</v>
      </c>
      <c r="M95" s="725" t="s">
        <v>282</v>
      </c>
      <c r="N95" s="283">
        <f t="shared" si="21"/>
        <v>45445</v>
      </c>
      <c r="O95" s="638"/>
    </row>
    <row r="96" spans="1:15">
      <c r="A96" s="3">
        <v>52</v>
      </c>
      <c r="B96" s="731" t="s">
        <v>1975</v>
      </c>
      <c r="C96" s="487"/>
      <c r="D96" s="732">
        <v>217</v>
      </c>
      <c r="E96" s="733">
        <f t="shared" si="19"/>
        <v>0</v>
      </c>
      <c r="F96" s="487"/>
      <c r="G96" s="487" t="s">
        <v>1402</v>
      </c>
      <c r="H96" s="207" t="s">
        <v>5140</v>
      </c>
      <c r="I96" s="205">
        <v>2020</v>
      </c>
      <c r="J96" s="487" t="s">
        <v>1268</v>
      </c>
      <c r="K96" s="204" t="s">
        <v>5143</v>
      </c>
      <c r="L96" s="325">
        <v>45431</v>
      </c>
      <c r="M96" s="206" t="s">
        <v>734</v>
      </c>
      <c r="N96" s="283">
        <f t="shared" si="21"/>
        <v>45452</v>
      </c>
      <c r="O96" s="638"/>
    </row>
    <row r="97" spans="1:15">
      <c r="A97" s="3">
        <v>53</v>
      </c>
      <c r="B97" s="734" t="s">
        <v>4613</v>
      </c>
      <c r="C97" s="732">
        <v>128</v>
      </c>
      <c r="D97" s="732">
        <v>292</v>
      </c>
      <c r="E97" s="733">
        <f t="shared" si="19"/>
        <v>43.835616438356162</v>
      </c>
      <c r="F97" s="732"/>
      <c r="G97" s="739" t="s">
        <v>5087</v>
      </c>
      <c r="H97" s="734" t="s">
        <v>5083</v>
      </c>
      <c r="I97" s="735">
        <v>2023</v>
      </c>
      <c r="J97" s="732" t="s">
        <v>1268</v>
      </c>
      <c r="K97" s="736" t="s">
        <v>5117</v>
      </c>
      <c r="L97" s="325">
        <v>45431</v>
      </c>
      <c r="M97" s="206" t="s">
        <v>734</v>
      </c>
      <c r="N97" s="283">
        <f t="shared" si="21"/>
        <v>45452</v>
      </c>
      <c r="O97" s="638"/>
    </row>
    <row r="98" spans="1:15">
      <c r="A98" s="3">
        <v>54</v>
      </c>
      <c r="B98" s="734" t="s">
        <v>4015</v>
      </c>
      <c r="C98" s="732">
        <v>33</v>
      </c>
      <c r="D98" s="732">
        <v>339</v>
      </c>
      <c r="E98" s="733">
        <f t="shared" si="19"/>
        <v>9.7345132743362832</v>
      </c>
      <c r="F98" s="732"/>
      <c r="G98" s="732" t="s">
        <v>4994</v>
      </c>
      <c r="H98" s="734" t="s">
        <v>5071</v>
      </c>
      <c r="I98" s="735">
        <v>2021</v>
      </c>
      <c r="J98" s="732" t="s">
        <v>727</v>
      </c>
      <c r="K98" s="204" t="s">
        <v>5072</v>
      </c>
      <c r="L98" s="325">
        <v>45431</v>
      </c>
      <c r="M98" s="206" t="s">
        <v>734</v>
      </c>
      <c r="N98" s="283">
        <f t="shared" si="21"/>
        <v>45452</v>
      </c>
      <c r="O98" s="567"/>
    </row>
    <row r="99" spans="1:15">
      <c r="A99" s="3">
        <v>55</v>
      </c>
      <c r="B99" s="731" t="s">
        <v>4203</v>
      </c>
      <c r="C99" s="487">
        <v>179</v>
      </c>
      <c r="D99" s="732">
        <v>316</v>
      </c>
      <c r="E99" s="733">
        <f t="shared" si="19"/>
        <v>56.64556962025317</v>
      </c>
      <c r="F99" s="487"/>
      <c r="G99" s="487" t="s">
        <v>5087</v>
      </c>
      <c r="H99" s="486" t="s">
        <v>5093</v>
      </c>
      <c r="I99" s="205">
        <v>2023</v>
      </c>
      <c r="J99" s="487" t="s">
        <v>746</v>
      </c>
      <c r="K99" s="204" t="s">
        <v>5094</v>
      </c>
      <c r="L99" s="325">
        <v>45431</v>
      </c>
      <c r="M99" s="206" t="s">
        <v>734</v>
      </c>
      <c r="N99" s="283">
        <f t="shared" si="21"/>
        <v>45452</v>
      </c>
      <c r="O99" s="567"/>
    </row>
    <row r="100" spans="1:15">
      <c r="A100" s="3">
        <v>56</v>
      </c>
      <c r="B100" s="737" t="s">
        <v>4203</v>
      </c>
      <c r="C100" s="732"/>
      <c r="D100" s="732">
        <v>157</v>
      </c>
      <c r="E100" s="733">
        <f t="shared" si="19"/>
        <v>0</v>
      </c>
      <c r="F100" s="732"/>
      <c r="G100" s="732" t="s">
        <v>1402</v>
      </c>
      <c r="H100" s="734" t="s">
        <v>5141</v>
      </c>
      <c r="I100" s="735">
        <v>2012</v>
      </c>
      <c r="J100" s="732" t="s">
        <v>746</v>
      </c>
      <c r="K100" s="204" t="s">
        <v>5142</v>
      </c>
      <c r="L100" s="325">
        <v>45431</v>
      </c>
      <c r="M100" s="206" t="s">
        <v>734</v>
      </c>
      <c r="N100" s="283">
        <f t="shared" si="21"/>
        <v>45452</v>
      </c>
      <c r="O100" s="567"/>
    </row>
    <row r="101" spans="1:15">
      <c r="A101" s="3">
        <v>57</v>
      </c>
      <c r="B101" s="693"/>
      <c r="C101" s="584"/>
      <c r="D101" s="584"/>
      <c r="E101" s="680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2">IF(M101="O",L101+21,L101+14)</f>
        <v>14</v>
      </c>
      <c r="O101" s="567"/>
    </row>
    <row r="102" spans="1:15">
      <c r="A102" s="3">
        <v>58</v>
      </c>
      <c r="B102" s="692"/>
      <c r="C102" s="501"/>
      <c r="D102" s="584"/>
      <c r="E102" s="680" t="e">
        <f t="shared" si="19"/>
        <v>#DIV/0!</v>
      </c>
      <c r="F102" s="501"/>
      <c r="G102" s="501"/>
      <c r="H102" s="500"/>
      <c r="I102" s="8"/>
      <c r="J102" s="501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59</v>
      </c>
      <c r="B103" s="693"/>
      <c r="C103" s="584"/>
      <c r="D103" s="584"/>
      <c r="E103" s="680" t="e">
        <f t="shared" si="19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2"/>
        <v>14</v>
      </c>
      <c r="O103" s="567"/>
    </row>
    <row r="104" spans="1:15">
      <c r="A104" s="3">
        <v>60</v>
      </c>
      <c r="B104" s="693"/>
      <c r="C104" s="584"/>
      <c r="D104" s="584"/>
      <c r="E104" s="680" t="e">
        <f t="shared" ref="E104:E107" si="23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4">IF(M104="O",L104+21,L104+14)</f>
        <v>14</v>
      </c>
      <c r="O104" s="567"/>
    </row>
    <row r="105" spans="1:15">
      <c r="A105" s="3">
        <v>61</v>
      </c>
      <c r="B105" s="692"/>
      <c r="C105" s="501"/>
      <c r="D105" s="584"/>
      <c r="E105" s="680" t="e">
        <f t="shared" si="23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4"/>
        <v>14</v>
      </c>
      <c r="O105" s="567"/>
    </row>
    <row r="106" spans="1:15">
      <c r="A106" s="3">
        <v>62</v>
      </c>
      <c r="B106" s="693"/>
      <c r="C106" s="584"/>
      <c r="D106" s="584"/>
      <c r="E106" s="680" t="e">
        <f t="shared" si="23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4"/>
        <v>14</v>
      </c>
      <c r="O106" s="9"/>
    </row>
    <row r="107" spans="1:15">
      <c r="A107" s="3">
        <v>63</v>
      </c>
      <c r="B107" s="693"/>
      <c r="C107" s="584"/>
      <c r="D107" s="584"/>
      <c r="E107" s="680" t="e">
        <f t="shared" si="23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4"/>
        <v>14</v>
      </c>
      <c r="O107" s="9"/>
    </row>
    <row r="108" spans="1:15">
      <c r="A108" s="3">
        <v>64</v>
      </c>
      <c r="B108" s="693"/>
      <c r="C108" s="584"/>
      <c r="D108" s="584"/>
      <c r="E108" s="680" t="e">
        <f t="shared" ref="E108:E113" si="25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6">IF(M108="O",L108+21,L108+14)</f>
        <v>14</v>
      </c>
      <c r="O108" s="9"/>
    </row>
    <row r="109" spans="1:15">
      <c r="A109" s="3">
        <v>65</v>
      </c>
      <c r="B109" s="693"/>
      <c r="C109" s="584"/>
      <c r="D109" s="584"/>
      <c r="E109" s="680" t="e">
        <f t="shared" si="25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7">IF(M109="O",L109+21,L109+14)</f>
        <v>14</v>
      </c>
      <c r="O109" s="9"/>
    </row>
    <row r="110" spans="1:15">
      <c r="A110" s="3">
        <v>66</v>
      </c>
      <c r="B110" s="693"/>
      <c r="C110" s="584"/>
      <c r="D110" s="584"/>
      <c r="E110" s="680" t="e">
        <f t="shared" si="25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7"/>
        <v>14</v>
      </c>
      <c r="O110" s="9"/>
    </row>
    <row r="111" spans="1:15">
      <c r="A111" s="3">
        <v>67</v>
      </c>
      <c r="B111" s="692"/>
      <c r="C111" s="501"/>
      <c r="D111" s="584"/>
      <c r="E111" s="680" t="e">
        <f t="shared" si="25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7"/>
        <v>14</v>
      </c>
      <c r="O111" s="9"/>
    </row>
    <row r="112" spans="1:15">
      <c r="A112" s="3">
        <v>68</v>
      </c>
      <c r="B112" s="693"/>
      <c r="C112" s="584"/>
      <c r="D112" s="584"/>
      <c r="E112" s="680" t="e">
        <f t="shared" si="25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7"/>
        <v>14</v>
      </c>
      <c r="O112" s="9"/>
    </row>
    <row r="113" spans="1:15">
      <c r="A113" s="3">
        <v>69</v>
      </c>
      <c r="B113" s="693"/>
      <c r="C113" s="584"/>
      <c r="D113" s="584"/>
      <c r="E113" s="680" t="e">
        <f t="shared" si="25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7"/>
        <v>14</v>
      </c>
      <c r="O113" s="9"/>
    </row>
    <row r="114" spans="1:15">
      <c r="A114" s="3">
        <v>70</v>
      </c>
      <c r="B114" s="693"/>
      <c r="C114" s="584"/>
      <c r="D114" s="584"/>
      <c r="E114" s="680" t="e">
        <f t="shared" ref="E114" si="28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7"/>
        <v>14</v>
      </c>
      <c r="O114" s="9"/>
    </row>
    <row r="115" spans="1:15">
      <c r="A115" s="3">
        <v>71</v>
      </c>
      <c r="B115" s="647">
        <v>2024</v>
      </c>
      <c r="C115" s="502">
        <v>56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7"/>
        <v>14</v>
      </c>
      <c r="O115" s="9"/>
    </row>
    <row r="116" spans="1:15">
      <c r="A116" s="3">
        <v>72</v>
      </c>
      <c r="B116" s="549" t="s">
        <v>5024</v>
      </c>
      <c r="C116" s="443">
        <v>21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7"/>
        <v>14</v>
      </c>
      <c r="O116" s="9"/>
    </row>
    <row r="117" spans="1:15">
      <c r="A117" s="3">
        <v>73</v>
      </c>
      <c r="B117" s="505">
        <f>(C115/108)*100</f>
        <v>51.851851851851848</v>
      </c>
      <c r="C117" s="443">
        <f>C116*100/C115</f>
        <v>37.5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7"/>
        <v>14</v>
      </c>
      <c r="O117" s="9"/>
    </row>
    <row r="118" spans="1: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7"/>
        <v>14</v>
      </c>
      <c r="O118" s="9"/>
    </row>
    <row r="119" spans="1: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7"/>
        <v>14</v>
      </c>
      <c r="O119" s="9"/>
    </row>
    <row r="120" spans="1: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7"/>
        <v>14</v>
      </c>
      <c r="O124" s="9"/>
    </row>
    <row r="125" spans="1: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7"/>
        <v>14</v>
      </c>
      <c r="O125" s="9"/>
    </row>
    <row r="126" spans="1: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7"/>
        <v>14</v>
      </c>
      <c r="O126" s="9"/>
    </row>
    <row r="127" spans="1: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7"/>
        <v>14</v>
      </c>
      <c r="O127" s="9"/>
    </row>
    <row r="128" spans="1: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7"/>
        <v>14</v>
      </c>
      <c r="O128" s="9"/>
    </row>
    <row r="129" spans="1: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7"/>
        <v>14</v>
      </c>
      <c r="O129" s="9"/>
    </row>
    <row r="130" spans="1: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7"/>
        <v>14</v>
      </c>
      <c r="O130" s="9"/>
    </row>
    <row r="131" spans="1: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3">
        <v>2022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2024-05-29T04:43:30Z</dcterms:modified>
  <cp:version>1000.0100.01</cp:version>
</cp:coreProperties>
</file>