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BB07798-DB33-4AA0-9EEE-7367D1453A75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22" l="1"/>
  <c r="L80" i="22"/>
  <c r="L79" i="22"/>
  <c r="L78" i="22"/>
  <c r="L77" i="22"/>
  <c r="L76" i="22"/>
  <c r="L75" i="22"/>
  <c r="L74" i="22"/>
  <c r="L73" i="22"/>
  <c r="L72" i="22"/>
  <c r="L92" i="22"/>
  <c r="L91" i="22"/>
  <c r="L90" i="22"/>
  <c r="L89" i="22"/>
  <c r="L88" i="22"/>
  <c r="L87" i="22"/>
  <c r="L86" i="22"/>
  <c r="L85" i="22"/>
  <c r="L84" i="22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82" i="22"/>
  <c r="L83" i="22"/>
  <c r="L93" i="22"/>
  <c r="L94" i="22"/>
  <c r="B95" i="22"/>
  <c r="C95" i="22"/>
  <c r="L95" i="22"/>
  <c r="L96" i="22"/>
  <c r="L97" i="22"/>
  <c r="B98" i="22"/>
  <c r="C98" i="22"/>
  <c r="L98" i="22"/>
  <c r="L9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<sst xmlns="http://schemas.openxmlformats.org/spreadsheetml/2006/main" count="12581" uniqueCount="6381">
  <si>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</si>
  <si>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</si>
  <si>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</si>
  <si>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</si>
  <si>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</si>
  <si>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</si>
  <si>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</si>
  <si>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</si>
  <si>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</si>
  <si>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</si>
  <si>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</si>
  <si>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</si>
  <si>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</si>
  <si>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</si>
  <si>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</si>
  <si>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</si>
  <si>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</si>
  <si>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</si>
  <si>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</si>
  <si>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</si>
  <si>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</si>
  <si>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</si>
  <si>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</si>
  <si>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</si>
  <si>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</si>
  <si>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</si>
  <si>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</si>
  <si>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</si>
  <si>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</si>
  <si>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</si>
  <si>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</si>
  <si>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</si>
  <si>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</si>
  <si>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</si>
  <si>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</si>
  <si>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</si>
  <si>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</si>
  <si>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</si>
  <si>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</si>
  <si>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</si>
  <si>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</si>
  <si>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</si>
  <si>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</si>
  <si>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</si>
  <si>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</si>
  <si>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</si>
  <si>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</si>
  <si>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</si>
  <si>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</si>
  <si>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</si>
  <si>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</si>
  <si>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</si>
  <si>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</si>
  <si>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</si>
  <si>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</si>
  <si>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</si>
  <si>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</si>
  <si>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</si>
  <si>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</si>
  <si>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</si>
  <si>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</si>
  <si>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</si>
  <si>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</si>
  <si>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</si>
  <si>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</si>
  <si>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</si>
  <si>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</si>
  <si>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</si>
  <si>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</si>
  <si>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</si>
  <si>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</si>
  <si>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</si>
  <si>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</si>
  <si>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</si>
  <si>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</si>
  <si>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</si>
  <si>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</si>
  <si>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</si>
  <si>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</si>
  <si>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</si>
  <si>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</si>
  <si>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</si>
  <si>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</si>
  <si>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</si>
  <si>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</si>
  <si>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</si>
  <si>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</si>
  <si>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</si>
  <si>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</si>
  <si>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</si>
  <si>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</si>
  <si>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</si>
  <si>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</si>
  <si>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</si>
  <si>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</si>
  <si>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</si>
  <si>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</si>
  <si>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</si>
  <si>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</si>
  <si>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</si>
  <si>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</si>
  <si>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</si>
  <si>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</si>
  <si>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</si>
  <si>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</si>
  <si>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</si>
  <si>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</si>
  <si>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</si>
  <si>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</si>
  <si>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</si>
  <si>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</si>
  <si>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</si>
  <si>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</si>
  <si>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</si>
  <si>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</si>
  <si>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</si>
  <si>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</si>
  <si>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</si>
  <si>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</si>
  <si>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</si>
  <si>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</si>
  <si>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</si>
  <si>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</si>
  <si>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</si>
  <si>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</si>
  <si>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</si>
  <si>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</si>
  <si>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</si>
  <si>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</si>
  <si>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</si>
  <si>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</si>
  <si>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</si>
  <si>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</si>
  <si>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</si>
  <si>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</si>
  <si>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</si>
  <si>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</si>
  <si>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</si>
  <si>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</si>
  <si>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</si>
  <si>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</si>
  <si>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</si>
  <si>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</si>
  <si>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</si>
  <si>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</si>
  <si>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</si>
  <si>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</si>
  <si>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</si>
  <si>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</si>
  <si>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</si>
  <si>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</si>
  <si>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</si>
  <si>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</si>
  <si>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</si>
  <si>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</si>
  <si>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</si>
  <si>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</si>
  <si>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</si>
  <si>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</si>
  <si>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</si>
  <si>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</si>
  <si>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</si>
  <si>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</si>
  <si>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</si>
  <si>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</si>
  <si>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</si>
  <si>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</si>
  <si>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</si>
  <si>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</si>
  <si>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</si>
  <si>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</si>
  <si>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</si>
  <si>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</si>
  <si>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</si>
  <si>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</si>
  <si>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</si>
  <si>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</si>
  <si>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</si>
  <si>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</si>
  <si>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</si>
  <si>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</si>
  <si>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</si>
  <si>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</si>
  <si>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</si>
  <si>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</si>
  <si>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</si>
  <si>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</si>
  <si>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</si>
  <si>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</si>
  <si>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</si>
  <si>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</si>
  <si>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</si>
  <si>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</si>
  <si>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</si>
  <si>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</si>
  <si>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</si>
  <si>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</si>
  <si>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</si>
  <si>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</si>
  <si>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</si>
  <si>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</si>
  <si>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</si>
  <si>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</si>
  <si>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</si>
  <si>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</si>
  <si>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</si>
  <si>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</si>
  <si>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</si>
  <si>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</si>
  <si>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</si>
  <si>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</si>
  <si>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</si>
  <si>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</si>
  <si>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</si>
  <si>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</si>
  <si>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</si>
  <si>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</si>
  <si>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</si>
  <si>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</si>
  <si>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</si>
  <si>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</si>
  <si>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</si>
  <si>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</si>
  <si>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</si>
  <si>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</si>
  <si>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</si>
  <si>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</si>
  <si>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</si>
  <si>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</si>
  <si>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</si>
  <si>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</si>
  <si>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</si>
  <si>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</si>
  <si>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</si>
  <si>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</si>
  <si>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</si>
  <si>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</si>
  <si>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</si>
  <si>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</si>
  <si>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</si>
  <si>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</si>
  <si>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</si>
  <si>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</si>
  <si>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</si>
  <si>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</si>
  <si>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</si>
  <si>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</si>
  <si>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</si>
  <si>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</si>
  <si>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</si>
  <si>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</si>
  <si>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</si>
  <si>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</si>
  <si>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</si>
  <si>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</si>
  <si>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</si>
  <si>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</si>
  <si>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</si>
  <si>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</si>
  <si>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</si>
  <si>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</si>
  <si>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</si>
  <si>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</si>
  <si>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</si>
  <si>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</si>
  <si>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</si>
  <si>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</si>
  <si>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</si>
  <si>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</si>
  <si>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</si>
  <si>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</si>
  <si>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</si>
  <si>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</si>
  <si>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</si>
  <si>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</si>
  <si>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</si>
  <si>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</si>
  <si>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</si>
  <si>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</si>
  <si>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</si>
  <si>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</si>
  <si>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</si>
  <si>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</si>
  <si>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</si>
  <si>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</si>
  <si>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</si>
  <si>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</si>
  <si>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</si>
  <si>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</si>
  <si>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</si>
  <si>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</si>
  <si>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</si>
  <si>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</si>
  <si>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</si>
  <si>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</si>
  <si>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</si>
  <si>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</si>
  <si>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</si>
  <si>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</si>
  <si>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</si>
  <si>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</si>
  <si>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</si>
  <si>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</si>
  <si>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</si>
  <si>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</si>
  <si>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</si>
  <si>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</si>
  <si>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</si>
  <si>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</si>
  <si>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</si>
  <si>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</si>
  <si>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</si>
  <si>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</si>
  <si>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</si>
  <si>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</si>
  <si>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</si>
  <si>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</si>
  <si>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</si>
  <si>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</si>
  <si>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</si>
  <si>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</si>
  <si>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</si>
  <si>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</si>
  <si>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</si>
  <si>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</si>
  <si>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</si>
  <si>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</si>
  <si>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</si>
  <si>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</si>
  <si>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</si>
  <si>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</si>
  <si>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</si>
  <si>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</si>
  <si>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</si>
  <si>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</si>
  <si>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</si>
  <si>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</si>
  <si>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</si>
  <si>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</si>
  <si>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</si>
  <si>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</si>
  <si>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</si>
  <si>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</si>
  <si>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</si>
  <si>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</si>
  <si>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</si>
  <si>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</si>
  <si>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</si>
  <si>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</si>
  <si>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</si>
  <si>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</si>
  <si>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</si>
  <si>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</si>
  <si>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</si>
  <si>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</si>
  <si>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</si>
  <si>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</si>
  <si>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</si>
  <si>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</si>
  <si>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</si>
  <si>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</si>
  <si>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</si>
  <si>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</si>
  <si>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</si>
  <si>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</si>
  <si>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</si>
  <si>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</si>
  <si>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</si>
  <si>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</si>
  <si>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</si>
  <si>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</si>
  <si>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</si>
  <si>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</si>
  <si>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</si>
  <si>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</si>
  <si>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</si>
  <si>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</si>
  <si>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</si>
  <si>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</si>
  <si>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</si>
  <si>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</si>
  <si>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</si>
  <si>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</si>
  <si>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</si>
  <si>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</si>
  <si>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</si>
  <si>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</si>
  <si>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</si>
  <si>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</si>
  <si>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</si>
  <si>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</si>
  <si>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</si>
  <si>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</si>
  <si>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</si>
  <si>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</si>
  <si>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</si>
  <si>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</si>
  <si>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</si>
  <si>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</si>
  <si>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</si>
  <si>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</si>
  <si>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</si>
  <si>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</si>
  <si>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</si>
  <si>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</si>
  <si>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</si>
  <si>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</si>
  <si>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</si>
  <si>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</si>
  <si>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</si>
  <si>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</si>
  <si>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</si>
  <si>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</si>
  <si>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</si>
  <si>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</si>
  <si>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</si>
  <si>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</si>
  <si>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</si>
  <si>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</si>
  <si>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</si>
  <si>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</si>
  <si>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</si>
  <si>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</si>
  <si>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</si>
  <si>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</si>
  <si>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</si>
  <si>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</si>
  <si>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</si>
  <si>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</si>
  <si>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</si>
  <si>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</si>
  <si>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</si>
  <si>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</si>
  <si>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</si>
  <si>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</si>
  <si>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</si>
  <si>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</si>
  <si>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</si>
  <si>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</si>
  <si>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</si>
  <si>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</si>
  <si>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</si>
  <si>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</si>
  <si>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</si>
  <si>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</si>
  <si>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</si>
  <si>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</si>
  <si>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</si>
  <si>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</si>
  <si>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</si>
  <si>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</si>
  <si>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</si>
  <si>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</si>
  <si>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</si>
  <si>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</si>
  <si>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</si>
  <si>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</si>
  <si>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</si>
  <si>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</si>
  <si>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</si>
  <si>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</si>
  <si>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</si>
  <si>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</si>
  <si>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</si>
  <si>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</si>
  <si>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</si>
  <si>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</si>
  <si>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</si>
  <si>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</si>
  <si>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</si>
  <si>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</si>
  <si>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</si>
  <si>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</si>
  <si>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</si>
  <si>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</si>
  <si>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</si>
  <si>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</si>
  <si>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</si>
  <si>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</si>
  <si>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</si>
  <si>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</si>
  <si>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</si>
  <si>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</si>
  <si>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</si>
  <si>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</si>
  <si>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</si>
  <si>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</si>
  <si>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</si>
  <si>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</si>
  <si>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</si>
  <si>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</si>
  <si>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</si>
  <si>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</si>
  <si>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</si>
  <si>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</si>
  <si>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</si>
  <si>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</si>
  <si>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</si>
  <si>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</si>
  <si>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</si>
  <si>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</si>
  <si>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</si>
  <si>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</si>
  <si>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</si>
  <si>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</si>
  <si>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</si>
  <si>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</si>
  <si>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</si>
  <si>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</si>
  <si>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</si>
  <si>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</si>
  <si>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</si>
  <si>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</si>
  <si>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</si>
  <si>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</si>
  <si>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</si>
  <si>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</si>
  <si>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</si>
  <si>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</si>
  <si>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</si>
  <si>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</si>
  <si>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</si>
  <si>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</si>
  <si>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</si>
  <si>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</si>
  <si>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</si>
  <si>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</si>
  <si>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</si>
  <si>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</si>
  <si>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</si>
  <si>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</si>
  <si>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</si>
  <si>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</si>
  <si>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</si>
  <si>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</si>
  <si>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</si>
  <si>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</si>
  <si>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</si>
  <si>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</si>
  <si>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</si>
  <si>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</si>
  <si>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</si>
  <si>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</si>
  <si>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</si>
  <si>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</si>
  <si>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</si>
  <si>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</si>
  <si>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</si>
  <si>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</si>
  <si>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</si>
  <si>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</si>
  <si>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</si>
  <si>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</si>
  <si>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</si>
  <si>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</si>
  <si>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</si>
  <si>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</si>
  <si>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</si>
  <si>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</si>
  <si>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</si>
  <si>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</si>
  <si>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</si>
  <si>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</si>
  <si>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</si>
  <si>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</si>
  <si>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</si>
  <si>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</si>
  <si>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</si>
  <si>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</si>
  <si>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</si>
  <si>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</si>
  <si>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</si>
  <si>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</si>
  <si>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</si>
  <si>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</si>
  <si>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</si>
  <si>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</si>
  <si>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</si>
  <si>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</si>
  <si>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</si>
  <si>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</si>
  <si>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</si>
  <si>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</si>
  <si>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</si>
  <si>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</si>
  <si>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</si>
  <si>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</si>
  <si>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</si>
  <si>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</si>
  <si>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</si>
  <si>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</si>
  <si>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</si>
  <si>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</si>
  <si>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</si>
  <si>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</si>
  <si>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</si>
  <si>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</si>
  <si>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</si>
  <si>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</si>
  <si>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</si>
  <si>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</si>
  <si>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</si>
  <si>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</si>
  <si>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</si>
  <si>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</si>
  <si>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</si>
  <si>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</si>
  <si>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</si>
  <si>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</si>
  <si>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</si>
  <si>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</si>
  <si>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</si>
  <si>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</si>
  <si>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</si>
  <si>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</si>
  <si>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</si>
  <si>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</si>
  <si>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</si>
  <si>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</si>
  <si>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</si>
  <si>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</si>
  <si>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</si>
  <si>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</si>
  <si>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</si>
  <si>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</si>
  <si>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</si>
  <si>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</si>
  <si>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</si>
  <si>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</si>
  <si>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</si>
  <si>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</si>
  <si>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</si>
  <si>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</si>
  <si>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</si>
  <si>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</si>
  <si>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</si>
  <si>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</si>
  <si>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</si>
  <si>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</si>
  <si>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</si>
  <si>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</si>
  <si>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</si>
  <si>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</si>
  <si>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</si>
  <si>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</si>
  <si>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</si>
  <si>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</si>
  <si>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</si>
  <si>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</si>
  <si>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</si>
  <si>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</si>
  <si>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</si>
  <si>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</si>
  <si>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</si>
  <si>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</si>
  <si>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</si>
  <si>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</si>
  <si>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</si>
  <si>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</si>
  <si>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</si>
  <si>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</si>
  <si>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</si>
  <si>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</si>
  <si>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</si>
  <si>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</si>
  <si>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</si>
  <si>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</si>
  <si>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</si>
  <si>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</si>
  <si>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</si>
  <si>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</si>
  <si>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</si>
  <si>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</si>
  <si>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</si>
  <si>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</si>
  <si>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</si>
  <si>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</si>
  <si>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</si>
  <si>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</si>
  <si>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</si>
  <si>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</si>
  <si>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</si>
  <si>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</si>
  <si>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</si>
  <si>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</si>
  <si>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</si>
  <si>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</si>
  <si>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</si>
  <si>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</si>
  <si>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</si>
  <si>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</si>
  <si>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</si>
  <si>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</si>
  <si>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</si>
  <si>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</si>
  <si>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</si>
  <si>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</si>
  <si>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</si>
  <si>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</si>
  <si>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</si>
  <si>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</si>
  <si>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</si>
  <si>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</si>
  <si>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</si>
  <si>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</si>
  <si>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</si>
  <si>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</si>
  <si>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</si>
  <si>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</si>
  <si>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</si>
  <si>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</si>
  <si>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</si>
  <si>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</si>
  <si>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</si>
  <si>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</si>
  <si>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</si>
  <si>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</si>
  <si>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</si>
  <si>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</si>
  <si>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</si>
  <si>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</si>
  <si>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</si>
  <si>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</si>
  <si>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</si>
  <si>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</si>
  <si>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</si>
  <si>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</si>
  <si>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</si>
  <si>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</si>
  <si>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</si>
  <si>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</si>
  <si>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</si>
  <si>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</si>
  <si>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</si>
  <si>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</si>
  <si>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</si>
  <si>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</si>
  <si>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</si>
  <si>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</si>
  <si>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</si>
  <si>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</si>
  <si>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</si>
  <si>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</si>
  <si>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</si>
  <si>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</si>
  <si>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</si>
  <si>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</si>
  <si>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</si>
  <si>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</si>
  <si>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</si>
  <si>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</si>
  <si>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</si>
  <si>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</si>
  <si>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</si>
  <si>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</si>
  <si>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</si>
  <si>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</si>
  <si>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</si>
  <si>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</si>
  <si>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</si>
  <si>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</si>
  <si>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</si>
  <si>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</si>
  <si>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</si>
  <si>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</si>
  <si>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</si>
  <si>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</si>
  <si>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</si>
  <si>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</si>
  <si>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</si>
  <si>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</si>
  <si>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</si>
  <si>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</si>
  <si>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</si>
  <si>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</si>
  <si>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</si>
  <si>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</si>
  <si>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</si>
  <si>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</si>
  <si>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</si>
  <si>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</si>
  <si>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</si>
  <si>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</si>
  <si>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</si>
  <si>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</si>
  <si>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</si>
  <si>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</si>
  <si>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</si>
  <si>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</si>
  <si>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</si>
  <si>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</si>
  <si>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</si>
  <si>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</si>
  <si>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</si>
  <si>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</si>
  <si>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</si>
  <si>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</si>
  <si>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</si>
  <si>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</si>
  <si>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</si>
  <si>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</si>
  <si>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</si>
  <si>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</si>
  <si>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</si>
  <si>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</si>
  <si>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</si>
  <si>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</si>
  <si>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</si>
  <si>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</si>
  <si>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</si>
  <si>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</si>
  <si>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</si>
  <si>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</si>
  <si>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</si>
  <si>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</si>
  <si>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</si>
  <si>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</si>
  <si>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</si>
  <si>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</si>
  <si>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</si>
  <si>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</si>
  <si>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</si>
  <si>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</si>
  <si>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</si>
  <si>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</si>
  <si>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</si>
  <si>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</si>
  <si>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</si>
  <si>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</si>
  <si>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</si>
  <si>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</si>
  <si>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</si>
  <si>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</si>
  <si>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</si>
  <si>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</si>
  <si>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</si>
  <si>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</si>
  <si>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</si>
  <si>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</si>
  <si>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</si>
  <si>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</si>
  <si>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</si>
  <si>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</si>
  <si>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</si>
  <si>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</si>
  <si>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</si>
  <si>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</si>
  <si>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</si>
  <si>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</si>
  <si>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</si>
  <si>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</si>
  <si>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</si>
  <si>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</si>
  <si>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</si>
  <si>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</si>
  <si>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</si>
  <si>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</si>
  <si>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</si>
  <si>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</si>
  <si>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</si>
  <si>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</si>
  <si>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</si>
  <si>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</si>
  <si>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</si>
  <si>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</si>
  <si>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</si>
  <si>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</si>
  <si>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</si>
  <si>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</si>
  <si>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</si>
  <si>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</si>
  <si>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</si>
  <si>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</si>
  <si>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</si>
  <si>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</si>
  <si>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</si>
  <si>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</si>
  <si>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</si>
  <si>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</si>
  <si>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</si>
  <si>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</si>
  <si>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</si>
  <si>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</si>
  <si>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</si>
  <si>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</si>
  <si>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</si>
  <si>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</si>
  <si>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</si>
  <si>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</si>
  <si>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</si>
  <si>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</si>
  <si>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</si>
  <si>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</si>
  <si>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</si>
  <si>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</si>
  <si>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</si>
  <si>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</si>
  <si>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</si>
  <si>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</si>
  <si>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</si>
  <si>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</si>
  <si>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</si>
  <si>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</si>
  <si>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</si>
  <si>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</si>
  <si>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</si>
  <si>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</si>
  <si>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</si>
  <si>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</si>
  <si>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</si>
  <si>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</si>
  <si>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</si>
  <si>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</si>
  <si>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</si>
  <si>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</si>
  <si>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</si>
  <si>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</si>
  <si>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</si>
  <si>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</si>
  <si>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</si>
  <si>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</si>
  <si>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</si>
  <si>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</si>
  <si>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</si>
  <si>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</si>
  <si>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</si>
  <si>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</si>
  <si>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</si>
  <si>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</si>
  <si>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</si>
  <si>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</si>
  <si>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</si>
  <si>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</si>
  <si>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</si>
  <si>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</si>
  <si>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</si>
  <si>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</si>
  <si>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</si>
  <si>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</si>
  <si>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</si>
  <si>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</si>
  <si>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</si>
  <si>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</si>
  <si>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</si>
  <si>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</si>
  <si>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</si>
  <si>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</si>
  <si>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</si>
  <si>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</si>
  <si>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</si>
  <si>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</si>
  <si>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</si>
  <si>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</si>
  <si>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</si>
  <si>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</si>
  <si>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</si>
  <si>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</si>
  <si>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</si>
  <si>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</si>
  <si>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</si>
  <si>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</si>
  <si>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</si>
  <si>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</si>
  <si>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</si>
  <si>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</si>
  <si>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</si>
  <si>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</si>
  <si>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</si>
  <si>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</si>
  <si>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</si>
  <si>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</si>
  <si>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</si>
  <si>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</si>
  <si>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</si>
  <si>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</si>
  <si>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</si>
  <si>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</si>
  <si>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</si>
  <si>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</si>
  <si>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</si>
  <si>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</si>
  <si>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</si>
  <si>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</si>
  <si>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</si>
  <si>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</si>
  <si>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</si>
  <si>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</si>
  <si>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</si>
  <si>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</si>
  <si>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</si>
  <si>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</si>
  <si>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</si>
  <si>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</si>
  <si>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</si>
  <si>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</si>
  <si>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</si>
  <si>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</si>
  <si>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</si>
  <si>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</si>
  <si>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</si>
  <si>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</si>
  <si>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</si>
  <si>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</si>
  <si>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</si>
  <si>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</si>
  <si>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</si>
  <si>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</si>
  <si>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</si>
  <si>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</si>
  <si>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</si>
  <si>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</si>
  <si>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</si>
  <si>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</si>
  <si>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</si>
  <si>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</si>
  <si>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</si>
  <si>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</si>
  <si>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</si>
  <si>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</si>
  <si>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</si>
  <si>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</si>
  <si>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</si>
  <si>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</si>
  <si>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</si>
  <si>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</si>
  <si>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</si>
  <si>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</si>
  <si>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</si>
  <si>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</si>
  <si>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</si>
  <si>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</si>
  <si>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</si>
  <si>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</si>
  <si>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</si>
  <si>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</si>
  <si>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</si>
  <si>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</si>
  <si>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</si>
  <si>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</si>
  <si>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</si>
  <si>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</si>
  <si>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</si>
  <si>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</si>
  <si>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</si>
  <si>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</si>
  <si>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</si>
  <si>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</si>
  <si>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</si>
  <si>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</si>
  <si>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</si>
  <si>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</si>
  <si>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</si>
  <si>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</si>
  <si>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</si>
  <si>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</si>
  <si>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</si>
  <si>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</si>
  <si>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</si>
  <si>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</si>
  <si>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</si>
  <si>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</si>
  <si>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</si>
  <si>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</si>
  <si>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</si>
  <si>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</si>
  <si>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</si>
  <si>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</si>
  <si>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</si>
  <si>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</si>
  <si>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</si>
  <si>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</si>
  <si>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</si>
  <si>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</si>
  <si>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</si>
  <si>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</si>
  <si>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</si>
  <si>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</si>
  <si>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</si>
  <si>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</si>
  <si>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</si>
  <si>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</si>
  <si>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</si>
  <si>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</si>
  <si>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</si>
  <si>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</si>
  <si>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</si>
  <si>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</si>
  <si>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</si>
  <si>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</si>
  <si>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</si>
  <si>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</si>
  <si>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</si>
  <si>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</si>
  <si>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</si>
  <si>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</si>
  <si>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</si>
  <si>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</si>
  <si>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</si>
  <si>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</si>
  <si>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</si>
  <si>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</si>
  <si>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</si>
  <si>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</si>
  <si>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</si>
  <si>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</si>
  <si>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</si>
  <si>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</si>
  <si>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</si>
  <si>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</si>
  <si>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</si>
  <si>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</si>
  <si>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</si>
  <si>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</si>
  <si>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</si>
  <si>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</si>
  <si>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</si>
  <si>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</si>
  <si>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</si>
  <si>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</si>
  <si>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</si>
  <si>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</si>
  <si>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</si>
  <si>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</si>
  <si>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</si>
  <si>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</si>
  <si>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</si>
  <si>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</si>
  <si>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</si>
  <si>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</si>
  <si>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</si>
  <si>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</si>
  <si>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</si>
  <si>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</si>
  <si>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</si>
  <si>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</si>
  <si>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</si>
  <si>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</si>
  <si>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</si>
  <si>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</si>
  <si>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</si>
  <si>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</si>
  <si>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</si>
  <si>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</si>
  <si>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</si>
  <si>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</si>
  <si>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</si>
  <si>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</si>
  <si>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</si>
  <si>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</si>
  <si>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</si>
  <si>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</si>
  <si>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</si>
  <si>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</si>
  <si>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</si>
  <si>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</si>
  <si>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</si>
  <si>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</si>
  <si>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</si>
  <si>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</si>
  <si>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</si>
  <si>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</si>
  <si>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</si>
  <si>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</si>
  <si>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</si>
  <si>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</si>
  <si>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</si>
  <si>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</si>
  <si>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</si>
  <si>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</si>
  <si>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</si>
  <si>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</si>
  <si>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</si>
  <si>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</si>
  <si>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</si>
  <si>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</si>
  <si>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</si>
  <si>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</si>
  <si>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</si>
  <si>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</si>
  <si>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</si>
  <si>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</si>
  <si>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</si>
  <si>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</si>
  <si>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</si>
  <si>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</si>
  <si>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</si>
  <si>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</si>
  <si>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</si>
  <si>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</si>
  <si>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</si>
  <si>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</si>
  <si>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</si>
  <si>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</si>
  <si>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</si>
  <si>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</si>
  <si>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</si>
  <si>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</si>
  <si>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</si>
  <si>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</si>
  <si>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</si>
  <si>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</si>
  <si>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</si>
  <si>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</si>
  <si>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</si>
  <si>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</si>
  <si>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</si>
  <si>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</si>
  <si>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</si>
  <si>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</si>
  <si>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</si>
  <si>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</si>
  <si>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</si>
  <si>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</si>
  <si>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</si>
  <si>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</si>
  <si>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</si>
  <si>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</si>
  <si>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</si>
  <si>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</si>
  <si>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</si>
  <si>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</si>
  <si>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</si>
  <si>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</si>
  <si>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</si>
  <si>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</si>
  <si>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</si>
  <si>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</si>
  <si>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</si>
  <si>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</si>
  <si>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</si>
  <si>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</si>
  <si>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</si>
  <si>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</si>
  <si>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</si>
  <si>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</si>
  <si>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</si>
  <si>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</si>
  <si>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</si>
  <si>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</si>
  <si>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</si>
  <si>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</si>
  <si>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</si>
  <si>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</si>
  <si>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</si>
  <si>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</si>
  <si>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</si>
  <si>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</si>
  <si>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</si>
  <si>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</si>
  <si>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</si>
  <si>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</si>
  <si>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</si>
  <si>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</si>
  <si>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</si>
  <si>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</si>
  <si>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</si>
  <si>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</si>
  <si>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</si>
  <si>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</si>
  <si>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</si>
  <si>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</si>
  <si>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</si>
  <si>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</si>
  <si>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</si>
  <si>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</si>
  <si>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</si>
  <si>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</si>
  <si>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</si>
  <si>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</si>
  <si>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</si>
  <si>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</si>
  <si>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</si>
  <si>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</si>
  <si>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</si>
  <si>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</si>
  <si>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</si>
  <si>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</si>
  <si>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</si>
  <si>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</si>
  <si>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</si>
  <si>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</si>
  <si>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</si>
  <si>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</si>
  <si>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</si>
  <si>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</si>
  <si>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</si>
  <si>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</si>
  <si>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</si>
  <si>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</si>
  <si>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</si>
  <si>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</si>
  <si>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</si>
  <si>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</si>
  <si>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</si>
  <si>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</si>
  <si>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</si>
  <si>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</si>
  <si>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</si>
  <si>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</si>
  <si>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</si>
  <si>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</si>
  <si>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</si>
  <si>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</si>
  <si>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</si>
  <si>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</si>
  <si>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</si>
  <si>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</si>
  <si>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</si>
  <si>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</si>
  <si>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</si>
  <si>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</si>
  <si>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</si>
  <si>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</si>
  <si>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</si>
  <si>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</si>
  <si>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</si>
  <si>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</si>
  <si>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</si>
  <si>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</si>
  <si>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</si>
  <si>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</si>
  <si>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</si>
  <si>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</si>
  <si>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</si>
  <si>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</si>
  <si>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</si>
  <si>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</si>
  <si>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</si>
  <si>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</si>
  <si>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</si>
  <si>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</si>
  <si>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</si>
  <si>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</si>
  <si>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</si>
  <si>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</si>
  <si>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</si>
  <si>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</si>
  <si>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</si>
  <si>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</si>
  <si>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</si>
  <si>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</si>
  <si>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</si>
  <si>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</si>
  <si>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</si>
  <si>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</si>
  <si>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</si>
  <si>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</si>
  <si>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</si>
  <si>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</si>
  <si>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</si>
  <si>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</si>
  <si>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</si>
  <si>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</si>
  <si>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</si>
  <si>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</si>
  <si>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</si>
  <si>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</si>
  <si>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</si>
  <si>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</si>
  <si>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</si>
  <si>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</si>
  <si>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</si>
  <si>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</si>
  <si>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</si>
  <si>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</si>
  <si>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</si>
  <si>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</si>
  <si>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</si>
  <si>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</si>
  <si>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</si>
  <si>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</si>
  <si>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</si>
  <si>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</si>
  <si>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</si>
  <si>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</si>
  <si>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</si>
  <si>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</si>
  <si>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</si>
  <si>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</si>
  <si>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</si>
  <si>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</si>
  <si>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</si>
  <si>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</si>
  <si>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</si>
  <si>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</si>
  <si>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</si>
  <si>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</si>
  <si>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</si>
  <si>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</si>
  <si>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</si>
  <si>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</si>
  <si>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</si>
  <si>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</si>
  <si>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</si>
  <si>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</si>
  <si>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</si>
  <si>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</si>
  <si>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</si>
  <si>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</si>
  <si>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</si>
  <si>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</si>
  <si>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</si>
  <si>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</si>
  <si>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</si>
  <si>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</si>
  <si>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</si>
  <si>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</si>
  <si>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</si>
  <si>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</si>
  <si>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</si>
  <si>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</si>
  <si>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</si>
  <si>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</si>
  <si>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</si>
  <si>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</si>
  <si>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</si>
  <si>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</si>
  <si>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</si>
  <si>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</si>
  <si>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</si>
  <si>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</si>
  <si>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</si>
  <si>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</si>
  <si>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</si>
  <si>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</si>
  <si>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</si>
  <si>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</si>
  <si>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</si>
  <si>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</si>
  <si>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</si>
  <si>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</si>
  <si>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</si>
  <si>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</si>
  <si>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</si>
  <si>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</si>
  <si>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</si>
  <si>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</si>
  <si>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</si>
  <si>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</si>
  <si>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</si>
  <si>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</si>
  <si>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</si>
  <si>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</si>
  <si>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</si>
  <si>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</si>
  <si>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</si>
  <si>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</si>
  <si>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</si>
  <si>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</si>
  <si>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</si>
  <si>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</si>
  <si>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</si>
  <si>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</si>
  <si>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</si>
  <si>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</si>
  <si>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</si>
  <si>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</si>
  <si>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</si>
  <si>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</si>
  <si>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</si>
  <si>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</si>
  <si>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</si>
  <si>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</si>
  <si>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</si>
  <si>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</si>
  <si>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</si>
  <si>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</si>
  <si>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</si>
  <si>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</si>
  <si>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</si>
  <si>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</si>
  <si>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</si>
  <si>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</si>
  <si>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</si>
  <si>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</si>
  <si>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</si>
  <si>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</si>
  <si>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</si>
  <si>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</si>
  <si>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</si>
  <si>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</si>
  <si>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</si>
  <si>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</si>
  <si>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</si>
  <si>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</si>
  <si>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</si>
  <si>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</si>
  <si>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</si>
  <si>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</si>
  <si>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</si>
  <si>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</si>
  <si>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</si>
  <si>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</si>
  <si>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</si>
  <si>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</si>
  <si>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</si>
  <si>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</si>
  <si>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</si>
  <si>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</si>
  <si>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</si>
  <si>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</si>
  <si>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</si>
  <si>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</si>
  <si>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</si>
  <si>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</si>
  <si>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</si>
  <si>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</si>
  <si>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</si>
  <si>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</si>
  <si>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</si>
  <si>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</si>
  <si>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</si>
  <si>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</si>
  <si>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</si>
  <si>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</si>
  <si>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</si>
  <si>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</si>
  <si>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</si>
  <si>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</si>
  <si>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</si>
  <si>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</si>
  <si>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</si>
  <si>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</si>
  <si>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</si>
  <si>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</si>
  <si>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</si>
  <si>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</si>
  <si>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</si>
  <si>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</si>
  <si>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</si>
  <si>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</si>
  <si>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</si>
  <si>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</si>
  <si>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</si>
  <si>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</si>
  <si>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</si>
  <si>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</si>
  <si>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</si>
  <si>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</si>
  <si>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</si>
  <si>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</si>
  <si>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</si>
  <si>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</si>
  <si>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</si>
  <si>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</si>
  <si>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</si>
  <si>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</si>
  <si>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</si>
  <si>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</si>
  <si>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</si>
  <si>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</si>
  <si>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</si>
  <si>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</si>
  <si>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</si>
  <si>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</si>
  <si>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</si>
  <si>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</si>
  <si>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</si>
  <si>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</si>
  <si>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</si>
  <si>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</si>
  <si>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</si>
  <si>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</si>
  <si>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</si>
  <si>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</si>
  <si>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</si>
  <si>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</si>
  <si>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</si>
  <si>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</si>
  <si>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</si>
  <si>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</si>
  <si>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</si>
  <si>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</si>
  <si>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</si>
  <si>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</si>
  <si>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</si>
  <si>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</si>
  <si>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</si>
  <si>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</si>
  <si>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</si>
  <si>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</si>
  <si>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</si>
  <si>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</si>
  <si>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</si>
  <si>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</si>
  <si>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</si>
  <si>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</si>
  <si>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</si>
  <si>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</si>
  <si>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</si>
  <si>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</si>
  <si>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</si>
  <si>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</si>
  <si>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</si>
  <si>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</si>
  <si>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</si>
  <si>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</si>
  <si>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</si>
  <si>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</si>
  <si>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</si>
  <si>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</si>
  <si>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</si>
  <si>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</si>
  <si>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</si>
  <si>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</si>
  <si>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</si>
  <si>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</si>
  <si>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</si>
  <si>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</si>
  <si>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</si>
  <si>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</si>
  <si>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</si>
  <si>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</si>
  <si>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</si>
  <si>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</si>
  <si>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</si>
  <si>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</si>
  <si>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</si>
  <si>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</si>
  <si>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</si>
  <si>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</si>
  <si>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</si>
  <si>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</si>
  <si>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</si>
  <si>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</si>
  <si>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</si>
  <si>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</si>
  <si>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</si>
  <si>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</si>
  <si>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</si>
  <si>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</si>
  <si>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</si>
  <si>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</si>
  <si>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</si>
  <si>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</si>
  <si>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</si>
  <si>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</si>
  <si>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</si>
  <si>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</si>
  <si>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</si>
  <si>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</si>
  <si>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</si>
  <si>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</si>
  <si>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</si>
  <si>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</si>
  <si>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</si>
  <si>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</si>
  <si>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</si>
  <si>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</si>
  <si>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</si>
  <si>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</si>
  <si>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</si>
  <si>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</si>
  <si>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</si>
  <si>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</si>
  <si>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</si>
  <si>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</si>
  <si>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</si>
  <si>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</si>
  <si>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</si>
  <si>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</si>
  <si>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</si>
  <si>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</si>
  <si>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</si>
  <si>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</si>
  <si>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</si>
  <si>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</si>
  <si>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</si>
  <si>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</si>
  <si>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</si>
  <si>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</si>
  <si>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</si>
  <si>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</si>
  <si>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</si>
  <si>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</si>
  <si>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</si>
  <si>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</si>
  <si>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</si>
  <si>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</si>
  <si>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</si>
  <si>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</si>
  <si>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</si>
  <si>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</si>
  <si>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</si>
  <si>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</si>
  <si>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</si>
  <si>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</si>
  <si>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</si>
  <si>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</si>
  <si>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</si>
  <si>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</si>
  <si>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</si>
  <si>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</si>
  <si>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</si>
  <si>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</si>
  <si>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</si>
  <si>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</si>
  <si>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</si>
  <si>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</si>
  <si>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</si>
  <si>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</si>
  <si>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</si>
  <si>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</si>
  <si>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</si>
  <si>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</si>
  <si>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</si>
  <si>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</si>
  <si>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</si>
  <si>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</si>
  <si>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</si>
  <si>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</si>
  <si>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</si>
  <si>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</si>
  <si>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</si>
  <si>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</si>
  <si>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</si>
  <si>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</si>
  <si>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</si>
  <si>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</si>
  <si>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</si>
  <si>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</si>
  <si>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</si>
  <si>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</si>
  <si>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</si>
  <si>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</si>
  <si>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</si>
  <si>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</si>
  <si>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</si>
  <si>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</si>
  <si>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</si>
  <si>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</si>
  <si>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</si>
  <si>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</si>
  <si>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</si>
  <si>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</si>
  <si>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</si>
  <si>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</si>
  <si>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</si>
  <si>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</si>
  <si>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</si>
  <si>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</si>
  <si>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</si>
  <si>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</si>
  <si>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</si>
  <si>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</si>
  <si>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</si>
  <si>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</si>
  <si>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</si>
  <si>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</si>
  <si>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</si>
  <si>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</si>
  <si>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</si>
  <si>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</si>
  <si>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</si>
  <si>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</si>
  <si>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</si>
  <si>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</si>
  <si>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</si>
  <si>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</si>
  <si>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</si>
  <si>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</si>
  <si>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</si>
  <si>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</si>
  <si>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</si>
  <si>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</si>
  <si>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</si>
  <si>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</si>
  <si>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</si>
  <si>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</si>
  <si>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</si>
  <si>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</si>
  <si>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</si>
  <si>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</si>
  <si>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</si>
  <si>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</si>
  <si>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</si>
  <si>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</si>
  <si>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</si>
  <si>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</si>
  <si>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</si>
  <si>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</si>
  <si>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</si>
  <si>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</si>
  <si>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</si>
  <si>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</si>
  <si>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</si>
  <si>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</si>
  <si>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</si>
  <si>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</si>
  <si>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</si>
  <si>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</si>
  <si>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</si>
  <si>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</si>
  <si>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</si>
  <si>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</si>
  <si>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</si>
  <si>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</si>
  <si>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</si>
  <si>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</si>
  <si>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</si>
  <si>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</si>
  <si>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</si>
  <si>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</si>
  <si>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</si>
  <si>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</si>
  <si>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</si>
  <si>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</si>
  <si>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</si>
  <si>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</si>
  <si>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</si>
  <si>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</si>
  <si>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</si>
  <si>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</si>
  <si>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</si>
  <si>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</si>
  <si>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</si>
  <si>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</si>
  <si>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</si>
  <si>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</si>
  <si>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</si>
  <si>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</si>
  <si>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</si>
  <si>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</si>
  <si>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</si>
  <si>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</si>
  <si>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</si>
  <si>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</si>
  <si>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</si>
  <si>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</si>
  <si>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</si>
  <si>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</si>
  <si>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</si>
  <si>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</si>
  <si>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</si>
  <si>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</si>
  <si>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</si>
  <si>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</si>
  <si>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</si>
  <si>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</si>
  <si>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</si>
  <si>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</si>
  <si>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</si>
  <si>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</si>
  <si>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</si>
  <si>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</si>
  <si>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</si>
  <si>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</si>
  <si>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</si>
  <si>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</si>
  <si>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</si>
  <si>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</si>
  <si>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</si>
  <si>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</si>
  <si>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</si>
  <si>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</si>
  <si>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</si>
  <si>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</si>
  <si>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</si>
  <si>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</si>
  <si>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</si>
  <si>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</si>
  <si>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</si>
  <si>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</si>
  <si>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</si>
  <si>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</si>
  <si>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</si>
  <si>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</si>
  <si>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</si>
  <si>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</si>
  <si>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</si>
  <si>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</si>
  <si>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</si>
  <si>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</si>
  <si>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</si>
  <si>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</si>
  <si>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</si>
  <si>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</si>
  <si>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</si>
  <si>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</si>
  <si>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</si>
  <si>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</si>
  <si>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</si>
  <si>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</si>
  <si>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</si>
  <si>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</si>
  <si>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</si>
  <si>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</si>
  <si>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</si>
  <si>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</si>
  <si>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</si>
  <si>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</si>
  <si>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</si>
  <si>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</si>
  <si>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</si>
  <si>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</si>
  <si>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</si>
  <si>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</si>
  <si>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</si>
  <si>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</si>
  <si>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</si>
  <si>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</si>
  <si>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</si>
  <si>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</si>
  <si>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</si>
  <si>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</si>
  <si>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</si>
  <si>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</si>
  <si>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</si>
  <si>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</si>
  <si>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</si>
  <si>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</si>
  <si>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</si>
  <si>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</si>
  <si>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</si>
  <si>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</si>
  <si>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</si>
  <si>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</si>
  <si>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</si>
  <si>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</si>
  <si>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</si>
  <si>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</si>
  <si>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</si>
  <si>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</si>
  <si>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</si>
  <si>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</si>
  <si>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</si>
  <si>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</si>
  <si>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</si>
  <si>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</si>
  <si>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</si>
  <si>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</si>
  <si>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</si>
  <si>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</si>
  <si>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</si>
  <si>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</si>
  <si>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</si>
  <si>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</si>
  <si>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</si>
  <si>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</si>
  <si>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</si>
  <si>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</si>
  <si>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</si>
  <si>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</si>
  <si>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</si>
  <si>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</si>
  <si>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</si>
  <si>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</si>
  <si>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</si>
  <si>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</si>
  <si>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</si>
  <si>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</si>
  <si>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</si>
  <si>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</si>
  <si>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</si>
  <si>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</si>
  <si>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</si>
  <si>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</si>
  <si>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</si>
  <si>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</si>
  <si>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</si>
  <si>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</si>
  <si>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</si>
  <si>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</si>
  <si>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</si>
  <si>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</si>
  <si>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</si>
  <si>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</si>
  <si>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</si>
  <si>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</si>
  <si>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</si>
  <si>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</si>
  <si>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</si>
  <si>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</si>
  <si>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</si>
  <si>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</si>
  <si>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</si>
  <si>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</si>
  <si>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</si>
  <si>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</si>
  <si>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</si>
  <si>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</si>
  <si>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</si>
  <si>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</si>
  <si>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</si>
  <si>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</si>
  <si>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</si>
  <si>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</si>
  <si>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</si>
  <si>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</si>
  <si>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</si>
  <si>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</si>
  <si>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</si>
  <si>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</si>
  <si>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</si>
  <si>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</si>
  <si>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</si>
  <si>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</si>
  <si>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</si>
  <si>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</si>
  <si>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</si>
  <si>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</si>
  <si>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</si>
  <si>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</si>
  <si>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</si>
  <si>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</si>
  <si>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</si>
  <si>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</si>
  <si>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</si>
  <si>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</si>
  <si>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</si>
  <si>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</si>
  <si>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</si>
  <si>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</si>
  <si>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</si>
  <si>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</si>
  <si>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</si>
  <si>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</si>
  <si>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</si>
  <si>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</si>
  <si>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</si>
  <si>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</si>
  <si>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</si>
  <si>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</si>
  <si>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</si>
  <si>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</si>
  <si>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</si>
  <si>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</si>
  <si>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</si>
  <si>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</si>
  <si>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</si>
  <si>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</si>
  <si>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</si>
  <si>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</si>
  <si>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</si>
  <si>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</si>
  <si>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</si>
  <si>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</si>
  <si>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</si>
  <si>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</si>
  <si>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</si>
  <si>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</si>
  <si>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</si>
  <si>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</si>
  <si>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</si>
  <si>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</si>
  <si>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</si>
  <si>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</si>
  <si>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</si>
  <si>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</si>
  <si>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</si>
  <si>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</si>
  <si>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</si>
  <si>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</si>
  <si>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</si>
  <si>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</si>
  <si>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</si>
  <si>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</si>
  <si>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</si>
  <si>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</si>
  <si>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</si>
  <si>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</si>
  <si>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</si>
  <si>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</si>
  <si>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</si>
  <si>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</si>
  <si>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</si>
  <si>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</si>
  <si>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</si>
  <si>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</si>
  <si>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</si>
  <si>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</si>
  <si>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</si>
  <si>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</si>
  <si>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</si>
  <si>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</si>
  <si>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</si>
  <si>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</si>
  <si>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</si>
  <si>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</si>
  <si>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</si>
  <si>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</si>
  <si>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</si>
  <si>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</si>
  <si>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</si>
  <si>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</si>
  <si>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</si>
  <si>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</si>
  <si>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</si>
  <si>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</si>
  <si>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</si>
  <si>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</si>
  <si>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</si>
  <si>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</si>
  <si>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</si>
  <si>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</si>
  <si>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</si>
  <si>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</si>
  <si>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</si>
  <si>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</si>
  <si>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</si>
  <si>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</si>
  <si>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</si>
  <si>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</si>
  <si>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</si>
  <si>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</si>
  <si>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</si>
  <si>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</si>
  <si>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</si>
  <si>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</si>
  <si>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</si>
  <si>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</si>
  <si>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</si>
  <si>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</si>
  <si>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</si>
  <si>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</si>
  <si>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</si>
  <si>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</si>
  <si>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</si>
  <si>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</si>
  <si>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</si>
  <si>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</si>
  <si>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</si>
  <si>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</si>
  <si>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</si>
  <si>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</si>
  <si>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</si>
  <si>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</si>
  <si>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</si>
  <si>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</si>
  <si>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</si>
  <si>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</si>
  <si>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</si>
  <si>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</si>
  <si>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</si>
  <si>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</si>
  <si>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</si>
  <si>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</si>
  <si>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</si>
  <si>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</si>
  <si>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</si>
  <si>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</si>
  <si>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</si>
  <si>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</si>
  <si>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</si>
  <si>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</si>
  <si>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</si>
  <si>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</si>
  <si>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</si>
  <si>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</si>
  <si>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</si>
  <si>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</si>
  <si>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</si>
  <si>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</si>
  <si>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</si>
  <si>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</si>
  <si>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</si>
  <si>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</si>
  <si>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</si>
  <si>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</si>
  <si>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</si>
  <si>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</si>
  <si>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</si>
  <si>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</si>
  <si>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</si>
  <si>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</si>
  <si>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</si>
  <si>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</si>
  <si>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</si>
  <si>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</si>
  <si>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</si>
  <si>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</si>
  <si>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</si>
  <si>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</si>
  <si>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</si>
  <si>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</si>
  <si>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</si>
  <si>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</si>
  <si>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</si>
  <si>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</si>
  <si>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</si>
  <si>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</si>
  <si>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</si>
  <si>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</si>
  <si>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</si>
  <si>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</si>
  <si>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</si>
  <si>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</si>
  <si>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</si>
  <si>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</si>
  <si>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</si>
  <si>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</si>
  <si>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</si>
  <si>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</si>
  <si>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</si>
  <si>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</si>
  <si>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</si>
  <si>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</si>
  <si>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</si>
  <si>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</si>
  <si>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</si>
  <si>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</si>
  <si>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</si>
  <si>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</si>
  <si>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</si>
  <si>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</si>
  <si>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</si>
  <si>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</si>
  <si>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</si>
  <si>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</si>
  <si>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</si>
  <si>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</si>
  <si>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</si>
  <si>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</si>
  <si>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</si>
  <si>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</si>
  <si>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</si>
  <si>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</si>
  <si>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</si>
  <si>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</si>
  <si>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</si>
  <si>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</si>
  <si>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</si>
  <si>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</si>
  <si>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</si>
  <si>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</si>
  <si>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</si>
  <si>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</si>
  <si>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</si>
  <si>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</si>
  <si>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</si>
  <si>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</si>
  <si>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</si>
  <si>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</si>
  <si>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</si>
  <si>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</si>
  <si>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</si>
  <si>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</si>
  <si>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</si>
  <si>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</si>
  <si>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</si>
  <si>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</si>
  <si>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</si>
  <si>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</si>
  <si>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</si>
  <si>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</si>
  <si>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</si>
  <si>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</si>
  <si>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</si>
  <si>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</si>
  <si>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</si>
  <si>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</si>
  <si>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</si>
  <si>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</si>
  <si>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</si>
  <si>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</si>
  <si>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</si>
  <si>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</si>
  <si>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</si>
  <si>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</si>
  <si>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</si>
  <si>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</si>
  <si>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</si>
  <si>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</si>
  <si>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</si>
  <si>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</si>
  <si>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</si>
  <si>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</si>
  <si>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</si>
  <si>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</si>
  <si>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</si>
  <si>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</si>
  <si>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</si>
  <si>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</si>
  <si>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</si>
  <si>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</si>
  <si>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</si>
  <si>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</si>
  <si>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</si>
  <si>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</si>
  <si>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</si>
  <si>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</si>
  <si>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</si>
  <si>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</si>
  <si>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</si>
  <si>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</si>
  <si>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</si>
  <si>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</si>
  <si>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</si>
  <si>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</si>
  <si>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</si>
  <si>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</si>
  <si>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</si>
  <si>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</si>
  <si>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</si>
  <si>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</si>
  <si>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</si>
  <si>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</si>
  <si>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</si>
  <si>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</si>
  <si>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</si>
  <si>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</si>
  <si>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</si>
  <si>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</si>
  <si>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</si>
  <si>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</si>
  <si>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</si>
  <si>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</si>
  <si>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</si>
  <si>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</si>
  <si>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</si>
  <si>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</si>
  <si>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</si>
  <si>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</si>
  <si>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</si>
  <si>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</si>
  <si>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</si>
  <si>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</si>
  <si>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</si>
  <si>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</si>
  <si>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</si>
  <si>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</si>
  <si>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</si>
  <si>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</si>
  <si>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</si>
  <si>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</si>
  <si>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</si>
  <si>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</si>
  <si>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</si>
  <si>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</si>
  <si>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</si>
  <si>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</si>
  <si>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</si>
  <si>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</si>
  <si>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</si>
  <si>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</si>
  <si>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</si>
  <si>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</si>
  <si>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</si>
  <si>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</si>
  <si>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</si>
  <si>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</si>
  <si>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</si>
  <si>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</si>
  <si>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</si>
  <si>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</si>
  <si>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</si>
  <si>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</si>
  <si>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</si>
  <si>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</si>
  <si>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</si>
  <si>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</si>
  <si>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</si>
  <si>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</si>
  <si>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</si>
  <si>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</si>
  <si>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</si>
  <si>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</si>
  <si>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</si>
  <si>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</si>
  <si>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</si>
  <si>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</si>
  <si>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</si>
  <si>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</si>
  <si>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</si>
  <si>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</si>
  <si>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</si>
  <si>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</si>
  <si>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</si>
  <si>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</si>
  <si>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</si>
  <si>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</si>
  <si>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</si>
  <si>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</si>
  <si>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</si>
  <si>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</si>
  <si>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</si>
  <si>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</si>
  <si>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</si>
  <si>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</si>
  <si>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</si>
  <si>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</si>
  <si>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</si>
  <si>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</si>
  <si>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</si>
  <si>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</si>
  <si>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</si>
  <si>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</si>
  <si>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</si>
  <si>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</si>
  <si>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</si>
  <si>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</si>
  <si>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</si>
  <si>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</si>
  <si>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</si>
  <si>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</si>
  <si>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</si>
  <si>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</si>
  <si>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</si>
  <si>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</si>
  <si>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</si>
  <si>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</si>
  <si>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</si>
  <si>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</si>
  <si>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</si>
  <si>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</si>
  <si>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</si>
  <si>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</si>
  <si>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</si>
  <si>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</si>
  <si>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</si>
  <si>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</si>
  <si>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</si>
  <si>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</si>
  <si>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</si>
  <si>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</si>
  <si>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</si>
  <si>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</si>
  <si>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</si>
  <si>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</si>
  <si>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</si>
  <si>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</si>
  <si>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</si>
  <si>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</si>
  <si>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</si>
  <si>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</si>
  <si>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</si>
  <si>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</si>
  <si>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</si>
  <si>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</si>
  <si>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</si>
  <si>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</si>
  <si>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</si>
  <si>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</si>
  <si>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</si>
  <si>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</si>
  <si>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</si>
  <si>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</si>
  <si>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</si>
  <si>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</si>
  <si>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</si>
  <si>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</si>
  <si>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</si>
  <si>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</si>
  <si>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</si>
  <si>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</si>
  <si>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</si>
  <si>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</si>
  <si>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</si>
  <si>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</si>
  <si>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</si>
  <si>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</si>
  <si>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</si>
  <si>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</si>
  <si>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</si>
  <si>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</si>
  <si>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</si>
  <si>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</si>
  <si>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</si>
  <si>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</si>
  <si>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</si>
  <si>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</si>
  <si>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</si>
  <si>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</si>
  <si>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</si>
  <si>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</si>
  <si>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</si>
  <si>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</si>
  <si>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</si>
  <si>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</si>
  <si>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</si>
  <si>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</si>
  <si>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</si>
  <si>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</si>
  <si>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</si>
  <si>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</si>
  <si>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</si>
  <si>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</si>
  <si>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</si>
  <si>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</si>
  <si>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</si>
  <si>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</si>
  <si>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</si>
  <si>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</si>
  <si>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</si>
  <si>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</si>
  <si>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</si>
  <si>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</si>
  <si>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</si>
  <si>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</si>
  <si>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</si>
  <si>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</si>
  <si>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</si>
  <si>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</si>
  <si>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</si>
  <si>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</si>
  <si>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</si>
  <si>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</si>
  <si>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</si>
  <si>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</si>
  <si>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</si>
  <si>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</si>
  <si>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</si>
  <si>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</si>
  <si>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</si>
  <si>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</si>
  <si>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</si>
  <si>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</si>
  <si>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</si>
  <si>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</si>
  <si>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</si>
  <si>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</si>
  <si>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</si>
  <si>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</si>
  <si>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</si>
  <si>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</si>
  <si>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</si>
  <si>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</si>
  <si>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</si>
  <si>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</si>
  <si>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</si>
  <si>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</si>
  <si>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</si>
  <si>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</si>
  <si>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</si>
  <si>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</si>
  <si>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</si>
  <si>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</si>
  <si>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</si>
  <si>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</si>
  <si>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</si>
  <si>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</si>
  <si>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</si>
  <si>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</si>
  <si>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</si>
  <si>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</si>
  <si>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</si>
  <si>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</si>
  <si>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</si>
  <si>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</si>
  <si>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</si>
  <si>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</si>
  <si>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</si>
  <si>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</si>
  <si>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</si>
  <si>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</si>
  <si>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</si>
  <si>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</si>
  <si>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</si>
  <si>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</si>
  <si>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</si>
  <si>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</si>
  <si>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</si>
  <si>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</si>
  <si>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</si>
  <si>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</si>
  <si>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</si>
  <si>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</si>
  <si>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</si>
  <si>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</si>
  <si>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</si>
  <si>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</si>
  <si>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</si>
  <si>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</si>
  <si>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</si>
  <si>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</si>
  <si>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</si>
  <si>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</si>
  <si>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</si>
  <si>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</si>
  <si>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</si>
  <si>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</si>
  <si>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</si>
  <si>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</si>
  <si>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</si>
  <si>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</si>
  <si>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</si>
  <si>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</si>
  <si>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</si>
  <si>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</si>
  <si>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</si>
  <si>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</si>
  <si>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</si>
  <si>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</si>
  <si>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</si>
  <si>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</si>
  <si>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</si>
  <si>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</si>
  <si>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</si>
  <si>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</si>
  <si>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</si>
  <si>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</si>
  <si>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</si>
  <si>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</si>
  <si>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</si>
  <si>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</si>
  <si>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</si>
  <si>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</si>
  <si>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</si>
  <si>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</si>
  <si>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</si>
  <si>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</si>
  <si>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</si>
  <si>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</si>
  <si>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</si>
  <si>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</si>
  <si>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</si>
  <si>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</si>
  <si>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</si>
  <si>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</si>
  <si>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</si>
  <si>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</si>
  <si>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</si>
  <si>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</si>
  <si>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</si>
  <si>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</si>
  <si>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</si>
  <si>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</si>
  <si>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</si>
  <si>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</si>
  <si>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</si>
  <si>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</si>
  <si>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</si>
  <si>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</si>
  <si>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</si>
  <si>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</si>
  <si>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</si>
  <si>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</si>
  <si>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</si>
  <si>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</si>
  <si>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</si>
  <si>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</si>
  <si>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</si>
  <si>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</si>
  <si>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</si>
  <si>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</si>
  <si>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</si>
  <si>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</si>
  <si>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</si>
  <si>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</si>
  <si>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</si>
  <si>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</si>
  <si>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</si>
  <si>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</si>
  <si>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</si>
  <si>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</si>
  <si>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</si>
  <si>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</si>
  <si>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</si>
  <si>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</si>
  <si>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</si>
  <si>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</si>
  <si>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</si>
  <si>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</si>
  <si>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</si>
  <si>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</si>
  <si>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</si>
  <si>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</si>
  <si>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</si>
  <si>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</si>
  <si>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</si>
  <si>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</si>
  <si>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</si>
  <si>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</si>
  <si>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</si>
  <si>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</si>
  <si>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</si>
  <si>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</si>
  <si>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</si>
  <si>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</si>
  <si>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</si>
  <si>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</si>
  <si>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</si>
  <si>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</si>
  <si>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</si>
  <si>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</si>
  <si>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</si>
  <si>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</si>
  <si>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</si>
  <si>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</si>
  <si>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</si>
  <si>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</si>
  <si>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</si>
  <si>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</si>
  <si>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</si>
  <si>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</si>
  <si>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</si>
  <si>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</si>
  <si>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</si>
  <si>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</si>
  <si>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</si>
  <si>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</si>
  <si>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</si>
  <si>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</si>
  <si>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</si>
  <si>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</si>
  <si>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</si>
  <si>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</si>
  <si>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</si>
  <si>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</si>
  <si>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</si>
  <si>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</si>
  <si>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</si>
  <si>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</si>
  <si>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</si>
  <si>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</si>
  <si>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</si>
  <si>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</si>
  <si>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</si>
  <si>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</si>
  <si>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</si>
  <si>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</si>
  <si>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</si>
  <si>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</si>
  <si>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</si>
  <si>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</si>
  <si>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</si>
  <si>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</si>
  <si>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</si>
  <si>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</si>
  <si>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</si>
  <si>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</si>
  <si>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</si>
  <si>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</si>
  <si>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</si>
  <si>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</si>
  <si>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</si>
  <si>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</si>
  <si>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</si>
  <si>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</si>
  <si>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</si>
  <si>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</si>
  <si>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</si>
  <si>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</si>
  <si>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</si>
  <si>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</si>
  <si>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</si>
  <si>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</si>
  <si>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</si>
  <si>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</si>
  <si>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</si>
  <si>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</si>
  <si>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</si>
  <si>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</si>
  <si>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</si>
  <si>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</si>
  <si>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</si>
  <si>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</si>
  <si>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</si>
  <si>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</si>
  <si>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</si>
  <si>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</si>
  <si>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</si>
  <si>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</si>
  <si>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</si>
  <si>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</si>
  <si>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</si>
  <si>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</si>
  <si>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</si>
  <si>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</si>
  <si>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</si>
  <si>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</si>
  <si>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</si>
  <si>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</si>
  <si>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</si>
  <si>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</si>
  <si>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</si>
  <si>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</si>
  <si>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</si>
  <si>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</si>
  <si>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</si>
  <si>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</si>
  <si>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</si>
  <si>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</si>
  <si>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</si>
  <si>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</si>
  <si>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</si>
  <si>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</si>
  <si>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</si>
  <si>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</si>
  <si>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</si>
  <si>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</si>
  <si>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</si>
  <si>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</si>
  <si>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</si>
  <si>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</si>
  <si>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</si>
  <si>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</si>
  <si>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</si>
  <si>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</si>
  <si>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</si>
  <si>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</si>
  <si>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</si>
  <si>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</si>
  <si>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</si>
  <si>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</si>
  <si>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</si>
  <si>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</si>
  <si>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</si>
  <si>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</si>
  <si>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</si>
  <si>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</si>
  <si>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</si>
  <si>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</si>
  <si>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</si>
  <si>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</si>
  <si>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</si>
  <si>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</si>
  <si>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</si>
  <si>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</si>
  <si>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</si>
  <si>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</si>
  <si>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</si>
  <si>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</si>
  <si>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</si>
  <si>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</si>
  <si>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</si>
  <si>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</si>
  <si>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</si>
  <si>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</si>
  <si>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</si>
  <si>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</si>
  <si>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</si>
  <si>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</si>
  <si>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</si>
  <si>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</si>
  <si>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</si>
  <si>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</si>
  <si>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</si>
  <si>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</si>
  <si>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</si>
  <si>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</si>
  <si>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</si>
  <si>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</si>
  <si>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</si>
  <si>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</si>
  <si>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</si>
  <si>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</si>
  <si>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</si>
  <si>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</si>
  <si>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</si>
  <si>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</si>
  <si>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</si>
  <si>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</si>
  <si>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</si>
  <si>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</si>
  <si>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</si>
  <si>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</si>
  <si>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</si>
  <si>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</si>
  <si>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</si>
  <si>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</si>
  <si>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</si>
  <si>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</si>
  <si>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</si>
  <si>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</si>
  <si>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</si>
  <si>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</si>
  <si>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</si>
  <si>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</si>
  <si>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</si>
  <si>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</si>
  <si>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</si>
  <si>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</si>
  <si>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</si>
  <si>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</si>
  <si>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</si>
  <si>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</si>
  <si>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</si>
  <si>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</si>
  <si>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</si>
  <si>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</si>
  <si>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</si>
  <si>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</si>
  <si>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</si>
  <si>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</si>
  <si>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</si>
  <si>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</si>
  <si>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</si>
  <si>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</si>
  <si>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</si>
  <si>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</si>
  <si>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</si>
  <si>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</si>
  <si>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</si>
  <si>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</si>
  <si>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</si>
  <si>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</si>
  <si>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</si>
  <si>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</si>
  <si>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</si>
  <si>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</si>
  <si>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</si>
  <si>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</si>
  <si>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</si>
  <si>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</si>
  <si>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</si>
  <si>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</si>
  <si>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</si>
  <si>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</si>
  <si>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</si>
  <si>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</si>
  <si>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</si>
  <si>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</si>
  <si>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</si>
  <si>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</si>
  <si>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</si>
  <si>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</si>
  <si>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</si>
  <si>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</si>
  <si>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</si>
  <si>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</si>
  <si>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</si>
  <si>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</si>
  <si>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</si>
  <si>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</si>
  <si>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</si>
  <si>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</si>
  <si>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</si>
  <si>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</si>
  <si>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</si>
  <si>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</si>
  <si>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</si>
  <si>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</si>
  <si>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</si>
  <si>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</si>
  <si>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</si>
  <si>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</si>
  <si>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</si>
  <si>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</si>
  <si>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</si>
  <si>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</si>
  <si>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</si>
  <si>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</si>
  <si>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</si>
  <si>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</si>
  <si>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</si>
  <si>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</si>
  <si>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</si>
  <si>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</si>
  <si>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</si>
  <si>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</si>
  <si>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</si>
  <si>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</si>
  <si>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</si>
  <si>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</si>
  <si>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</si>
  <si>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</si>
  <si>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</si>
  <si>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</si>
  <si>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</si>
  <si>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</si>
  <si>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</si>
  <si>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</si>
  <si>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</si>
  <si>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</si>
  <si>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</si>
  <si>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</si>
  <si>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</si>
  <si>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</si>
  <si>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</si>
  <si>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</si>
  <si>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</si>
  <si>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</si>
  <si>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</si>
  <si>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</si>
  <si>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</si>
  <si>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</si>
  <si>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</si>
  <si>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</si>
  <si>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</si>
  <si>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</si>
  <si>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</si>
  <si>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</si>
  <si>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</si>
  <si>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</si>
  <si>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</si>
  <si>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</si>
  <si>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</si>
  <si>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</si>
  <si>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</si>
  <si>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</si>
  <si>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</si>
  <si>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</si>
  <si>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</si>
  <si>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</si>
  <si>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</si>
  <si>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</si>
  <si>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</si>
  <si>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</si>
  <si>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</si>
  <si>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</si>
  <si>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</si>
  <si>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</si>
  <si>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</si>
  <si>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</si>
  <si>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</si>
  <si>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</si>
  <si>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</si>
  <si>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</si>
  <si>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</si>
  <si>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</si>
  <si>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</si>
  <si>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</si>
  <si>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</si>
  <si>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</si>
  <si>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</si>
  <si>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</si>
  <si>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</si>
  <si>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</si>
  <si>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</si>
  <si>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</si>
  <si>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</si>
  <si>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</si>
  <si>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</si>
  <si>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</si>
  <si>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</si>
  <si>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</si>
  <si>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</si>
  <si>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</si>
  <si>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</si>
  <si>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</si>
  <si>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</si>
  <si>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</si>
  <si>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</si>
  <si>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</si>
  <si>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</si>
  <si>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</si>
  <si>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</si>
  <si>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</si>
  <si>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</si>
  <si>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</si>
  <si>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</si>
  <si>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</si>
  <si>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</si>
  <si>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</si>
  <si>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</si>
  <si>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</si>
  <si>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</si>
  <si>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</si>
  <si>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</si>
  <si>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</si>
  <si>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</si>
  <si>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</si>
  <si>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</si>
  <si>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</si>
  <si>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</si>
  <si>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</si>
  <si>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</si>
  <si>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</si>
  <si>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</si>
  <si>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</si>
  <si>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</si>
  <si>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</si>
  <si>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</si>
  <si>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</si>
  <si>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</si>
  <si>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</si>
  <si>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</si>
  <si>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</si>
  <si>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</si>
  <si>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</si>
  <si>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</si>
  <si>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</si>
  <si>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</si>
  <si>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</si>
  <si>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</si>
  <si>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</si>
  <si>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</si>
  <si>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</si>
  <si>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</si>
  <si>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</si>
  <si>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</si>
  <si>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</si>
  <si>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</si>
  <si>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</si>
  <si>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</si>
  <si>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</si>
  <si>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</si>
  <si>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</si>
  <si>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</si>
  <si>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</si>
  <si>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</si>
  <si>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</si>
  <si>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</si>
  <si>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</si>
  <si>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</si>
  <si>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</si>
  <si>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</si>
  <si>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</si>
  <si>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</si>
  <si>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</si>
  <si>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</si>
  <si>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</si>
  <si>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</si>
  <si>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</si>
  <si>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</si>
  <si>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</si>
  <si>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</si>
  <si>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</si>
  <si>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</si>
  <si>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</si>
  <si>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</si>
  <si>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</si>
  <si>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</si>
  <si>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</si>
  <si>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</si>
  <si>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</si>
  <si>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</si>
  <si>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</si>
  <si>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</si>
  <si>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</si>
  <si>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</si>
  <si>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</si>
  <si>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</si>
  <si>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</si>
  <si>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</si>
  <si>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</si>
  <si>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</si>
  <si>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</si>
  <si>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</si>
  <si>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</si>
  <si>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</si>
  <si>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</si>
  <si>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</si>
  <si>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</si>
  <si>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</si>
  <si>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</si>
  <si>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</si>
  <si>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</si>
  <si>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</si>
  <si>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</si>
  <si>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</si>
  <si>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</si>
  <si>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</si>
  <si>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</si>
  <si>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</si>
  <si>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</si>
  <si>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</si>
  <si>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</si>
  <si>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</si>
  <si>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</si>
  <si>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</si>
  <si>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</si>
  <si>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</si>
  <si>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</si>
  <si>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</si>
  <si>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</si>
  <si>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</si>
  <si>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</si>
  <si>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</si>
  <si>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</si>
  <si>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</si>
  <si>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</si>
  <si>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</si>
  <si>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</si>
  <si>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</si>
  <si>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</si>
  <si>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</si>
  <si>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</si>
  <si>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</si>
  <si>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</si>
  <si>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</si>
  <si>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</si>
  <si>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</si>
  <si>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</si>
  <si>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</si>
  <si>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</si>
  <si>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</si>
  <si>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</si>
  <si>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</si>
  <si>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</si>
  <si>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</si>
  <si>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</si>
  <si>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</si>
  <si>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</si>
  <si>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</si>
  <si>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</si>
  <si>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</si>
  <si>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</si>
  <si>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</si>
  <si>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</si>
  <si>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</si>
  <si>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</si>
  <si>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</si>
  <si>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</si>
  <si>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</si>
  <si>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</si>
  <si>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</si>
  <si>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</si>
  <si>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</si>
  <si>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</si>
  <si>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</si>
  <si>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</si>
  <si>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</si>
  <si>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</si>
  <si>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</si>
  <si>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</si>
  <si>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</si>
  <si>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</si>
  <si>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</si>
  <si>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</si>
  <si>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</si>
  <si>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</si>
  <si>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</si>
  <si>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</si>
  <si>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</si>
  <si>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</si>
  <si>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</si>
  <si>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</si>
  <si>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</si>
  <si>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</si>
  <si>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</si>
  <si>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</si>
  <si>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</si>
  <si>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</si>
  <si>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</si>
  <si>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</si>
  <si>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</si>
  <si>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</si>
  <si>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</si>
  <si>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</si>
  <si>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</si>
  <si>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</si>
  <si>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</si>
  <si>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</si>
  <si>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</si>
  <si>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</si>
  <si>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</si>
  <si>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</si>
  <si>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</si>
  <si>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</si>
  <si>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</si>
  <si>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</si>
  <si>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</si>
  <si>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</si>
  <si>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</si>
  <si>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</si>
  <si>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</si>
  <si>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</si>
  <si>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</si>
  <si>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</si>
  <si>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</si>
  <si>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</si>
  <si>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</si>
  <si>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</si>
  <si>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</si>
  <si>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</si>
  <si>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</si>
  <si>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</si>
  <si>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</si>
  <si>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</si>
  <si>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</si>
  <si>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</si>
  <si>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</si>
  <si>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</si>
  <si>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</si>
  <si>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</si>
  <si>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</si>
  <si>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</si>
  <si>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</si>
  <si>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</si>
  <si>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</si>
  <si>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</si>
  <si>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</si>
  <si>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</si>
  <si>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</si>
  <si>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</si>
  <si>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</si>
  <si>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</si>
  <si>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</si>
  <si>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</si>
  <si>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</si>
  <si>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</si>
  <si>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</si>
  <si>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</si>
  <si>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</si>
  <si>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</si>
  <si>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</si>
  <si>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</si>
  <si>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</si>
  <si>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</si>
  <si>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</si>
  <si>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</si>
  <si>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</si>
  <si>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</si>
  <si>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</si>
  <si>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</si>
  <si>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</si>
  <si>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</si>
  <si>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</si>
  <si>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</si>
  <si>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</si>
  <si>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</si>
  <si>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</si>
  <si>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</si>
  <si>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</si>
  <si>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</si>
  <si>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</si>
  <si>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</si>
  <si>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</si>
  <si>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</si>
  <si>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</si>
  <si>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</si>
  <si>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</si>
  <si>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</si>
  <si>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</si>
  <si>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</si>
  <si>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</si>
  <si>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</si>
  <si>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</si>
  <si>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</si>
  <si>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</si>
  <si>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</si>
  <si>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</si>
  <si>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</si>
  <si>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</si>
  <si>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</si>
  <si>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</si>
  <si>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</si>
  <si>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</si>
  <si>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</si>
  <si>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</si>
  <si>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</si>
  <si>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</si>
  <si>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</si>
  <si>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</si>
  <si>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</si>
  <si>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</si>
  <si>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</si>
  <si>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</si>
  <si>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</si>
  <si>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</si>
  <si>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</si>
  <si>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</si>
  <si>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</si>
  <si>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</si>
  <si>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</si>
  <si>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</si>
  <si>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</si>
  <si>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</si>
  <si>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</si>
  <si>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</si>
  <si>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</si>
  <si>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</si>
  <si>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</si>
  <si>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</si>
  <si>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</si>
  <si>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</si>
  <si>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</si>
  <si>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</si>
  <si>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</si>
  <si>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</si>
  <si>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</si>
  <si>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</si>
  <si>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</si>
  <si>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</si>
  <si>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</si>
  <si>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</si>
  <si>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</si>
  <si>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</si>
  <si>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</si>
  <si>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</si>
  <si>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</si>
  <si>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</si>
  <si>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</si>
  <si>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</si>
  <si>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</si>
  <si>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</si>
  <si>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</si>
  <si>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</si>
  <si>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</si>
  <si>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</si>
  <si>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</si>
  <si>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</si>
  <si>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</si>
  <si>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</si>
  <si>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</si>
  <si>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</si>
  <si>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</si>
  <si>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</si>
  <si>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</si>
  <si>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</si>
  <si>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</si>
  <si>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</si>
  <si>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</si>
  <si>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</si>
  <si>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</si>
  <si>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</si>
  <si>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</si>
  <si>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</si>
  <si>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</si>
  <si>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</si>
  <si>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</si>
  <si>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</si>
  <si>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</si>
  <si>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</si>
  <si>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</si>
  <si>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</si>
  <si>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</si>
  <si>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</si>
  <si>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</si>
  <si>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</si>
  <si>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</si>
  <si>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</si>
  <si>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</si>
  <si>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</si>
  <si>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</si>
  <si>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</si>
  <si>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</si>
  <si>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</si>
  <si>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</si>
  <si>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</si>
  <si>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</si>
  <si>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</si>
  <si>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</si>
  <si>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</si>
  <si>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</si>
  <si>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</si>
  <si>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</si>
  <si>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</si>
  <si>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</si>
  <si>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</si>
  <si>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</si>
  <si>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</si>
  <si>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</si>
  <si>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</si>
  <si>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</si>
  <si>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</si>
  <si>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</si>
  <si>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</si>
  <si>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</si>
  <si>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</si>
  <si>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</si>
  <si>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</si>
  <si>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</si>
  <si>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</si>
  <si>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</si>
  <si>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</si>
  <si>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</si>
  <si>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</si>
  <si>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</si>
  <si>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</si>
  <si>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</si>
  <si>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</si>
  <si>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</si>
  <si>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</si>
  <si>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</si>
  <si>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</si>
  <si>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</si>
  <si>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</si>
  <si>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</si>
  <si>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</si>
  <si>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</si>
  <si>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</si>
  <si>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</si>
  <si>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</si>
  <si>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</si>
  <si>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</si>
  <si>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</si>
  <si>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</si>
  <si>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</si>
  <si>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</si>
  <si>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</si>
  <si>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</si>
  <si>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</si>
  <si>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</si>
  <si>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</si>
  <si>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</si>
  <si>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</si>
  <si>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</si>
  <si>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</si>
  <si>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</si>
  <si>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</si>
  <si>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</si>
  <si>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</si>
  <si>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</si>
  <si>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</si>
  <si>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</si>
  <si>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</si>
  <si>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</si>
  <si>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</si>
  <si>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</si>
  <si>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</si>
  <si>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</si>
  <si>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</si>
  <si>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</si>
  <si>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</si>
  <si>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</si>
  <si>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</si>
  <si>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</si>
  <si>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</si>
  <si>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</si>
  <si>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</si>
  <si>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</si>
  <si>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</si>
  <si>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</si>
  <si>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</si>
  <si>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</si>
  <si>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</si>
  <si>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</si>
  <si>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</si>
  <si>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</si>
  <si>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</si>
  <si>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</si>
  <si>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</si>
  <si>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</si>
  <si>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</si>
  <si>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</si>
  <si>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</si>
  <si>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</si>
  <si>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</si>
  <si>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</si>
  <si>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</si>
  <si>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</si>
  <si>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</si>
  <si>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</si>
  <si>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</si>
  <si>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</si>
  <si>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</si>
  <si>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</si>
  <si>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</si>
  <si>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</si>
  <si>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</si>
  <si>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</si>
  <si>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</si>
  <si>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</si>
  <si>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</si>
  <si>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</si>
  <si>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</si>
  <si>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</si>
  <si>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</si>
  <si>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</si>
  <si>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</si>
  <si>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</si>
  <si>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</si>
  <si>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</si>
  <si>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</si>
  <si>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</si>
  <si>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</si>
  <si>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</si>
  <si>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</si>
  <si>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</si>
  <si>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</si>
  <si>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</si>
  <si>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</si>
  <si>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</si>
  <si>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</si>
  <si>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</si>
  <si>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</si>
  <si>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</si>
  <si>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</si>
  <si>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</si>
  <si>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</si>
  <si>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</si>
  <si>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</si>
  <si>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</si>
  <si>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</si>
  <si>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</si>
  <si>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</si>
  <si>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</si>
  <si>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</si>
  <si>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</si>
  <si>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</si>
  <si>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</si>
  <si>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</si>
  <si>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</si>
  <si>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</si>
  <si>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</si>
  <si>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</si>
  <si>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</si>
  <si>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</si>
  <si>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</si>
  <si>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</si>
  <si>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</si>
  <si>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</si>
  <si>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</si>
  <si>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</si>
  <si>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</si>
  <si>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</si>
  <si>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</si>
  <si>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</si>
  <si>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</si>
  <si>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</si>
  <si>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</si>
  <si>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</si>
  <si>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</si>
  <si>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</si>
  <si>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</si>
  <si>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</si>
  <si>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</si>
  <si>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</si>
  <si>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</si>
  <si>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</si>
  <si>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</si>
  <si>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</si>
  <si>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</si>
  <si>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</si>
  <si>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</si>
  <si>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</si>
  <si>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</si>
  <si>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</si>
  <si>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</si>
  <si>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</si>
  <si>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</si>
  <si>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</si>
  <si>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</si>
  <si>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</si>
  <si>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</si>
  <si>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</si>
  <si>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</si>
  <si>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</si>
  <si>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</si>
  <si>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</si>
  <si>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</si>
  <si>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</si>
  <si>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</si>
  <si>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</si>
  <si>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</si>
  <si>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</si>
  <si>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</si>
  <si>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</si>
  <si>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</si>
  <si>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</si>
  <si>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</si>
  <si>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</si>
  <si>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</si>
  <si>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</si>
  <si>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</si>
  <si>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</si>
  <si>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</si>
  <si>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</si>
  <si>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</si>
  <si>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</si>
  <si>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</si>
  <si>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</si>
  <si>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</si>
  <si>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</si>
  <si>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</si>
  <si>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</si>
  <si>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</si>
  <si>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</si>
  <si>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</si>
  <si>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</si>
  <si>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</si>
  <si>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</si>
  <si>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</si>
  <si>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</si>
  <si>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</si>
  <si>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</si>
  <si>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</si>
  <si>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</si>
  <si>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</si>
  <si>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</si>
  <si>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</si>
  <si>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</si>
  <si>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</si>
  <si>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</si>
  <si>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</si>
  <si>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</si>
  <si>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</si>
  <si>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</si>
  <si>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</si>
  <si>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</si>
  <si>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</si>
  <si>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</si>
  <si>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</si>
  <si>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</si>
  <si>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</si>
  <si>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</si>
  <si>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</si>
  <si>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</si>
  <si>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</si>
  <si>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</si>
  <si>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</si>
  <si>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</si>
  <si>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</si>
  <si>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</si>
  <si>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</si>
  <si>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</si>
  <si>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</si>
  <si>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</si>
  <si>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</si>
  <si>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</si>
  <si>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</si>
  <si>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</si>
  <si>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</si>
  <si>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</si>
  <si>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</si>
  <si>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</si>
  <si>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</si>
  <si>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</si>
  <si>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</si>
  <si>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</si>
  <si>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</si>
  <si>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</si>
  <si>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</si>
  <si>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</si>
  <si>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</si>
  <si>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</si>
  <si>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</si>
  <si>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</si>
  <si>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</si>
  <si>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</si>
  <si>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</si>
  <si>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</si>
  <si>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</si>
  <si>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</si>
  <si>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</si>
  <si>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</si>
  <si>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</si>
  <si>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</si>
  <si>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</si>
  <si>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</si>
  <si>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</si>
  <si>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</si>
  <si>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</si>
  <si>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</si>
  <si>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</si>
  <si>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</si>
  <si>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</si>
  <si>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</si>
  <si>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</si>
  <si>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</si>
  <si>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</si>
  <si>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</si>
  <si>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</si>
  <si>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</si>
  <si>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</si>
  <si>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</si>
  <si>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</si>
  <si>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</si>
  <si>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</si>
  <si>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</si>
  <si>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</si>
  <si>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</si>
  <si>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</si>
  <si>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</si>
  <si>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</si>
  <si>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</si>
  <si>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</si>
  <si>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</si>
  <si>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</si>
  <si>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</si>
  <si>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</si>
  <si>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</si>
  <si>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</si>
  <si>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</si>
  <si>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</si>
  <si>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</si>
  <si>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</si>
  <si>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</si>
  <si>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</si>
  <si>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</si>
  <si>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</si>
  <si>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</si>
  <si>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</si>
  <si>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</si>
  <si>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</si>
  <si>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</si>
  <si>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</si>
  <si>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</si>
  <si>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</si>
  <si>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</si>
  <si>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</si>
  <si>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</si>
  <si>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</si>
  <si>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</si>
  <si>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</si>
  <si>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</si>
  <si>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</si>
  <si>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</si>
  <si>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</si>
  <si>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</si>
  <si>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</si>
  <si>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</si>
  <si>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</si>
  <si>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</si>
  <si>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</si>
  <si>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</si>
  <si>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</si>
  <si>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</si>
  <si>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</si>
  <si>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</si>
  <si>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</si>
  <si>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</si>
  <si>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</si>
  <si>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</si>
  <si>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</si>
  <si>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</si>
  <si>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</si>
  <si>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</si>
  <si>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</si>
  <si>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</si>
  <si>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</si>
  <si>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</si>
  <si>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</si>
  <si>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</si>
  <si>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</si>
  <si>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</si>
  <si>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</si>
  <si>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</si>
  <si>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</si>
  <si>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</si>
  <si>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</si>
  <si>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</si>
  <si>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</si>
  <si>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</si>
  <si>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</si>
  <si>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</si>
  <si>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</si>
  <si>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</si>
  <si>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</si>
  <si>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</si>
  <si>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</si>
  <si>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</si>
  <si>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</si>
  <si>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</si>
  <si>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</si>
  <si>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</si>
  <si>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</si>
  <si>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</si>
  <si>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</si>
  <si>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</si>
  <si>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</si>
  <si>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</si>
  <si>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</si>
  <si>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</si>
  <si>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</si>
  <si>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</si>
  <si>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</si>
  <si>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</si>
  <si>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</si>
  <si>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</si>
  <si>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</si>
  <si>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</si>
  <si>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</si>
  <si>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</si>
  <si>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</si>
  <si>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</si>
  <si>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</si>
  <si>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</si>
  <si>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</si>
  <si>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</si>
  <si>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</si>
  <si>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</si>
  <si>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</si>
  <si>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</si>
  <si>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</si>
  <si>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</si>
  <si>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</si>
  <si>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</si>
  <si>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</si>
  <si>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</si>
  <si>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</si>
  <si>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</si>
  <si>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</si>
  <si>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</si>
  <si>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</si>
  <si>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</si>
  <si>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</si>
  <si>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</si>
  <si>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</si>
  <si>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</si>
  <si>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</si>
  <si>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</si>
  <si>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</si>
  <si>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</si>
  <si>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</si>
  <si>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</si>
  <si>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</si>
  <si>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</si>
  <si>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</si>
  <si>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</si>
  <si>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</si>
  <si>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</si>
  <si>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</si>
  <si>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</si>
  <si>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</si>
  <si>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</si>
  <si>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</si>
  <si>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</si>
  <si>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</si>
  <si>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</si>
  <si>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</si>
  <si>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</si>
  <si>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</si>
  <si>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</si>
  <si>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</si>
  <si>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</si>
  <si>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</si>
  <si>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</si>
  <si>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</si>
  <si>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</si>
  <si>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</si>
  <si>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</si>
  <si>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</si>
  <si>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</si>
  <si>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</si>
  <si>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</si>
  <si>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</si>
  <si>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</si>
  <si>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</si>
  <si>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</si>
  <si>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</si>
  <si>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</si>
  <si>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</si>
  <si>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</si>
  <si>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</si>
  <si>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</si>
  <si>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</si>
  <si>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</si>
  <si>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</si>
  <si>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</si>
  <si>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</si>
  <si>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</si>
  <si>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</si>
  <si>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</si>
  <si>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</si>
  <si>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</si>
  <si>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</si>
  <si>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</si>
  <si>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</si>
  <si>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</si>
  <si>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</si>
  <si>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</si>
  <si>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</si>
  <si>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</si>
  <si>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</si>
  <si>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</si>
  <si>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</si>
  <si>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</si>
  <si>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</si>
  <si>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</si>
  <si>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</si>
  <si>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</si>
  <si>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</si>
  <si>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</si>
  <si>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</si>
  <si>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</si>
  <si>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</si>
  <si>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</si>
  <si>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</si>
  <si>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</si>
  <si>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</si>
  <si>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</si>
  <si>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</si>
  <si>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</si>
  <si>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</si>
  <si>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</si>
  <si>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</si>
  <si>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</si>
  <si>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</si>
  <si>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</si>
  <si>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</si>
  <si>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</si>
  <si>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</si>
  <si>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</si>
  <si>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</si>
  <si>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</si>
  <si>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</si>
  <si>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</si>
  <si>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</si>
  <si>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</si>
  <si>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</si>
  <si>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</si>
  <si>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</si>
  <si>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</si>
  <si>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</si>
  <si>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</si>
  <si>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</si>
  <si>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</si>
  <si>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</si>
  <si>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</si>
  <si>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</si>
  <si>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</si>
  <si>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</si>
  <si>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</si>
  <si>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</si>
  <si>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</si>
  <si>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</si>
  <si>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</si>
  <si>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</si>
  <si>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</si>
  <si>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</si>
  <si>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</si>
  <si>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</si>
  <si>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</si>
  <si>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</si>
  <si>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</si>
  <si>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</si>
  <si>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</si>
  <si>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</si>
  <si>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</si>
  <si>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</si>
  <si>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</si>
  <si>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</si>
  <si>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</si>
  <si>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</si>
  <si>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</si>
  <si>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</si>
  <si>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</si>
  <si>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</si>
  <si>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</si>
  <si>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</si>
  <si>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</si>
  <si>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</si>
  <si>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</si>
  <si>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</si>
  <si>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</si>
  <si>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</si>
  <si>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</si>
  <si>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</si>
  <si>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</si>
  <si>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</si>
  <si>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</si>
  <si>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</si>
  <si>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</si>
  <si>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</si>
  <si>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</si>
  <si>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</si>
  <si>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</si>
  <si>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</si>
  <si>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</si>
  <si>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</si>
  <si>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</si>
  <si>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</si>
  <si>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</si>
  <si>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</si>
  <si>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</si>
  <si>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</si>
  <si>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</si>
  <si>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</si>
  <si>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</si>
  <si>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</si>
  <si>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</si>
  <si>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</si>
  <si>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</si>
  <si>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</si>
  <si>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</si>
  <si>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</si>
  <si>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</si>
  <si>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</si>
  <si>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</si>
  <si>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</si>
  <si>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</si>
  <si>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</si>
  <si>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</si>
  <si>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</si>
  <si>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</si>
  <si>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</si>
  <si>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</si>
  <si>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</si>
  <si>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</si>
  <si>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</si>
  <si>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</si>
  <si>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</si>
  <si>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</si>
  <si>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</si>
  <si>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</si>
  <si>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</si>
  <si>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</si>
  <si>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</si>
  <si>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</si>
  <si>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</si>
  <si>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</si>
  <si>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</si>
  <si>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</si>
  <si>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</si>
  <si>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</si>
  <si>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</si>
  <si>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</si>
  <si>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</si>
  <si>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</si>
  <si>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</si>
  <si>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</si>
  <si>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</si>
  <si>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</si>
  <si>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</si>
  <si>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</si>
  <si>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</si>
  <si>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</si>
  <si>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</si>
  <si>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</si>
  <si>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</si>
  <si>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</si>
  <si>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</si>
  <si>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</si>
  <si>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</si>
  <si>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</si>
  <si>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</si>
  <si>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</si>
  <si>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</si>
  <si>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</si>
  <si>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</si>
  <si>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</si>
  <si>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</si>
  <si>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</si>
  <si>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</si>
  <si>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</si>
  <si>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</si>
  <si>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</si>
  <si>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</si>
  <si>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</si>
  <si>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</si>
  <si>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</si>
  <si>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</si>
  <si>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</si>
  <si>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</si>
  <si>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</si>
  <si>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</si>
  <si>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</si>
  <si>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</si>
  <si>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</si>
  <si>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</si>
  <si>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</si>
  <si>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</si>
  <si>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</si>
  <si>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</si>
  <si>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</si>
  <si>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</si>
  <si>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</si>
  <si>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</si>
  <si>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</si>
  <si>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</si>
  <si>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</si>
  <si>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</si>
  <si>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</si>
  <si>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</si>
  <si>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</si>
  <si>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</si>
  <si>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</si>
  <si>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</si>
  <si>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</si>
  <si>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</si>
  <si>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</si>
  <si>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</si>
  <si>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</si>
  <si>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</si>
  <si>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</si>
  <si>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</si>
  <si>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</si>
  <si>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</si>
  <si>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</si>
  <si>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</si>
  <si>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</si>
  <si>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</si>
  <si>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</si>
  <si>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</si>
  <si>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</si>
  <si>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</si>
  <si>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</si>
  <si>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</si>
  <si>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</si>
  <si>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</si>
  <si>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</si>
  <si>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</si>
  <si>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</si>
  <si>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</si>
  <si>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</si>
  <si>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</si>
  <si>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</si>
  <si>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</si>
  <si>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</si>
  <si>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</si>
  <si>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</si>
  <si>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</si>
  <si>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</si>
  <si>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</si>
  <si>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</si>
  <si>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</si>
  <si>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</si>
  <si>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</si>
  <si>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</si>
  <si>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</si>
  <si>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</si>
  <si>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</si>
  <si>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</si>
  <si>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</si>
  <si>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</si>
  <si>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</si>
  <si>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</si>
  <si>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</si>
  <si>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</si>
  <si>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</si>
  <si>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</si>
  <si>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</si>
  <si>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</si>
  <si>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</si>
  <si>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</si>
  <si>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</si>
  <si>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</si>
  <si>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</si>
  <si>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</si>
  <si>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</si>
  <si>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</si>
  <si>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</si>
  <si>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</si>
  <si>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</si>
  <si>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</si>
  <si>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</si>
  <si>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</si>
  <si>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</si>
  <si>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</si>
  <si>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</si>
  <si>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</si>
  <si>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</si>
  <si>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</si>
  <si>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</si>
  <si>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</si>
  <si>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</si>
  <si>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</si>
  <si>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</si>
  <si>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</si>
  <si>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</si>
  <si>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</si>
  <si>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</si>
  <si>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</si>
  <si>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</si>
  <si>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</si>
  <si>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</si>
  <si>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</si>
  <si>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</si>
  <si>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</si>
  <si>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</si>
  <si>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</si>
  <si>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</si>
  <si>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</si>
  <si>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</si>
  <si>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</si>
  <si>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</si>
  <si>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</si>
  <si>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</si>
  <si>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</si>
  <si>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</si>
  <si>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</si>
  <si>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</si>
  <si>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</si>
  <si>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</si>
  <si>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</si>
  <si>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</si>
  <si>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</si>
  <si>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</si>
  <si>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</si>
  <si>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</si>
  <si>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</si>
  <si>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</si>
  <si>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</si>
  <si>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</si>
  <si>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</si>
  <si>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</si>
  <si>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</si>
  <si>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</si>
  <si>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</si>
  <si>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</si>
  <si>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</si>
  <si>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</si>
  <si>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</si>
  <si>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</si>
  <si>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</si>
  <si>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</si>
  <si>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</si>
  <si>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</si>
  <si>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</si>
  <si>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</si>
  <si>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</si>
  <si>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</si>
  <si>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</si>
  <si>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</si>
  <si>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</si>
  <si>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</si>
  <si>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</si>
  <si>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</si>
  <si>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</si>
  <si>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</si>
  <si>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</si>
  <si>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</si>
  <si>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</si>
  <si>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</si>
  <si>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</si>
  <si>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</si>
  <si>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</si>
  <si>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</si>
  <si>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</si>
  <si>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</si>
  <si>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</si>
  <si>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</si>
  <si>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</si>
  <si>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</si>
  <si>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</si>
  <si>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</si>
  <si>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</si>
  <si>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</si>
  <si>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</si>
  <si>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</si>
  <si>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</si>
  <si>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</si>
  <si>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</si>
  <si>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</si>
  <si>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</si>
  <si>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</si>
  <si>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</si>
  <si>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</si>
  <si>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</si>
  <si>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</si>
  <si>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</si>
  <si>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</si>
  <si>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</si>
  <si>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</si>
  <si>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</si>
  <si>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</si>
  <si>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</si>
  <si>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</si>
  <si>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</si>
  <si>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</si>
  <si>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</si>
  <si>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</si>
  <si>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</si>
  <si>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</si>
  <si>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</si>
  <si>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</si>
  <si>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</si>
  <si>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</si>
  <si>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</si>
  <si>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</si>
  <si>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</si>
  <si>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</si>
  <si>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</si>
  <si>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</si>
  <si>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</si>
  <si>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</si>
  <si>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</si>
  <si>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</si>
  <si>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</si>
  <si>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</si>
  <si>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</si>
  <si>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</si>
  <si>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</si>
  <si>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</si>
  <si>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</si>
  <si>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</si>
  <si>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</si>
  <si>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</si>
  <si>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</si>
  <si>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</si>
  <si>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</si>
  <si>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</si>
  <si>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</si>
  <si>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</si>
  <si>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</si>
  <si>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</si>
  <si>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</si>
  <si>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</si>
  <si>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</si>
  <si>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</si>
  <si>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</si>
  <si>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</si>
  <si>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</si>
  <si>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</si>
  <si>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</si>
  <si>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</si>
  <si>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</si>
  <si>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</si>
  <si>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</si>
  <si>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</si>
  <si>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</si>
  <si>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</si>
  <si>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</si>
  <si>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</si>
  <si>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</si>
  <si>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</si>
  <si>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</si>
  <si>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</si>
  <si>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</si>
  <si>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</si>
  <si>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</si>
  <si>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</si>
  <si>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</si>
  <si>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</si>
  <si>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</si>
  <si>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</si>
  <si>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</si>
  <si>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</si>
  <si>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</si>
  <si>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</si>
  <si>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</si>
  <si>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</si>
  <si>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</si>
  <si>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</si>
  <si>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</si>
  <si>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</si>
  <si>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</si>
  <si>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</si>
  <si>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</si>
  <si>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</si>
  <si>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</si>
  <si>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</si>
  <si>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</si>
  <si>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</si>
  <si>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</si>
  <si>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</si>
  <si>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</si>
  <si>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</si>
  <si>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</si>
  <si>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</si>
  <si>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</si>
  <si>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</si>
  <si>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</si>
  <si>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</si>
  <si>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</si>
  <si>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</si>
  <si>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</si>
  <si>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</si>
  <si>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</si>
  <si>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</si>
  <si>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</si>
  <si>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</si>
  <si>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</si>
  <si>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</si>
  <si>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</si>
  <si>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</si>
  <si>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</si>
  <si>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</si>
  <si>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</si>
  <si>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</si>
  <si>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</si>
  <si>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</si>
  <si>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</si>
  <si>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</si>
  <si>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</si>
  <si>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</si>
  <si>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</si>
  <si>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</si>
  <si>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</si>
  <si>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</si>
  <si>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</si>
  <si>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</si>
  <si>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</si>
  <si>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</si>
  <si>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</si>
  <si>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</si>
  <si>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</si>
  <si>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</si>
  <si>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</si>
  <si>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</si>
  <si>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</si>
  <si>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</si>
  <si>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</si>
  <si>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</si>
  <si>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</si>
  <si>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</si>
  <si>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</si>
  <si>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</si>
  <si>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</si>
  <si>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</si>
  <si>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</si>
  <si>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</si>
  <si>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</si>
  <si>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</si>
  <si>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</si>
  <si>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</si>
  <si>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</si>
  <si>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</si>
  <si>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</si>
  <si>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</si>
  <si>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</si>
  <si>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</si>
  <si>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</si>
  <si>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</si>
  <si>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</si>
  <si>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</si>
  <si>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</si>
  <si>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</si>
  <si>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</si>
  <si>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</si>
  <si>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</si>
  <si>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</si>
  <si>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</si>
  <si>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</si>
  <si>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</si>
  <si>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</si>
  <si>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</si>
  <si>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</si>
  <si>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</si>
  <si>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</si>
  <si>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</si>
  <si>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</si>
  <si>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</si>
  <si>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</si>
  <si>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</si>
  <si>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</si>
  <si>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</si>
  <si>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</si>
  <si>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</si>
  <si>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</si>
  <si>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</si>
  <si>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</si>
  <si>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</si>
  <si>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</si>
  <si>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</si>
  <si>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</si>
  <si>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</si>
  <si>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</si>
  <si>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</si>
  <si>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</si>
  <si>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</si>
  <si>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</si>
  <si>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</si>
  <si>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</si>
  <si>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</si>
  <si>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</si>
  <si>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</si>
  <si>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</si>
  <si>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</si>
  <si>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</si>
  <si>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</si>
  <si>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</si>
  <si>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</si>
  <si>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</si>
  <si>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</si>
  <si>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</si>
  <si>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</si>
  <si>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</si>
  <si>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</si>
  <si>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</si>
  <si>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</si>
  <si>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</si>
  <si>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</si>
  <si>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</si>
  <si>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</si>
  <si>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</si>
  <si>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</si>
  <si>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</si>
  <si>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</si>
  <si>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</si>
  <si>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</si>
  <si>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</si>
  <si>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</si>
  <si>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</si>
  <si>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</si>
  <si>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</si>
  <si>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</si>
  <si>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</si>
  <si>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</si>
  <si>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</si>
  <si>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</si>
  <si>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</si>
  <si>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</si>
  <si>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</si>
  <si>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</si>
  <si>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</si>
  <si>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</si>
  <si>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</si>
  <si>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</si>
  <si>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</si>
  <si>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</si>
  <si>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</si>
  <si>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</si>
  <si>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</si>
  <si>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</si>
  <si>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</si>
  <si>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</si>
  <si>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</si>
  <si>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</si>
  <si>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</si>
  <si>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</si>
  <si>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</si>
  <si>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</si>
  <si>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</si>
  <si>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</si>
  <si>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</si>
  <si>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</si>
  <si>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</si>
  <si>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</si>
  <si>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</si>
  <si>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</si>
  <si>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</si>
  <si>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</si>
  <si>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</si>
  <si>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</si>
  <si>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</si>
  <si>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</si>
  <si>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</si>
  <si>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</si>
  <si>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</si>
  <si>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</si>
  <si>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</si>
  <si>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</si>
  <si>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</si>
  <si>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</si>
  <si>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</si>
  <si>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</si>
  <si>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</si>
  <si>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</si>
  <si>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</si>
  <si>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</si>
  <si>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</si>
  <si>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</si>
  <si>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</si>
  <si>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</si>
  <si>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</si>
  <si>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</si>
  <si>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</si>
  <si>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</si>
  <si>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</si>
  <si>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</si>
  <si>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</si>
  <si>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</si>
  <si>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</si>
  <si>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</si>
  <si>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</si>
  <si>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</si>
  <si>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</si>
  <si>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</si>
  <si>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</si>
  <si>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</si>
  <si>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</si>
  <si>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</si>
  <si>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</si>
  <si>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</si>
  <si>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</si>
  <si>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</si>
  <si>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</si>
  <si>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</si>
  <si>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</si>
  <si>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</si>
  <si>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</si>
  <si>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</si>
  <si>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</si>
  <si>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</si>
  <si>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</si>
  <si>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</si>
  <si>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</si>
  <si>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</si>
  <si>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</si>
  <si>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</si>
  <si>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</si>
  <si>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</si>
  <si>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</si>
  <si>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</si>
  <si>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</si>
  <si>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</si>
  <si>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</si>
  <si>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</si>
  <si>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</si>
  <si>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</si>
  <si>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</si>
  <si>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</si>
  <si>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</si>
  <si>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</si>
  <si>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</si>
  <si>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</si>
  <si>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</si>
  <si>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</si>
  <si>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</si>
  <si>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</si>
  <si>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</si>
  <si>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</si>
  <si>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</si>
  <si>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</si>
  <si>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</si>
  <si>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</si>
  <si>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</si>
  <si>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</si>
  <si>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</si>
  <si>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</si>
  <si>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</si>
  <si>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</si>
  <si>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</si>
  <si>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</si>
  <si>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</si>
  <si>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</si>
  <si>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</si>
  <si>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</si>
  <si>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</si>
  <si>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</si>
  <si>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</si>
  <si>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</si>
  <si>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</si>
  <si>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</si>
  <si>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</si>
  <si>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</si>
  <si>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</si>
  <si>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</si>
  <si>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</si>
  <si>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</si>
  <si>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</si>
  <si>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</si>
  <si>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</si>
  <si>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</si>
  <si>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</si>
  <si>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</si>
  <si>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</si>
  <si>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</si>
  <si>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</si>
  <si>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</si>
  <si>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</si>
  <si>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</si>
  <si>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</si>
  <si>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</si>
  <si>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</si>
  <si>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</si>
  <si>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</si>
  <si>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</si>
  <si>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</si>
  <si>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</si>
  <si>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</si>
  <si>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</si>
  <si>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</si>
  <si>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</si>
  <si>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</si>
  <si>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</si>
  <si>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</si>
  <si>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</si>
  <si>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</si>
  <si>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</si>
  <si>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</si>
  <si>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</si>
  <si>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</si>
  <si>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</si>
  <si>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</si>
  <si>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</si>
  <si>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</si>
  <si>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</si>
  <si>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</si>
  <si>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</si>
  <si>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</si>
  <si>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</si>
  <si>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</si>
  <si>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</si>
  <si>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</si>
  <si>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</si>
  <si>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</si>
  <si>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</si>
  <si>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</si>
  <si>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</si>
  <si>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</si>
  <si>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</si>
  <si>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</si>
  <si>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</si>
  <si>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</si>
  <si>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</si>
  <si>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</si>
  <si>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</si>
  <si>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</si>
  <si>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</si>
  <si>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</si>
  <si>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</si>
  <si>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</si>
  <si>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</si>
  <si>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</si>
  <si>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</si>
  <si>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</si>
  <si>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</si>
  <si>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</si>
  <si>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</si>
  <si>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</si>
  <si>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</si>
  <si>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</si>
  <si>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</si>
  <si>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</si>
  <si>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</si>
  <si>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</si>
  <si>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</si>
  <si>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</si>
  <si>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</si>
  <si>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</si>
  <si>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</si>
  <si>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</si>
  <si>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</si>
  <si>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</si>
  <si>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</si>
  <si>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</si>
  <si>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</si>
  <si>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</si>
  <si>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</si>
  <si>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</si>
  <si>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</si>
  <si>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</si>
  <si>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</si>
  <si>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</si>
  <si>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</si>
  <si>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</si>
  <si>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</si>
  <si>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</si>
  <si>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</si>
  <si>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</si>
  <si>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</si>
  <si>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</si>
  <si>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</si>
  <si>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</si>
  <si>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</si>
  <si>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</si>
  <si>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</si>
  <si>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</si>
  <si>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</si>
  <si>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</si>
  <si>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</si>
  <si>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</si>
  <si>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</si>
  <si>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</si>
  <si>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</si>
  <si>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</si>
  <si>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</si>
  <si>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</si>
  <si>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</si>
  <si>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</si>
  <si>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</si>
  <si>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</si>
  <si>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</si>
  <si>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</si>
  <si>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</si>
  <si>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</si>
  <si>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</si>
  <si>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</si>
  <si>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</si>
  <si>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</si>
  <si>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</si>
  <si>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</si>
  <si>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</si>
  <si>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</si>
  <si>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</si>
  <si>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</si>
  <si>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</si>
  <si>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</si>
  <si>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</si>
  <si>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</si>
  <si>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</si>
  <si>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</si>
  <si>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</si>
  <si>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</si>
  <si>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</si>
  <si>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</si>
  <si>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</si>
  <si>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</si>
  <si>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</si>
  <si>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</si>
  <si>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</si>
  <si>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</si>
  <si>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</si>
  <si>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</si>
  <si>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</si>
  <si>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</si>
  <si>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</si>
  <si>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</si>
  <si>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</si>
  <si>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</si>
  <si>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</si>
  <si>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</si>
  <si>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</si>
  <si>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</si>
  <si>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</si>
  <si>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</si>
  <si>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</si>
  <si>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</si>
  <si>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</si>
  <si>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</si>
  <si>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</si>
  <si>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</si>
  <si>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</si>
  <si>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</si>
  <si>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</si>
  <si>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</si>
  <si>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</si>
  <si>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</si>
  <si>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</si>
  <si>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</si>
  <si>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</si>
  <si>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</si>
  <si>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</si>
  <si>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</si>
  <si>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</si>
  <si>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</si>
  <si>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</si>
  <si>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</si>
  <si>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</si>
  <si>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</si>
  <si>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</si>
  <si>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</si>
  <si>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</si>
  <si>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</si>
  <si>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</si>
  <si>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</si>
  <si>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</si>
  <si>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</si>
  <si>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</si>
  <si>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</si>
  <si>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</si>
  <si>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</si>
  <si>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</si>
  <si>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</si>
  <si>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</si>
  <si>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</si>
  <si>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</si>
  <si>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</si>
  <si>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</si>
  <si>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</si>
  <si>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</si>
  <si>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</si>
  <si>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</si>
  <si>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</si>
  <si>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</si>
  <si>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</si>
  <si>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</si>
  <si>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</si>
  <si>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</si>
  <si>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</si>
  <si>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</si>
  <si>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</si>
  <si>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</si>
  <si>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</si>
  <si>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</si>
  <si>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</si>
  <si>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</si>
  <si>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</si>
  <si>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</si>
  <si>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</si>
  <si>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</si>
  <si>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</si>
  <si>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</si>
  <si>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</si>
  <si>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</si>
  <si>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</si>
  <si>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</si>
  <si>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</si>
  <si>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</si>
  <si>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</si>
  <si>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</si>
  <si>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</si>
  <si>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</si>
  <si>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</si>
  <si>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</si>
  <si>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</si>
  <si>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</si>
  <si>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</si>
  <si>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</si>
  <si>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</si>
  <si>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</si>
  <si>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</si>
  <si>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</si>
  <si>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</si>
  <si>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</si>
  <si>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</si>
  <si>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</si>
  <si>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</si>
  <si>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</si>
  <si>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</si>
  <si>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</si>
  <si>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</si>
  <si>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</si>
  <si>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</si>
  <si>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</si>
  <si>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</si>
  <si>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</si>
  <si>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</si>
  <si>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</si>
  <si>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</si>
  <si>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</si>
  <si>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</si>
  <si>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</si>
  <si>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</si>
  <si>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</si>
  <si>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</si>
  <si>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</si>
  <si>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</si>
  <si>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</si>
  <si>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</si>
  <si>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</si>
  <si>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</si>
  <si>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</si>
  <si>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</si>
  <si>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</si>
  <si>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</si>
  <si>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</si>
  <si>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</si>
  <si>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</si>
  <si>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</si>
  <si>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</si>
  <si>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</si>
  <si>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</si>
  <si>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</si>
  <si>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</si>
  <si>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</si>
  <si>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</si>
  <si>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</si>
  <si>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</si>
  <si>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</si>
  <si>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</si>
  <si>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</si>
  <si>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</si>
  <si>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</si>
  <si>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</si>
  <si>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</si>
  <si>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</si>
  <si>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</si>
  <si>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</si>
  <si>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</si>
  <si>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</si>
  <si>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</si>
  <si>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</si>
  <si>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</si>
  <si>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</si>
  <si>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</si>
  <si>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</si>
  <si>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</si>
  <si>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</si>
  <si>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</si>
  <si>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</si>
  <si>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</si>
  <si>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</si>
  <si>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</si>
  <si>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</si>
  <si>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</si>
  <si>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</si>
  <si>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</si>
  <si>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</si>
  <si>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</si>
  <si>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</si>
  <si>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</si>
  <si>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</si>
  <si>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</si>
  <si>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</si>
  <si>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</si>
  <si>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</si>
  <si>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</si>
  <si>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</si>
  <si>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</si>
  <si>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</si>
  <si>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</si>
  <si>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</si>
  <si>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</si>
  <si>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</si>
  <si>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</si>
  <si>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</si>
  <si>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</si>
  <si>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</si>
  <si>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</si>
  <si>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</si>
  <si>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</si>
  <si>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</si>
  <si>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</si>
  <si>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</si>
  <si>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</si>
  <si>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</si>
  <si>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</si>
  <si>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</si>
  <si>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</si>
  <si>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</si>
  <si>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</si>
  <si>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</si>
  <si>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</si>
  <si>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</si>
  <si>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</si>
  <si>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</si>
  <si>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</si>
  <si>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</si>
  <si>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</si>
  <si>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</si>
  <si>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</si>
  <si>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</si>
  <si>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</si>
  <si>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</si>
  <si>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</si>
  <si>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</si>
  <si>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</si>
  <si>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</si>
  <si>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</si>
  <si>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</si>
  <si>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</si>
  <si>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</si>
  <si>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</si>
  <si>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</si>
  <si>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</si>
  <si>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</si>
  <si>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</si>
  <si>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</si>
  <si>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</si>
  <si>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</si>
  <si>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</si>
  <si>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</si>
  <si>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</si>
  <si>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</si>
  <si>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</si>
  <si>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</si>
  <si>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</si>
  <si>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</si>
  <si>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</si>
  <si>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</si>
  <si>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</si>
  <si>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</si>
  <si>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</si>
  <si>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</si>
  <si>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</si>
  <si>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</si>
  <si>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</si>
  <si>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</si>
  <si>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</si>
  <si>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</si>
  <si>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</si>
  <si>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</si>
  <si>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</si>
  <si>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</si>
  <si>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</si>
  <si>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</si>
  <si>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</si>
  <si>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</si>
  <si>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</si>
  <si>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</si>
  <si>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</si>
  <si>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</si>
  <si>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</si>
  <si>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</si>
  <si>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</si>
  <si>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</si>
  <si>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</si>
  <si>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</si>
  <si>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</si>
  <si>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</si>
  <si>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</si>
  <si>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</si>
  <si>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</si>
  <si>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</si>
  <si>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</si>
  <si>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</si>
  <si>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</si>
  <si>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</si>
  <si>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</si>
  <si>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</si>
  <si>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</si>
  <si>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</si>
  <si>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</si>
  <si>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</si>
  <si>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</si>
  <si>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</si>
  <si>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</si>
  <si>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</si>
  <si>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</si>
  <si>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</si>
  <si>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</si>
  <si>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</si>
  <si>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</si>
  <si>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</si>
  <si>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</si>
  <si>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</si>
  <si>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</si>
  <si>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</si>
  <si>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</si>
  <si>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</si>
  <si>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</si>
  <si>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</si>
  <si>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</si>
  <si>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</si>
  <si>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</si>
  <si>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</si>
  <si>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</si>
  <si>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</si>
  <si>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</si>
  <si>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</si>
  <si>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</si>
  <si>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</si>
  <si>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</si>
  <si>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</si>
  <si>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</si>
  <si>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</si>
  <si>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</si>
  <si>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</si>
  <si>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</si>
  <si>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</si>
  <si>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</si>
  <si>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</si>
  <si>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</si>
  <si>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</si>
  <si>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</si>
  <si>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</si>
  <si>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</si>
  <si>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</si>
  <si>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</si>
  <si>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</si>
  <si>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</si>
  <si>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</si>
  <si>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</si>
  <si>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</si>
  <si>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</si>
  <si>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</si>
  <si>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</si>
  <si>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</si>
  <si>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</si>
  <si>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</si>
  <si>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</si>
  <si>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</si>
  <si>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</si>
  <si>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</si>
  <si>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</si>
  <si>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</si>
  <si>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</si>
  <si>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</si>
  <si>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</si>
  <si>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</si>
  <si>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</si>
  <si>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</si>
  <si>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</si>
  <si>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</si>
  <si>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</si>
  <si>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</si>
  <si>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</si>
  <si>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</si>
  <si>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</si>
  <si>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</si>
  <si>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</si>
  <si>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</si>
  <si>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</si>
  <si>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</si>
  <si>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</si>
  <si>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</si>
  <si>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</si>
  <si>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</si>
  <si>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</si>
  <si>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</si>
  <si>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</si>
  <si>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</si>
  <si>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</si>
  <si>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</si>
  <si>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</si>
  <si>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</si>
  <si>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</si>
  <si>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</si>
  <si>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</si>
  <si>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</si>
  <si>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</si>
  <si>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</si>
  <si>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</si>
  <si>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</si>
  <si>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</si>
  <si>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</si>
  <si>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</si>
  <si>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</si>
  <si>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</si>
  <si>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</si>
  <si>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</si>
  <si>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</si>
  <si>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</si>
  <si>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</si>
  <si>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</si>
  <si>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</si>
  <si>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</si>
  <si>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</si>
  <si>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</si>
  <si>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</si>
  <si>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</si>
  <si>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</si>
  <si>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</si>
  <si>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</si>
  <si>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</si>
  <si>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</si>
  <si>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</si>
  <si>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</si>
  <si>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</si>
  <si>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</si>
  <si>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</si>
  <si>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</si>
  <si>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</si>
  <si>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</si>
  <si>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</si>
  <si>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</si>
  <si>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</si>
  <si>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</si>
  <si>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</si>
  <si>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</si>
  <si>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</si>
  <si>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</si>
  <si>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</si>
  <si>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</si>
  <si>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</si>
  <si>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</si>
  <si>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</si>
  <si>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</si>
  <si>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</si>
  <si>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</si>
  <si>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</si>
  <si>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</si>
  <si>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</si>
  <si>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</si>
  <si>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</si>
  <si>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</si>
  <si>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</si>
  <si>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</si>
  <si>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</si>
  <si>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</si>
  <si>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</si>
  <si>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</si>
  <si>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</si>
  <si>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</si>
  <si>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</si>
  <si>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</si>
  <si>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</si>
  <si>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</si>
  <si>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</si>
  <si>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</si>
  <si>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</si>
  <si>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</si>
  <si>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</si>
  <si>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</si>
  <si>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</si>
  <si>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</si>
  <si>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</si>
  <si>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</si>
  <si>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</si>
  <si>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</si>
  <si>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</si>
  <si>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</si>
  <si>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</si>
  <si>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</si>
  <si>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</si>
  <si>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</si>
  <si>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</si>
  <si>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</si>
  <si>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</si>
  <si>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</si>
  <si>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</si>
  <si>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</si>
  <si>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</si>
  <si>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</si>
  <si>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</si>
  <si>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</si>
  <si>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</si>
  <si>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</si>
  <si>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</si>
  <si>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</si>
  <si>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</si>
  <si>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</si>
  <si>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</si>
  <si>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</si>
  <si>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</si>
  <si>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</si>
  <si>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</si>
  <si>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</si>
  <si>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</si>
  <si>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</si>
  <si>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</si>
  <si>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</si>
  <si>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</si>
  <si>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</si>
  <si>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</si>
  <si>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</si>
  <si>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</si>
  <si>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</si>
  <si>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</si>
  <si>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</si>
  <si>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</si>
  <si>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</si>
  <si>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</si>
  <si>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</si>
  <si>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</si>
  <si>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</si>
  <si>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</si>
  <si>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</si>
  <si>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</si>
  <si>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</si>
  <si>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</si>
  <si>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</si>
  <si>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</si>
  <si>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</si>
  <si>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</si>
  <si>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</si>
  <si>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</si>
  <si>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</si>
  <si>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</si>
  <si>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</si>
  <si>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</si>
  <si>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</si>
  <si>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</si>
  <si>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</si>
  <si>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</si>
  <si>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</si>
  <si>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</si>
  <si>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</si>
  <si>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</si>
  <si>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</si>
  <si>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</si>
  <si>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</si>
  <si>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</si>
  <si>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</si>
  <si>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</si>
  <si>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</si>
  <si>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</si>
  <si>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</si>
  <si>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</si>
  <si>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</si>
  <si>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</si>
  <si>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</si>
  <si>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</si>
  <si>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</si>
  <si>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</si>
  <si>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</si>
  <si>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</si>
  <si>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</si>
  <si>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</si>
  <si>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</si>
  <si>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</si>
  <si>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</si>
  <si>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</si>
  <si>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</si>
  <si>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</si>
  <si>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</si>
  <si>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</si>
  <si>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</si>
  <si>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</si>
  <si>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</si>
  <si>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</si>
  <si>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</si>
  <si>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</si>
  <si>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</si>
  <si>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</si>
  <si>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</si>
  <si>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</si>
  <si>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</si>
  <si>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</si>
  <si>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</si>
  <si>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</si>
  <si>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</si>
  <si>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</si>
  <si>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</si>
  <si>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</si>
  <si>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</si>
  <si>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</si>
  <si>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</si>
  <si>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</si>
  <si>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</si>
  <si>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</si>
  <si>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</si>
  <si>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</si>
  <si>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</si>
  <si>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</si>
  <si>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</si>
  <si>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</si>
  <si>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</si>
  <si>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</si>
  <si>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</si>
  <si>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</si>
  <si>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</si>
  <si>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</si>
  <si>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</si>
  <si>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</si>
  <si>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</si>
  <si>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</si>
  <si>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</si>
  <si>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</si>
  <si>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</si>
  <si>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</si>
  <si>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</si>
  <si>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</si>
  <si>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</si>
  <si>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</si>
  <si>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</si>
  <si>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</si>
  <si>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</si>
  <si>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</si>
  <si>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</si>
  <si>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</si>
  <si>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</si>
  <si>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</si>
  <si>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</si>
  <si>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</si>
  <si>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</si>
  <si>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</si>
  <si>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</si>
  <si>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</si>
  <si>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</si>
  <si>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</si>
  <si>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</si>
  <si>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</si>
  <si>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</si>
  <si>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</si>
  <si>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</si>
  <si>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</si>
  <si>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</si>
  <si>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</si>
  <si>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</si>
  <si>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</si>
  <si>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</si>
  <si>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</si>
  <si>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</si>
  <si>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</si>
  <si>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</si>
  <si>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</si>
  <si>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</si>
  <si>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</si>
  <si>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</si>
  <si>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</si>
  <si>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</si>
  <si>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</si>
  <si>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</si>
  <si>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</si>
  <si>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</si>
  <si>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</si>
  <si>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</si>
  <si>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</si>
  <si>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</si>
  <si>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</si>
  <si>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</si>
  <si>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</si>
  <si>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</si>
  <si>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</si>
  <si>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</si>
  <si>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</si>
  <si>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</si>
  <si>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</si>
  <si>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</si>
  <si>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</si>
  <si>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</si>
  <si>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</si>
  <si>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</si>
  <si>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</si>
  <si>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</si>
  <si>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</si>
  <si>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</si>
  <si>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</si>
  <si>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</si>
  <si>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</si>
  <si>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</si>
  <si>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</si>
  <si>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</si>
  <si>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</si>
  <si>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</si>
  <si>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</si>
  <si>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</si>
  <si>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</si>
  <si>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</si>
  <si>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</si>
  <si>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</si>
  <si>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</si>
  <si>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</si>
  <si>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</si>
  <si>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</si>
  <si>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</si>
  <si>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</si>
  <si>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</si>
  <si>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</si>
  <si>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</si>
  <si>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</si>
  <si>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</si>
  <si>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</si>
  <si>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</si>
  <si>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</si>
  <si>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</si>
  <si>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</si>
  <si>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</si>
  <si>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</si>
  <si>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</si>
  <si>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</si>
  <si>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</si>
  <si>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</si>
  <si>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</si>
  <si>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</si>
  <si>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</si>
  <si>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</si>
  <si>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</si>
  <si>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</si>
  <si>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</si>
  <si>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</si>
  <si>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</si>
  <si>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</si>
  <si>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</si>
  <si>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</si>
  <si>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</si>
  <si>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</si>
  <si>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</si>
  <si>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</si>
  <si>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</si>
  <si>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</si>
  <si>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</si>
  <si>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</si>
  <si>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</si>
  <si>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</si>
  <si>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</si>
  <si>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</si>
  <si>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</si>
  <si>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</si>
  <si>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</si>
  <si>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</si>
  <si>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</si>
  <si>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</si>
  <si>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</si>
  <si>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</si>
  <si>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</si>
  <si>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</si>
  <si>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</si>
  <si>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</si>
  <si>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</si>
  <si>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</si>
  <si>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</si>
  <si>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</si>
  <si>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</si>
  <si>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</si>
  <si>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</si>
  <si>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</si>
  <si>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</si>
  <si>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</si>
  <si>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</si>
  <si>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</si>
  <si>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</si>
  <si>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</si>
  <si>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</si>
  <si>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</si>
  <si>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</si>
  <si>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</si>
  <si>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</si>
  <si>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</si>
  <si>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</si>
  <si>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</si>
  <si>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</si>
  <si>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</si>
  <si>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</si>
  <si>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</si>
  <si>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</si>
  <si>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</si>
  <si>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</si>
  <si>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</si>
  <si>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</si>
  <si>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</si>
  <si>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</si>
  <si>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</si>
  <si>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</si>
  <si>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</si>
  <si>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</si>
  <si>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</si>
  <si>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</si>
  <si>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</si>
  <si>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</si>
  <si>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</si>
  <si>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</si>
  <si>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</si>
  <si>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</si>
  <si>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</si>
  <si>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</si>
  <si>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</si>
  <si>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</si>
  <si>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</si>
  <si>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</si>
  <si>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</si>
  <si>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</si>
  <si>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</si>
  <si>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</si>
  <si>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</si>
  <si>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</si>
  <si>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</si>
  <si>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</si>
  <si>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</si>
  <si>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</si>
  <si>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</si>
  <si>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</si>
  <si>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</si>
  <si>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</si>
  <si>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</si>
  <si>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</si>
  <si>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</si>
  <si>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</si>
  <si>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</si>
  <si>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</si>
  <si>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</si>
  <si>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</si>
  <si>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</si>
  <si>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</si>
  <si>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</si>
  <si>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</si>
  <si>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</si>
  <si>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</si>
  <si>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</si>
  <si>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</si>
  <si>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</si>
  <si>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</si>
  <si>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</si>
  <si>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</si>
  <si>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</si>
  <si>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</si>
  <si>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</si>
  <si>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</si>
  <si>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</si>
  <si>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</si>
  <si>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</si>
  <si>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</si>
  <si>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</si>
  <si>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</si>
  <si>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</si>
  <si>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</si>
  <si>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</si>
  <si>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</si>
  <si>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</si>
  <si>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</si>
  <si>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</si>
  <si>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</si>
  <si>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</si>
  <si>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</si>
  <si>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</si>
  <si>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</si>
  <si>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</si>
  <si>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</si>
  <si>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</si>
  <si>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</si>
  <si>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</si>
  <si>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</si>
  <si>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</si>
  <si>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</si>
  <si>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</si>
  <si>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</si>
  <si>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</si>
  <si>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</si>
  <si>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</si>
  <si>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</si>
  <si>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</si>
  <si>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</si>
  <si>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</si>
  <si>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</si>
  <si>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</si>
  <si>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</si>
  <si>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</si>
  <si>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</si>
  <si>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</si>
  <si>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</si>
  <si>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</si>
  <si>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</si>
  <si>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</si>
  <si>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</si>
  <si>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</si>
  <si>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</si>
  <si>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</si>
  <si>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</si>
  <si>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</si>
  <si>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</si>
  <si>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</si>
  <si>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</si>
  <si>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</si>
  <si>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</si>
  <si>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</si>
  <si>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</si>
  <si>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</si>
  <si>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</si>
  <si>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</si>
  <si>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</si>
  <si>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</si>
  <si>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</si>
  <si>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</si>
  <si>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</si>
  <si>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</si>
  <si>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</si>
  <si>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</si>
  <si>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</si>
  <si>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</si>
  <si>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</si>
  <si>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</si>
  <si>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</si>
  <si>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</si>
  <si>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</si>
  <si>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</si>
  <si>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</si>
  <si>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</si>
  <si>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</si>
  <si>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</si>
  <si>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</si>
  <si>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</si>
  <si>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</si>
  <si>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</si>
  <si>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</si>
  <si>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</si>
  <si>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</si>
  <si>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</si>
  <si>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</si>
  <si>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</si>
  <si>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</si>
  <si>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</si>
  <si>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</si>
  <si>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</si>
  <si>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</si>
  <si>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</si>
  <si>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</si>
  <si>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</si>
  <si>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</si>
  <si>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</si>
  <si>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</si>
  <si>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</si>
  <si>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</si>
  <si>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</si>
  <si>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</si>
  <si>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</si>
  <si>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</si>
  <si>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</si>
  <si>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</si>
  <si>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</si>
  <si>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</si>
  <si>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</si>
  <si>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</si>
  <si>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</si>
  <si>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</si>
  <si>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</si>
  <si>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</si>
  <si>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</si>
  <si>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</si>
  <si>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</si>
  <si>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</si>
  <si>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</si>
  <si>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</si>
  <si>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</si>
  <si>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</si>
  <si>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</si>
  <si>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</si>
  <si>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</si>
  <si>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</si>
  <si>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</si>
  <si>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</si>
  <si>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</si>
  <si>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</si>
  <si>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</si>
  <si>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</si>
  <si>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</si>
  <si>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</si>
  <si>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</si>
  <si>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</si>
  <si>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</si>
  <si>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</si>
  <si>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</si>
  <si>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</si>
  <si>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</si>
  <si>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</si>
  <si>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</si>
  <si>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</si>
  <si>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</si>
  <si>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</si>
  <si>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</si>
  <si>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</si>
  <si>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</si>
  <si>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</si>
  <si>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</si>
  <si>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</si>
  <si>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</si>
  <si>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</si>
  <si>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</si>
  <si>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</si>
  <si>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</si>
  <si>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</si>
  <si>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</si>
  <si>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</si>
  <si>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</si>
  <si>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</si>
  <si>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</si>
  <si>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</si>
  <si>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</si>
  <si>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</si>
  <si>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</si>
  <si>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</si>
  <si>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</si>
  <si>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</si>
  <si>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</si>
  <si>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</si>
  <si>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</si>
  <si>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</si>
  <si>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</si>
  <si>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</si>
  <si>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</si>
  <si>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</si>
  <si>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</si>
  <si>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</si>
  <si>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</si>
  <si>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</si>
  <si>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</si>
  <si>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</si>
  <si>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</si>
  <si>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</si>
  <si>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</si>
  <si>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</si>
  <si>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</si>
  <si>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</si>
  <si>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</si>
  <si>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</si>
  <si>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</si>
  <si>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</si>
  <si>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</si>
  <si>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</si>
  <si>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</si>
  <si>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</si>
  <si>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</si>
  <si>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</si>
  <si>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</si>
  <si>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</si>
  <si>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</si>
  <si>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</si>
  <si>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</si>
  <si>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</si>
  <si>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</si>
  <si>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</si>
  <si>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</si>
  <si>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</si>
  <si>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</si>
  <si>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</si>
  <si>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</si>
  <si>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</si>
  <si>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</si>
  <si>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</si>
  <si>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</si>
  <si>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</si>
  <si>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</si>
  <si>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</si>
  <si>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</si>
  <si>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</si>
  <si>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</si>
  <si>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</si>
  <si>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</si>
  <si>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</si>
  <si>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</si>
  <si>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</si>
  <si>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</si>
  <si>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</si>
  <si>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</si>
  <si>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</si>
  <si>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</si>
  <si>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</si>
  <si>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</si>
  <si>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</si>
  <si>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</si>
  <si>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</si>
  <si>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</si>
  <si>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</si>
  <si>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</si>
  <si>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</si>
  <si>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</si>
  <si>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</si>
  <si>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</si>
  <si>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</si>
  <si>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</si>
  <si>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</si>
  <si>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</si>
  <si>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</si>
  <si>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</si>
  <si>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</si>
  <si>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</si>
  <si>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</si>
  <si>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</si>
  <si>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</si>
  <si>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</si>
  <si>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</si>
  <si>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</si>
  <si>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</si>
  <si>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</si>
  <si>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</si>
  <si>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</si>
  <si>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</si>
  <si>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</si>
  <si>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</si>
  <si>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</si>
  <si>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</si>
  <si>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</si>
  <si>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</si>
  <si>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</si>
  <si>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</si>
  <si>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</si>
  <si>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</si>
  <si>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</si>
  <si>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</si>
  <si>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</si>
  <si>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</si>
  <si>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</si>
  <si>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</si>
  <si>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</si>
  <si>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</si>
  <si>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</si>
  <si>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</si>
  <si>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</si>
  <si>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</si>
  <si>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</si>
  <si>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</si>
  <si>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</si>
  <si>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</si>
  <si>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</si>
  <si>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</si>
  <si>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</si>
  <si>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</si>
  <si>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</si>
  <si>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</si>
  <si>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</si>
  <si>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</si>
  <si>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</si>
  <si>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</si>
  <si>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</si>
  <si>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</si>
  <si>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</si>
  <si>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</si>
  <si>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</si>
  <si>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</si>
  <si>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</si>
  <si>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</si>
  <si>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</si>
  <si>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</si>
  <si>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</si>
  <si>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</si>
  <si>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</si>
  <si>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</si>
  <si>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</si>
  <si>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</si>
  <si>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</si>
  <si>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</si>
  <si>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</si>
  <si>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</si>
  <si>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</si>
  <si>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</si>
  <si>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</si>
  <si>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</si>
  <si>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</si>
  <si>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</si>
  <si>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</si>
  <si>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</si>
  <si>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</si>
  <si>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</si>
  <si>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</si>
  <si>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</si>
  <si>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</si>
  <si>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</si>
  <si>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</si>
  <si>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</si>
  <si>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</si>
  <si>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</si>
  <si>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</si>
  <si>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</si>
  <si>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</si>
  <si>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</si>
  <si>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</si>
  <si>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</si>
  <si>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</si>
  <si>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</si>
  <si>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</si>
  <si>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</si>
  <si>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</si>
  <si>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</si>
  <si>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</si>
  <si>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</si>
  <si>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</si>
  <si>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</si>
  <si>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</si>
  <si>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</si>
  <si>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</si>
  <si>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</si>
  <si>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</si>
  <si>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</si>
  <si>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</si>
  <si>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</si>
  <si>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</si>
  <si>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</si>
  <si>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</si>
  <si>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</si>
  <si>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</si>
  <si>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</si>
  <si>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</si>
  <si>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</si>
  <si>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</si>
  <si>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</si>
  <si>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</si>
  <si>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</si>
  <si>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</si>
  <si>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</si>
  <si>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</si>
  <si>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</si>
  <si>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</si>
  <si>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</si>
  <si>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</si>
  <si>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</si>
  <si>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</si>
  <si>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</si>
  <si>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</si>
  <si>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</si>
  <si>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</si>
  <si>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</si>
  <si>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</si>
  <si>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</si>
  <si>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</si>
  <si>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</si>
  <si>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</si>
  <si>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</si>
  <si>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</si>
  <si>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</si>
  <si>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</si>
  <si>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</si>
  <si>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</si>
  <si>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</si>
  <si>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</si>
  <si>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</si>
  <si>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</si>
  <si>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</si>
  <si>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</si>
  <si>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</si>
  <si>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</si>
  <si>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</si>
  <si>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</si>
  <si>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</si>
  <si>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</si>
  <si>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</si>
  <si>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</si>
  <si>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</si>
  <si>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</si>
  <si>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</si>
  <si>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</si>
  <si>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</si>
  <si>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</si>
  <si>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</si>
  <si>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</si>
  <si>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</si>
  <si>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</si>
  <si>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</si>
  <si>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</si>
  <si>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</si>
  <si>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</si>
  <si>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</si>
  <si>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</si>
  <si>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</si>
  <si>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</si>
  <si>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</si>
  <si>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</si>
  <si>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</si>
  <si>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</si>
  <si>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</si>
  <si>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</si>
  <si>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</si>
  <si>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</si>
  <si>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</si>
  <si>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</si>
  <si>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</si>
  <si>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</si>
  <si>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</si>
  <si>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</si>
  <si>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</si>
  <si>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</si>
  <si>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</si>
  <si>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</si>
  <si>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</si>
  <si>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</si>
  <si>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</si>
  <si>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</si>
  <si>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</si>
  <si>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</si>
  <si>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</si>
  <si>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</si>
  <si>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</si>
  <si>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</si>
  <si>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</si>
  <si>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</si>
  <si>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</si>
  <si>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</si>
  <si>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</si>
  <si>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</si>
  <si>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</si>
  <si>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</si>
  <si>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</si>
  <si>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</si>
  <si>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</si>
  <si>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</si>
  <si>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</si>
  <si>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</si>
  <si>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</si>
  <si>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</si>
  <si>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</si>
  <si>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</si>
  <si>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</si>
  <si>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</si>
  <si>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</si>
  <si>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</si>
  <si>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</si>
  <si>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</si>
  <si>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</si>
  <si>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</si>
  <si>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</si>
  <si>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</si>
  <si>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</si>
  <si>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</si>
  <si>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</si>
  <si>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</si>
  <si>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</si>
  <si>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</si>
  <si>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</si>
  <si>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</si>
  <si>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</si>
  <si>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</si>
  <si>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</si>
  <si>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</si>
  <si>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</si>
  <si>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</si>
  <si>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</si>
  <si>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</si>
  <si>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</si>
  <si>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</si>
  <si>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</si>
  <si>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</si>
  <si>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</si>
  <si>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</si>
  <si>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</si>
  <si>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</si>
  <si>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</si>
  <si>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</si>
  <si>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</si>
  <si>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</si>
  <si>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</si>
  <si>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</si>
  <si>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</si>
  <si>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</si>
  <si>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</si>
  <si>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</si>
  <si>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</si>
  <si>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</si>
  <si>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</si>
  <si>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</si>
  <si>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</si>
  <si>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</si>
  <si>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</si>
  <si>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</si>
  <si>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</si>
  <si>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</si>
  <si>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</si>
  <si>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</si>
  <si>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</si>
  <si>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</si>
  <si>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</si>
  <si>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</si>
  <si>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</si>
  <si>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</si>
  <si>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</si>
  <si>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</si>
  <si>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</si>
  <si>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</si>
  <si>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</si>
  <si>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</si>
  <si>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</si>
  <si>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</si>
  <si>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</si>
  <si>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</si>
  <si>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</si>
  <si>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</si>
  <si>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</si>
  <si>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</si>
  <si>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</si>
  <si>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</si>
  <si>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</si>
  <si>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</si>
  <si>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</si>
  <si>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</si>
  <si>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</si>
  <si>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</si>
  <si>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</si>
  <si>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</si>
  <si>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</si>
  <si>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</si>
  <si>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</si>
  <si>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</si>
  <si>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</si>
  <si>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</si>
  <si>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</si>
  <si>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</si>
  <si>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</si>
  <si>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</si>
  <si>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</si>
  <si>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</si>
  <si>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</si>
  <si>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</si>
  <si>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</si>
  <si>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</si>
  <si>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</si>
  <si>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</si>
  <si>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</si>
  <si>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</si>
  <si>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</si>
  <si>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</si>
  <si>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</si>
  <si>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</si>
  <si>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</si>
  <si>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</si>
  <si>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</si>
  <si>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</si>
  <si>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</si>
  <si>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</si>
  <si>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</si>
  <si>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</si>
  <si>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</si>
  <si>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</si>
  <si>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</si>
  <si>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</si>
  <si>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</si>
  <si>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</si>
  <si>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</si>
  <si>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</si>
  <si>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</si>
  <si>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</si>
  <si>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</si>
  <si>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</si>
  <si>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</si>
  <si>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</si>
  <si>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</si>
  <si>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</si>
  <si>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</si>
  <si>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</si>
  <si>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</si>
  <si>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</si>
  <si>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</si>
  <si>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</si>
  <si>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</si>
  <si>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</si>
  <si>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</si>
  <si>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</si>
  <si>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</si>
  <si>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</si>
  <si>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</si>
  <si>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</si>
  <si>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</si>
  <si>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</si>
  <si>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</si>
  <si>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</si>
  <si>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</si>
  <si>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</si>
  <si>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</si>
  <si>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</si>
  <si>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</si>
  <si>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</si>
  <si>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</si>
  <si>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</si>
  <si>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</si>
  <si>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</si>
  <si>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</si>
  <si>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</si>
  <si>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</si>
  <si>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</si>
  <si>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</si>
  <si>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</si>
  <si>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</si>
  <si>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</si>
  <si>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</si>
  <si>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</si>
  <si>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</si>
  <si>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</si>
  <si>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</si>
  <si>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</si>
  <si>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</si>
  <si>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</si>
  <si>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</si>
  <si>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</si>
  <si>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</si>
  <si>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</si>
  <si>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</si>
  <si>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</si>
  <si>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</si>
  <si>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</si>
  <si>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</si>
  <si>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</si>
  <si>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</si>
  <si>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</si>
  <si>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</si>
  <si>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</si>
  <si>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</si>
  <si>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</si>
  <si>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</si>
  <si>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</si>
  <si>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</si>
  <si>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</si>
  <si>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</si>
  <si>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</si>
  <si>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</si>
  <si>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</si>
  <si>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</si>
  <si>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</si>
  <si>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</si>
  <si>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</si>
  <si>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</si>
  <si>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</si>
  <si>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</si>
  <si>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</si>
  <si>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</si>
  <si>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</si>
  <si>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</si>
  <si>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</si>
  <si>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</si>
  <si>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</si>
  <si>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</si>
  <si>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r>
      <t>4 checking 4a.</t>
    </r>
    <r>
      <rPr>
        <sz val="10"/>
        <color rgb="FF262626"/>
        <rFont val="Arial Unicode MS"/>
        <charset val="129"/>
      </rPr>
      <t>부터 정리할 것</t>
    </r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</si>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</sst>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5">
        <v>2019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1" t="s">
        <v>327</v>
      </c>
      <c r="B1" s="662"/>
      <c r="C1" s="662"/>
      <c r="D1" s="662"/>
      <c r="E1" s="66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4" t="s">
        <v>403</v>
      </c>
      <c r="E2" s="66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0" t="s">
        <v>519</v>
      </c>
      <c r="B105" s="671"/>
      <c r="C105" s="672"/>
      <c r="D105" s="659">
        <f>SUM(D4:D104)</f>
        <v>1832000</v>
      </c>
      <c r="E105" s="66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3" t="s">
        <v>4379</v>
      </c>
      <c r="B1" s="673"/>
      <c r="C1" s="673"/>
      <c r="D1" s="673"/>
      <c r="E1" s="673"/>
      <c r="F1" s="673"/>
      <c r="G1" s="673"/>
      <c r="H1" s="673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6">
        <v>2020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7">
        <v>2021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1"/>
  <sheetViews>
    <sheetView tabSelected="1" zoomScaleNormal="100" zoomScaleSheetLayoutView="75" workbookViewId="0">
      <pane ySplit="2" topLeftCell="A63" activePane="bottomLeft" state="frozen"/>
      <selection pane="bottomLeft" activeCell="C86" sqref="C8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2187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7773437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8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3396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45200</v>
      </c>
      <c r="K51" s="298"/>
      <c r="L51" s="283">
        <f t="shared" ref="L51:L68" si="6">IF(K51="O",J51+21,J51+14)</f>
        <v>45214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6346</v>
      </c>
      <c r="G64" s="624">
        <v>2023</v>
      </c>
      <c r="H64" s="623" t="s">
        <v>4195</v>
      </c>
      <c r="I64" s="246" t="s">
        <v>6347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">
      <c r="A74" s="3">
        <v>72</v>
      </c>
      <c r="B74" s="444" t="s">
        <v>4206</v>
      </c>
      <c r="C74" s="443"/>
      <c r="D74" s="443">
        <v>37</v>
      </c>
      <c r="E74" s="443"/>
      <c r="F74" s="444" t="s">
        <v>6367</v>
      </c>
      <c r="G74" s="244">
        <v>2022</v>
      </c>
      <c r="H74" s="443" t="s">
        <v>746</v>
      </c>
      <c r="I74" s="246" t="s">
        <v>6368</v>
      </c>
      <c r="J74" s="286">
        <v>45214</v>
      </c>
      <c r="K74" s="281" t="s">
        <v>734</v>
      </c>
      <c r="L74" s="283">
        <f t="shared" si="5"/>
        <v>45235</v>
      </c>
      <c r="M74" s="645"/>
    </row>
    <row r="75" spans="1:13" ht="15">
      <c r="A75" s="3">
        <v>73</v>
      </c>
      <c r="B75" s="646" t="s">
        <v>6362</v>
      </c>
      <c r="C75" s="647"/>
      <c r="D75" s="647"/>
      <c r="E75" s="647"/>
      <c r="F75" s="646" t="s">
        <v>6369</v>
      </c>
      <c r="G75" s="648">
        <v>2023</v>
      </c>
      <c r="H75" s="647" t="s">
        <v>746</v>
      </c>
      <c r="I75" s="649" t="s">
        <v>6370</v>
      </c>
      <c r="J75" s="328">
        <v>45214</v>
      </c>
      <c r="K75" s="260" t="s">
        <v>734</v>
      </c>
      <c r="L75" s="283">
        <f t="shared" si="5"/>
        <v>45235</v>
      </c>
      <c r="M75" s="645"/>
    </row>
    <row r="76" spans="1:13" ht="15">
      <c r="A76" s="3">
        <v>74</v>
      </c>
      <c r="B76" s="646" t="s">
        <v>6362</v>
      </c>
      <c r="C76" s="647"/>
      <c r="D76" s="647"/>
      <c r="E76" s="647"/>
      <c r="F76" s="646" t="s">
        <v>6371</v>
      </c>
      <c r="G76" s="648">
        <v>2023</v>
      </c>
      <c r="H76" s="647" t="s">
        <v>746</v>
      </c>
      <c r="I76" s="649" t="s">
        <v>6372</v>
      </c>
      <c r="J76" s="328">
        <v>45214</v>
      </c>
      <c r="K76" s="260" t="s">
        <v>734</v>
      </c>
      <c r="L76" s="283">
        <f t="shared" si="5"/>
        <v>45235</v>
      </c>
      <c r="M76" s="645"/>
    </row>
    <row r="77" spans="1:13" ht="15.6">
      <c r="A77" s="3">
        <v>75</v>
      </c>
      <c r="B77" s="650" t="s">
        <v>6362</v>
      </c>
      <c r="C77" s="651" t="s">
        <v>3596</v>
      </c>
      <c r="D77" s="651"/>
      <c r="E77" s="651"/>
      <c r="F77" s="650" t="s">
        <v>6360</v>
      </c>
      <c r="G77" s="652">
        <v>2019</v>
      </c>
      <c r="H77" s="651" t="s">
        <v>727</v>
      </c>
      <c r="I77" s="653" t="s">
        <v>6361</v>
      </c>
      <c r="J77" s="654">
        <v>45221</v>
      </c>
      <c r="K77" s="202" t="s">
        <v>734</v>
      </c>
      <c r="L77" s="283">
        <f t="shared" si="5"/>
        <v>45242</v>
      </c>
      <c r="M77" s="645"/>
    </row>
    <row r="78" spans="1:13" ht="15">
      <c r="A78" s="3">
        <v>76</v>
      </c>
      <c r="B78" s="650" t="s">
        <v>6362</v>
      </c>
      <c r="C78" s="651"/>
      <c r="D78" s="651"/>
      <c r="E78" s="651"/>
      <c r="F78" s="650" t="s">
        <v>6375</v>
      </c>
      <c r="G78" s="652">
        <v>2019</v>
      </c>
      <c r="H78" s="651" t="s">
        <v>727</v>
      </c>
      <c r="I78" s="653" t="s">
        <v>6376</v>
      </c>
      <c r="J78" s="654">
        <v>45221</v>
      </c>
      <c r="K78" s="202" t="s">
        <v>734</v>
      </c>
      <c r="L78" s="283">
        <f t="shared" si="5"/>
        <v>45242</v>
      </c>
      <c r="M78" s="574"/>
    </row>
    <row r="79" spans="1:13" ht="15.6">
      <c r="A79" s="3">
        <v>77</v>
      </c>
      <c r="B79" s="635" t="s">
        <v>6025</v>
      </c>
      <c r="C79" s="637"/>
      <c r="D79" s="637"/>
      <c r="E79" s="637"/>
      <c r="F79" s="635" t="s">
        <v>6377</v>
      </c>
      <c r="G79" s="636">
        <v>2023</v>
      </c>
      <c r="H79" s="637" t="s">
        <v>1268</v>
      </c>
      <c r="I79" s="638" t="s">
        <v>6378</v>
      </c>
      <c r="J79" s="538">
        <v>45228</v>
      </c>
      <c r="K79" s="640"/>
      <c r="L79" s="283">
        <f t="shared" si="5"/>
        <v>45242</v>
      </c>
      <c r="M79" s="574"/>
    </row>
    <row r="80" spans="1:13" ht="15">
      <c r="A80" s="3">
        <v>78</v>
      </c>
      <c r="B80" s="540" t="s">
        <v>4208</v>
      </c>
      <c r="C80" s="536" t="s">
        <v>1391</v>
      </c>
      <c r="D80" s="536"/>
      <c r="E80" s="536" t="s">
        <v>6365</v>
      </c>
      <c r="F80" s="540" t="s">
        <v>6044</v>
      </c>
      <c r="G80" s="535">
        <v>2020</v>
      </c>
      <c r="H80" s="536" t="s">
        <v>746</v>
      </c>
      <c r="I80" s="542" t="s">
        <v>5975</v>
      </c>
      <c r="J80" s="538">
        <v>45228</v>
      </c>
      <c r="K80" s="640"/>
      <c r="L80" s="283">
        <f t="shared" si="5"/>
        <v>45242</v>
      </c>
      <c r="M80" s="645" t="s">
        <v>6374</v>
      </c>
    </row>
    <row r="81" spans="1:13" ht="15">
      <c r="A81" s="3">
        <v>79</v>
      </c>
      <c r="B81" s="540" t="s">
        <v>6025</v>
      </c>
      <c r="C81" s="536"/>
      <c r="D81" s="536"/>
      <c r="E81" s="536"/>
      <c r="F81" s="540" t="s">
        <v>6379</v>
      </c>
      <c r="G81" s="535">
        <v>2020</v>
      </c>
      <c r="H81" s="536" t="s">
        <v>746</v>
      </c>
      <c r="I81" s="542" t="s">
        <v>6380</v>
      </c>
      <c r="J81" s="538">
        <v>45228</v>
      </c>
      <c r="K81" s="640"/>
      <c r="L81" s="283">
        <f t="shared" si="5"/>
        <v>45242</v>
      </c>
      <c r="M81" s="645"/>
    </row>
    <row r="82" spans="1:13" ht="15">
      <c r="A82" s="3">
        <v>80</v>
      </c>
      <c r="B82" s="500"/>
      <c r="C82" s="501"/>
      <c r="D82" s="501"/>
      <c r="E82" s="501"/>
      <c r="F82" s="500"/>
      <c r="G82" s="8"/>
      <c r="H82" s="501"/>
      <c r="I82" s="173"/>
      <c r="J82" s="283"/>
      <c r="K82" s="172"/>
      <c r="L82" s="283">
        <f t="shared" ref="L82:L130" si="9">IF(K82="O",J82+21,J82+14)</f>
        <v>14</v>
      </c>
      <c r="M82" s="645"/>
    </row>
    <row r="83" spans="1:13" ht="15">
      <c r="A83" s="3">
        <v>81</v>
      </c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ref="L84:L92" si="10">IF(K84="O",J84+21,J84+14)</f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10"/>
        <v>14</v>
      </c>
      <c r="M85" s="574"/>
    </row>
    <row r="86" spans="1:13" ht="15">
      <c r="B86" s="590"/>
      <c r="C86" s="591"/>
      <c r="D86" s="591"/>
      <c r="E86" s="591"/>
      <c r="F86" s="590"/>
      <c r="G86" s="575"/>
      <c r="H86" s="591"/>
      <c r="I86" s="9"/>
      <c r="J86" s="283"/>
      <c r="K86" s="172"/>
      <c r="L86" s="283">
        <f t="shared" si="10"/>
        <v>14</v>
      </c>
      <c r="M86" s="574"/>
    </row>
    <row r="87" spans="1:13" ht="15"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si="10"/>
        <v>14</v>
      </c>
      <c r="M87" s="574"/>
    </row>
    <row r="88" spans="1:13" ht="15">
      <c r="B88" s="590"/>
      <c r="C88" s="591"/>
      <c r="D88" s="591"/>
      <c r="E88" s="591"/>
      <c r="F88" s="590"/>
      <c r="G88" s="575"/>
      <c r="H88" s="591"/>
      <c r="I88" s="574"/>
      <c r="J88" s="283"/>
      <c r="K88" s="172"/>
      <c r="L88" s="283">
        <f t="shared" si="10"/>
        <v>14</v>
      </c>
      <c r="M88" s="574"/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0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0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0"/>
        <v>14</v>
      </c>
      <c r="M91" s="574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1:13" ht="15">
      <c r="B93" s="443">
        <v>2023</v>
      </c>
      <c r="C93" s="502">
        <v>79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49" t="s">
        <v>4050</v>
      </c>
      <c r="C94" s="443">
        <v>37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5">
        <f>(C93/110)*100</f>
        <v>71.818181818181813</v>
      </c>
      <c r="C95" s="443">
        <f>C94*100/C93</f>
        <v>46.835443037974684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613">
        <v>2023</v>
      </c>
      <c r="C96" s="614">
        <v>4</v>
      </c>
      <c r="D96" s="614" t="s">
        <v>3581</v>
      </c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615" t="s">
        <v>5917</v>
      </c>
      <c r="C97" s="613">
        <v>3</v>
      </c>
      <c r="D97" s="613" t="s">
        <v>3582</v>
      </c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449">
        <f>(C96/36)*100</f>
        <v>11.111111111111111</v>
      </c>
      <c r="C98" s="613">
        <f>C97*100/C96</f>
        <v>75</v>
      </c>
      <c r="D98" s="613" t="s">
        <v>1073</v>
      </c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9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9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9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9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9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9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8"/>
      <c r="C1" s="658"/>
      <c r="D1" s="658"/>
      <c r="E1" s="658"/>
      <c r="F1" s="658"/>
      <c r="G1" s="658"/>
      <c r="H1" s="65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2023-10-30T14:15:01Z</dcterms:modified>
  <cp:version>1000.0100.01</cp:version>
</cp:coreProperties>
</file>