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19599046-6B83-4F4F-A559-B31BE542BE61}" xr6:coauthVersionLast="47" xr6:coauthVersionMax="47" xr10:uidLastSave="{00000000-0000-0000-0000-000000000000}"/>
  <bookViews>
    <workbookView xWindow="465" yWindow="210" windowWidth="2553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LIB_24!$B$2:$P$147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2" i="26" l="1"/>
  <c r="E92" i="26"/>
  <c r="N71" i="26"/>
  <c r="N61" i="26"/>
  <c r="E61" i="26"/>
  <c r="E62" i="26"/>
  <c r="E63" i="26"/>
  <c r="E64" i="26"/>
  <c r="E65" i="26"/>
  <c r="E66" i="26"/>
  <c r="E67" i="26"/>
  <c r="E68" i="26"/>
  <c r="E69" i="26"/>
  <c r="E70" i="26"/>
  <c r="N60" i="26"/>
  <c r="E60" i="26"/>
  <c r="N62" i="26"/>
  <c r="N63" i="26"/>
  <c r="N64" i="26"/>
  <c r="N65" i="26"/>
  <c r="N66" i="26"/>
  <c r="N67" i="26"/>
  <c r="N68" i="26"/>
  <c r="N69" i="26"/>
  <c r="N70" i="26"/>
  <c r="N59" i="26"/>
  <c r="E59" i="26"/>
  <c r="N58" i="26"/>
  <c r="E58" i="26"/>
  <c r="N57" i="26"/>
  <c r="E57" i="26"/>
  <c r="N56" i="26"/>
  <c r="E56" i="26"/>
  <c r="N55" i="26"/>
  <c r="N54" i="26"/>
  <c r="N53" i="26"/>
  <c r="E89" i="26"/>
  <c r="N44" i="26"/>
  <c r="E44" i="26"/>
  <c r="N43" i="26"/>
  <c r="E43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E45" i="26"/>
  <c r="N104" i="26"/>
  <c r="E104" i="26"/>
  <c r="E103" i="26"/>
  <c r="E102" i="26"/>
  <c r="E101" i="26"/>
  <c r="E100" i="26"/>
  <c r="E99" i="26"/>
  <c r="E98" i="26"/>
  <c r="E97" i="26"/>
  <c r="C110" i="26"/>
  <c r="B110" i="26"/>
  <c r="C107" i="26"/>
  <c r="B107" i="26"/>
  <c r="N90" i="26"/>
  <c r="E90" i="26"/>
  <c r="N89" i="26"/>
  <c r="N73" i="26"/>
  <c r="E73" i="26"/>
  <c r="N72" i="26"/>
  <c r="E72" i="26"/>
  <c r="N75" i="26"/>
  <c r="E75" i="26"/>
  <c r="N74" i="26"/>
  <c r="E74" i="26"/>
  <c r="N96" i="26" l="1"/>
  <c r="E96" i="26"/>
  <c r="N95" i="26"/>
  <c r="E95" i="26"/>
  <c r="N94" i="26"/>
  <c r="E94" i="26"/>
  <c r="N93" i="26"/>
  <c r="E93" i="26"/>
  <c r="N91" i="26"/>
  <c r="E91" i="26"/>
  <c r="E42" i="26"/>
  <c r="E41" i="26"/>
  <c r="E40" i="26"/>
  <c r="E38" i="26"/>
  <c r="E39" i="26"/>
  <c r="N35" i="26" l="1"/>
  <c r="N34" i="26"/>
  <c r="N20" i="26"/>
  <c r="N51" i="26"/>
  <c r="N52" i="26"/>
  <c r="N36" i="26"/>
  <c r="N46" i="26"/>
  <c r="N45" i="26"/>
  <c r="N50" i="26"/>
  <c r="N49" i="26"/>
  <c r="N37" i="26"/>
  <c r="N42" i="26"/>
  <c r="N41" i="26"/>
  <c r="N40" i="26"/>
  <c r="N39" i="26"/>
  <c r="N38" i="26"/>
  <c r="N48" i="26"/>
  <c r="N47" i="26"/>
  <c r="N156" i="26"/>
  <c r="N155" i="26"/>
  <c r="N154" i="26"/>
  <c r="N153" i="26"/>
  <c r="N152" i="26"/>
  <c r="N151" i="26"/>
  <c r="N150" i="26"/>
  <c r="N149" i="26"/>
  <c r="N148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3" i="26"/>
  <c r="N102" i="26"/>
  <c r="N101" i="26"/>
  <c r="N100" i="26"/>
  <c r="N99" i="26"/>
  <c r="N98" i="26"/>
  <c r="N97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<sst xmlns="http://schemas.openxmlformats.org/spreadsheetml/2006/main" count="10784" uniqueCount="5124">
  <si>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</si>
  <si>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</si>
  <si>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</si>
  <si>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</si>
  <si>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</si>
  <si>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</si>
  <si>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</si>
  <si>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</si>
  <si>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</si>
  <si>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</si>
  <si>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</si>
  <si>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</si>
  <si>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</si>
  <si>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</si>
  <si>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</si>
  <si>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</si>
  <si>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</si>
  <si>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</si>
  <si>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</si>
  <si>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</si>
  <si>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</si>
  <si>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</si>
  <si>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</si>
  <si>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</si>
  <si>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</si>
  <si>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</si>
  <si>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</si>
  <si>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</si>
  <si>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</si>
  <si>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</si>
  <si>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</si>
  <si>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</si>
  <si>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</si>
  <si>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</si>
  <si>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</si>
  <si>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</si>
  <si>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</si>
  <si>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</si>
  <si>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</si>
  <si>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</si>
  <si>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</si>
  <si>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</si>
  <si>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</si>
  <si>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</si>
  <si>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</si>
  <si>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</si>
  <si>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</si>
  <si>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</si>
  <si>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</si>
  <si>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</si>
  <si>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</si>
  <si>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</si>
  <si>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</si>
  <si>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</si>
  <si>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</si>
  <si>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</si>
  <si>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</si>
  <si>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</si>
  <si>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</si>
  <si>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</si>
  <si>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</si>
  <si>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</si>
  <si>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</si>
  <si>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</si>
  <si>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</si>
  <si>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</si>
  <si>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</si>
  <si>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</si>
  <si>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</si>
  <si>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</si>
  <si>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</si>
  <si>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</si>
  <si>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</si>
  <si>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</si>
  <si>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</si>
  <si>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</si>
  <si>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</si>
  <si>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</si>
  <si>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</si>
  <si>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</si>
  <si>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</si>
  <si>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</si>
  <si>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</si>
  <si>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</si>
  <si>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</si>
  <si>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</si>
  <si>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</si>
  <si>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</si>
  <si>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</si>
  <si>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</si>
  <si>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</si>
  <si>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</si>
  <si>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</si>
  <si>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</si>
  <si>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</si>
  <si>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</si>
  <si>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</si>
  <si>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</si>
  <si>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</si>
  <si>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</si>
  <si>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</si>
  <si>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</si>
  <si>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</si>
  <si>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</si>
  <si>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</si>
  <si>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</si>
  <si>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</si>
  <si>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</si>
  <si>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</si>
  <si>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</si>
  <si>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</si>
  <si>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</si>
  <si>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</si>
  <si>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</si>
  <si>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</si>
  <si>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</si>
  <si>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</si>
  <si>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</si>
  <si>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</si>
  <si>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</si>
  <si>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</si>
  <si>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</si>
  <si>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</si>
  <si>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</si>
  <si>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</si>
  <si>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</si>
  <si>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</si>
  <si>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</si>
  <si>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</si>
  <si>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</si>
  <si>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</si>
  <si>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</si>
  <si>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</si>
  <si>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</si>
  <si>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</si>
  <si>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</si>
  <si>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</si>
  <si>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</si>
  <si>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</si>
  <si>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</si>
  <si>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</si>
  <si>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</si>
  <si>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</si>
  <si>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</si>
  <si>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</si>
  <si>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</si>
  <si>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</si>
  <si>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</si>
  <si>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</si>
  <si>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</si>
  <si>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</si>
  <si>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</si>
  <si>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</si>
  <si>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</si>
  <si>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</si>
  <si>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</si>
  <si>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</si>
  <si>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</si>
  <si>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</si>
  <si>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</si>
  <si>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</si>
  <si>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</si>
  <si>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</si>
  <si>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</si>
  <si>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</si>
  <si>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</si>
  <si>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</si>
  <si>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</si>
  <si>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</si>
  <si>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</si>
  <si>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</si>
  <si>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</si>
  <si>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</si>
  <si>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</si>
  <si>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</si>
  <si>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</si>
  <si>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</si>
  <si>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</si>
  <si>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</si>
  <si>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</si>
  <si>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</si>
  <si>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</si>
  <si>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</si>
  <si>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</si>
  <si>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</si>
  <si>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</si>
  <si>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</si>
  <si>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</si>
  <si>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</si>
  <si>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</si>
  <si>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</si>
  <si>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</si>
  <si>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</si>
  <si>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</si>
  <si>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</si>
  <si>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</si>
  <si>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</si>
  <si>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</si>
  <si>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</si>
  <si>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</si>
  <si>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</si>
  <si>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</si>
  <si>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</si>
  <si>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</si>
  <si>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</si>
  <si>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</si>
  <si>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</si>
  <si>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</si>
  <si>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</si>
  <si>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</si>
  <si>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</si>
  <si>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</si>
  <si>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</si>
  <si>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</si>
  <si>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</si>
  <si>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</si>
  <si>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</si>
  <si>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</si>
  <si>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</si>
  <si>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</si>
  <si>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</si>
  <si>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</si>
  <si>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</si>
  <si>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</si>
  <si>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</si>
  <si>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</si>
  <si>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</si>
  <si>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</si>
  <si>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</si>
  <si>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</si>
  <si>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</si>
  <si>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</si>
  <si>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</si>
  <si>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</si>
  <si>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</si>
  <si>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</si>
  <si>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</si>
  <si>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</si>
  <si>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</si>
  <si>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</si>
  <si>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</si>
  <si>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</si>
  <si>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</si>
  <si>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</si>
  <si>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</si>
  <si>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</si>
  <si>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</si>
  <si>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</si>
  <si>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</si>
  <si>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</si>
  <si>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</si>
  <si>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</si>
  <si>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</si>
  <si>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</si>
  <si>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</si>
  <si>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</si>
  <si>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</si>
  <si>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</si>
  <si>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</si>
  <si>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</si>
  <si>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</si>
  <si>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</si>
  <si>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</si>
  <si>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</si>
  <si>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</si>
  <si>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</si>
  <si>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</si>
  <si>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</si>
  <si>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</si>
  <si>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</si>
  <si>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</si>
  <si>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</si>
  <si>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</si>
  <si>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</si>
  <si>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</si>
  <si>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</si>
  <si>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</si>
  <si>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</si>
  <si>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</si>
  <si>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</si>
  <si>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</si>
  <si>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</si>
  <si>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</si>
  <si>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</si>
  <si>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</si>
  <si>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</si>
  <si>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</si>
  <si>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</si>
  <si>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</si>
  <si>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</si>
  <si>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</si>
  <si>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</si>
  <si>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</si>
  <si>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</si>
  <si>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</si>
  <si>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</si>
  <si>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</si>
  <si>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</si>
  <si>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</si>
  <si>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</si>
  <si>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</si>
  <si>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</si>
  <si>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</si>
  <si>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</si>
  <si>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</si>
  <si>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</si>
  <si>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</si>
  <si>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</si>
  <si>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</si>
  <si>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</si>
  <si>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</si>
  <si>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</si>
  <si>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</si>
  <si>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</si>
  <si>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</si>
  <si>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</si>
  <si>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</si>
  <si>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</si>
  <si>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</si>
  <si>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</si>
  <si>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</si>
  <si>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</si>
  <si>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</si>
  <si>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</si>
  <si>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</si>
  <si>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</si>
  <si>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</si>
  <si>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</si>
  <si>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</si>
  <si>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</si>
  <si>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</si>
  <si>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</si>
  <si>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</si>
  <si>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</si>
  <si>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</si>
  <si>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</si>
  <si>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</si>
  <si>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</si>
  <si>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</si>
  <si>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</si>
  <si>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</si>
  <si>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</si>
  <si>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</si>
  <si>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</si>
  <si>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</si>
  <si>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</si>
  <si>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</si>
  <si>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</si>
  <si>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</si>
  <si>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</si>
  <si>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</si>
  <si>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</si>
  <si>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</si>
  <si>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</si>
  <si>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</si>
  <si>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</si>
  <si>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</si>
  <si>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</si>
  <si>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</si>
  <si>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</si>
  <si>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</si>
  <si>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</si>
  <si>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</si>
  <si>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</si>
  <si>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</si>
  <si>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</si>
  <si>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</si>
  <si>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</si>
  <si>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</si>
  <si>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</si>
  <si>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</si>
  <si>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</si>
  <si>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</si>
  <si>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</si>
  <si>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</si>
  <si>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</si>
  <si>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</si>
  <si>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</si>
  <si>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</si>
  <si>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</si>
  <si>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</si>
  <si>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</si>
  <si>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</si>
  <si>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</si>
  <si>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</si>
  <si>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</si>
  <si>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</si>
  <si>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</si>
  <si>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</si>
  <si>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</si>
  <si>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</si>
  <si>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</si>
  <si>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</si>
  <si>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</si>
  <si>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</si>
  <si>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</si>
  <si>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</si>
  <si>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</si>
  <si>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</si>
  <si>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</si>
  <si>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</si>
  <si>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</si>
  <si>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</si>
  <si>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</si>
  <si>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</si>
  <si>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</si>
  <si>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</si>
  <si>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</si>
  <si>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</si>
  <si>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</si>
  <si>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</si>
  <si>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</si>
  <si>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</si>
  <si>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</si>
  <si>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</si>
  <si>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</si>
  <si>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</si>
  <si>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</si>
  <si>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</si>
  <si>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</si>
  <si>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</si>
  <si>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</si>
  <si>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</si>
  <si>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</si>
  <si>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</si>
  <si>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</si>
  <si>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</si>
  <si>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</si>
  <si>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</si>
  <si>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</si>
  <si>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</si>
  <si>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</si>
  <si>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</si>
  <si>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</si>
  <si>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</si>
  <si>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</si>
  <si>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</si>
  <si>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</si>
  <si>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</si>
  <si>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</si>
  <si>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</si>
  <si>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</si>
  <si>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</si>
  <si>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</si>
  <si>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</si>
  <si>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</si>
  <si>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</si>
  <si>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</si>
  <si>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</si>
  <si>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</si>
  <si>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</si>
  <si>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</si>
  <si>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</si>
  <si>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</si>
  <si>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</si>
  <si>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</si>
  <si>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</si>
  <si>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</si>
  <si>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</si>
  <si>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</si>
  <si>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</si>
  <si>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</si>
  <si>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</si>
  <si>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</si>
  <si>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</si>
  <si>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</si>
  <si>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</si>
  <si>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</si>
  <si>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</si>
  <si>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</si>
  <si>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</si>
  <si>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</si>
  <si>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</si>
  <si>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</si>
  <si>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</si>
  <si>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</si>
  <si>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</si>
  <si>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</si>
  <si>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</si>
  <si>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</si>
  <si>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</si>
  <si>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</si>
  <si>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</si>
  <si>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</si>
  <si>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</si>
  <si>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</si>
  <si>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</si>
  <si>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</si>
  <si>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</si>
  <si>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</si>
  <si>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</si>
  <si>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</si>
  <si>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</si>
  <si>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</si>
  <si>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</si>
  <si>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</si>
  <si>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</si>
  <si>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</si>
  <si>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</si>
  <si>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</si>
  <si>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</si>
  <si>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</si>
  <si>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</si>
  <si>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</si>
  <si>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</si>
  <si>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</si>
  <si>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</si>
  <si>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</si>
  <si>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</si>
  <si>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</si>
  <si>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</si>
  <si>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</si>
  <si>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</si>
  <si>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</si>
  <si>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</si>
  <si>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</si>
  <si>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</si>
  <si>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</si>
  <si>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</si>
  <si>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</si>
  <si>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</si>
  <si>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</si>
  <si>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</si>
  <si>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</si>
  <si>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</si>
  <si>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</si>
  <si>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</si>
  <si>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</si>
  <si>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</si>
  <si>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</si>
  <si>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</si>
  <si>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</si>
  <si>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</si>
  <si>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</si>
  <si>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</si>
  <si>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</si>
  <si>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</si>
  <si>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</si>
  <si>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</si>
  <si>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</si>
  <si>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</si>
  <si>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</si>
  <si>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</si>
  <si>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</si>
  <si>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</si>
  <si>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</si>
  <si>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</si>
  <si>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</si>
  <si>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</si>
  <si>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</si>
  <si>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</si>
  <si>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</si>
  <si>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</si>
  <si>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</si>
  <si>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</si>
  <si>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</si>
  <si>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</si>
  <si>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</si>
  <si>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</si>
  <si>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</si>
  <si>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</si>
  <si>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</si>
  <si>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</si>
  <si>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</si>
  <si>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</si>
  <si>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</si>
  <si>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</si>
  <si>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</si>
  <si>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</si>
  <si>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</si>
  <si>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</si>
  <si>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</si>
  <si>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</si>
  <si>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</si>
  <si>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</si>
  <si>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</si>
  <si>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</si>
  <si>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</si>
  <si>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</si>
  <si>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</si>
  <si>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</si>
  <si>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</si>
  <si>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</si>
  <si>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</si>
  <si>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</si>
  <si>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</si>
  <si>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</si>
  <si>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</si>
  <si>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</si>
  <si>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</si>
  <si>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</si>
  <si>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</si>
  <si>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</si>
  <si>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</si>
  <si>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</si>
  <si>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</si>
  <si>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</si>
  <si>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</si>
  <si>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</si>
  <si>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</si>
  <si>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</si>
  <si>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</si>
  <si>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</si>
  <si>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</si>
  <si>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</si>
  <si>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</si>
  <si>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</si>
  <si>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</si>
  <si>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</si>
  <si>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</si>
  <si>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</si>
  <si>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</si>
  <si>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</si>
  <si>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</si>
  <si>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</si>
  <si>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</si>
  <si>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</si>
  <si>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</si>
  <si>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</si>
  <si>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</si>
  <si>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</si>
  <si>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</si>
  <si>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</si>
  <si>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</si>
  <si>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</si>
  <si>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</si>
  <si>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</si>
  <si>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</si>
  <si>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</si>
  <si>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</si>
  <si>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</si>
  <si>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</si>
  <si>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</si>
  <si>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</si>
  <si>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</si>
  <si>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</si>
  <si>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</si>
  <si>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</si>
  <si>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</si>
  <si>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</si>
  <si>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</si>
  <si>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</si>
  <si>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</si>
  <si>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</si>
  <si>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</si>
  <si>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</si>
  <si>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</si>
  <si>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</si>
  <si>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</si>
  <si>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</si>
  <si>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</si>
  <si>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</si>
  <si>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</si>
  <si>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</si>
  <si>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</si>
  <si>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</si>
  <si>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</si>
  <si>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</si>
  <si>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</si>
  <si>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</si>
  <si>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</si>
  <si>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</si>
  <si>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</si>
  <si>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</si>
  <si>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</si>
  <si>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</si>
  <si>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</si>
  <si>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</si>
  <si>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</si>
  <si>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</si>
  <si>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</si>
  <si>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</si>
  <si>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</si>
  <si>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</si>
  <si>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</si>
  <si>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</si>
  <si>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</si>
  <si>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</si>
  <si>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</si>
  <si>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</si>
  <si>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</si>
  <si>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</si>
  <si>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</si>
  <si>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</si>
  <si>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</si>
  <si>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</si>
  <si>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</si>
  <si>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</si>
  <si>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</si>
  <si>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</si>
  <si>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</si>
  <si>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</si>
  <si>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</si>
  <si>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</si>
  <si>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</si>
  <si>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</si>
  <si>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</si>
  <si>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</si>
  <si>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</si>
  <si>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</si>
  <si>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</si>
  <si>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</si>
  <si>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</si>
  <si>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</si>
  <si>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</si>
  <si>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</si>
  <si>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</si>
  <si>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</si>
  <si>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</si>
  <si>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</si>
  <si>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</si>
  <si>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</si>
  <si>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</si>
  <si>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</si>
  <si>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</si>
  <si>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</si>
  <si>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</si>
  <si>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</si>
  <si>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</si>
  <si>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</si>
  <si>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</si>
  <si>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</si>
  <si>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</si>
  <si>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</si>
  <si>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</si>
  <si>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</si>
  <si>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</si>
  <si>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</si>
  <si>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</si>
  <si>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</si>
  <si>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</si>
  <si>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</si>
  <si>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</si>
  <si>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</si>
  <si>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</si>
  <si>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</si>
  <si>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</si>
  <si>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</si>
  <si>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</si>
  <si>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</si>
  <si>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</si>
  <si>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</si>
  <si>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</si>
  <si>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</si>
  <si>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</si>
  <si>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</si>
  <si>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</si>
  <si>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</si>
  <si>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</si>
  <si>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</si>
  <si>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</si>
  <si>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</si>
  <si>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</si>
  <si>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</si>
  <si>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</si>
  <si>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</si>
  <si>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</si>
  <si>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</si>
  <si>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</si>
  <si>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</si>
  <si>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</si>
  <si>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</si>
  <si>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</si>
  <si>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</si>
  <si>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</si>
  <si>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</si>
  <si>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</si>
  <si>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</si>
  <si>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</si>
  <si>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</si>
  <si>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</si>
  <si>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</si>
  <si>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</si>
  <si>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</si>
  <si>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</si>
  <si>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</si>
  <si>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</si>
  <si>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</si>
  <si>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</si>
  <si>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</si>
  <si>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</si>
  <si>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</si>
  <si>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</si>
  <si>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</si>
  <si>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</si>
  <si>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</si>
  <si>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</si>
  <si>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</si>
  <si>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</si>
  <si>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</si>
  <si>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</si>
  <si>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</si>
  <si>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</si>
  <si>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</si>
  <si>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</si>
  <si>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</si>
  <si>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</si>
  <si>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</si>
  <si>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</si>
  <si>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</si>
  <si>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</si>
  <si>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</si>
  <si>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</si>
  <si>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</si>
  <si>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</si>
  <si>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</si>
  <si>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</si>
  <si>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</si>
  <si>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</si>
  <si>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</si>
  <si>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</si>
  <si>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</si>
  <si>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</si>
  <si>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</si>
  <si>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</si>
  <si>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</si>
  <si>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</si>
  <si>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</si>
  <si>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</si>
  <si>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</si>
  <si>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</si>
  <si>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</si>
  <si>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</si>
  <si>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</si>
  <si>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</si>
  <si>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</si>
  <si>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</si>
  <si>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</si>
  <si>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</si>
  <si>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</si>
  <si>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</si>
  <si>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</si>
  <si>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</si>
  <si>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</si>
  <si>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</si>
  <si>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</si>
  <si>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</si>
  <si>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</si>
  <si>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</si>
  <si>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</si>
  <si>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</si>
  <si>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</si>
  <si>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</si>
  <si>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</si>
  <si>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</si>
  <si>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</si>
  <si>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</si>
  <si>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</si>
  <si>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</si>
  <si>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</si>
  <si>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</si>
  <si>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</si>
  <si>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</si>
  <si>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</si>
  <si>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</si>
  <si>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</si>
  <si>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</si>
  <si>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</si>
  <si>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</si>
  <si>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</si>
  <si>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</si>
  <si>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</si>
  <si>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</si>
  <si>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</si>
  <si>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</si>
  <si>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</si>
  <si>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</si>
  <si>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</si>
  <si>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</si>
  <si>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</si>
  <si>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</si>
  <si>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</si>
  <si>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</si>
  <si>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</si>
  <si>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</si>
  <si>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</si>
  <si>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</si>
  <si>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</si>
  <si>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</si>
  <si>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</si>
  <si>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</si>
  <si>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</si>
  <si>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</si>
  <si>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</si>
  <si>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</si>
  <si>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</si>
  <si>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</si>
  <si>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</si>
  <si>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</si>
  <si>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</si>
  <si>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</si>
  <si>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</si>
  <si>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</si>
  <si>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</si>
  <si>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</si>
  <si>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</si>
  <si>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</si>
  <si>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</si>
  <si>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</si>
  <si>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</si>
  <si>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</si>
  <si>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</si>
  <si>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</si>
  <si>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</si>
  <si>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</si>
  <si>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</si>
  <si>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</si>
  <si>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</si>
  <si>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</si>
  <si>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</si>
  <si>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</si>
  <si>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</si>
  <si>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</si>
  <si>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</si>
  <si>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</si>
  <si>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</si>
  <si>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</si>
  <si>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</si>
  <si>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</si>
  <si>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</si>
  <si>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</si>
  <si>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</si>
  <si>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</si>
  <si>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</si>
  <si>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</si>
  <si>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</si>
  <si>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</si>
  <si>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</si>
  <si>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</si>
  <si>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</si>
  <si>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</si>
  <si>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</si>
  <si>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</si>
  <si>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</si>
  <si>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</si>
  <si>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</si>
  <si>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</si>
  <si>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</si>
  <si>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</si>
  <si>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</si>
  <si>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</si>
  <si>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</si>
  <si>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</si>
  <si>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</si>
  <si>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</si>
  <si>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</si>
  <si>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</si>
  <si>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</si>
  <si>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</si>
  <si>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</si>
  <si>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</si>
  <si>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</si>
  <si>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</si>
  <si>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</si>
  <si>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</si>
  <si>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</si>
  <si>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</si>
  <si>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</si>
  <si>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</si>
  <si>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</si>
  <si>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</si>
  <si>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</si>
  <si>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</si>
  <si>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</si>
  <si>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</si>
  <si>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</si>
  <si>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</si>
  <si>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</si>
  <si>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</si>
  <si>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</si>
  <si>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</si>
  <si>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</si>
  <si>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</si>
  <si>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</si>
  <si>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</si>
  <si>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</si>
  <si>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</si>
  <si>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</si>
  <si>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</si>
  <si>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</si>
  <si>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</si>
  <si>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</si>
  <si>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</si>
  <si>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</si>
  <si>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</si>
  <si>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</si>
  <si>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</si>
  <si>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</si>
  <si>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</si>
  <si>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</si>
  <si>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</si>
  <si>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</si>
  <si>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</si>
  <si>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</si>
  <si>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</si>
  <si>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</si>
  <si>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</si>
  <si>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</si>
  <si>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</si>
  <si>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</si>
  <si>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</si>
  <si>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</si>
  <si>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</si>
  <si>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</si>
  <si>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</si>
  <si>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</si>
  <si>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</si>
  <si>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</si>
  <si>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</si>
  <si>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</si>
  <si>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</si>
  <si>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</si>
  <si>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</si>
  <si>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</si>
  <si>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</si>
  <si>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</si>
  <si>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</si>
  <si>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</si>
  <si>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</si>
  <si>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</si>
  <si>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</si>
  <si>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</si>
  <si>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</si>
  <si>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</si>
  <si>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</si>
  <si>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</si>
  <si>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</si>
  <si>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</si>
  <si>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</si>
  <si>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</si>
  <si>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</si>
  <si>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</si>
  <si>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</si>
  <si>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</si>
  <si>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</si>
  <si>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</si>
  <si>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</si>
  <si>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</si>
  <si>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</si>
  <si>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</si>
  <si>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</si>
  <si>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</si>
  <si>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</si>
  <si>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</si>
  <si>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</si>
  <si>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</si>
  <si>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</si>
  <si>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</si>
  <si>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</si>
  <si>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</si>
  <si>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</si>
  <si>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</si>
  <si>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</si>
  <si>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</si>
  <si>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</si>
  <si>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</si>
  <si>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</si>
  <si>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</si>
  <si>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</si>
  <si>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</si>
  <si>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</si>
  <si>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</si>
  <si>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</si>
  <si>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</si>
  <si>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</si>
  <si>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</si>
  <si>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</si>
  <si>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</si>
  <si>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</si>
  <si>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</si>
  <si>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</si>
  <si>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</si>
  <si>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</si>
  <si>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</si>
  <si>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</si>
  <si>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</si>
  <si>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</si>
  <si>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</si>
  <si>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</si>
  <si>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</si>
  <si>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</si>
  <si>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</si>
  <si>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</si>
  <si>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</si>
  <si>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</si>
  <si>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</si>
  <si>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</si>
  <si>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</si>
  <si>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</si>
  <si>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</si>
  <si>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</si>
  <si>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</si>
  <si>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</si>
  <si>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</si>
  <si>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</si>
  <si>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</si>
  <si>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</si>
  <si>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</si>
  <si>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</si>
  <si>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</si>
  <si>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</si>
  <si>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</si>
  <si>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</si>
  <si>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</si>
  <si>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</si>
  <si>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</si>
  <si>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</si>
  <si>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</si>
  <si>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</si>
  <si>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</si>
  <si>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</si>
  <si>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</si>
  <si>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</si>
  <si>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</si>
  <si>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</si>
  <si>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</si>
  <si>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</si>
  <si>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</si>
  <si>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</si>
  <si>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</si>
  <si>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</si>
  <si>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</si>
  <si>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</si>
  <si>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</si>
  <si>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</si>
  <si>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</si>
  <si>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</si>
  <si>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</si>
  <si>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</si>
  <si>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</si>
  <si>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</si>
  <si>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</si>
  <si>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</si>
  <si>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</si>
  <si>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</si>
  <si>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</si>
  <si>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</si>
  <si>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</si>
  <si>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</si>
  <si>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</si>
  <si>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</si>
  <si>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</si>
  <si>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</si>
  <si>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</si>
  <si>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</si>
  <si>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</si>
  <si>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</si>
  <si>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</si>
  <si>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</si>
  <si>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</si>
  <si>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</si>
  <si>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</si>
  <si>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</si>
  <si>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</si>
  <si>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</si>
  <si>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</si>
  <si>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</si>
  <si>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</si>
  <si>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</si>
  <si>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</si>
  <si>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</si>
  <si>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</si>
  <si>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</si>
  <si>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</si>
  <si>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</si>
  <si>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</si>
  <si>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</si>
  <si>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</si>
  <si>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</si>
  <si>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</si>
  <si>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</si>
  <si>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</si>
  <si>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</si>
  <si>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</si>
  <si>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</si>
  <si>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</si>
  <si>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</si>
  <si>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</si>
  <si>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</si>
  <si>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</si>
  <si>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</si>
  <si>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</si>
  <si>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</si>
  <si>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</si>
  <si>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</si>
  <si>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</si>
  <si>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</si>
  <si>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</si>
  <si>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</si>
  <si>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</si>
  <si>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</si>
  <si>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</si>
  <si>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</si>
  <si>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</si>
  <si>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</si>
  <si>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</si>
  <si>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</si>
  <si>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</si>
  <si>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</si>
  <si>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</si>
  <si>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</si>
  <si>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</si>
  <si>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</si>
  <si>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</si>
  <si>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</si>
  <si>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</si>
  <si>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</si>
  <si>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</si>
  <si>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</si>
  <si>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</si>
  <si>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</si>
  <si>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</si>
  <si>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</si>
  <si>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</si>
  <si>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</si>
  <si>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</si>
  <si>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</si>
  <si>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</si>
  <si>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</si>
  <si>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</si>
  <si>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</si>
  <si>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</si>
  <si>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</si>
  <si>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</si>
  <si>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</si>
  <si>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</si>
  <si>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</si>
  <si>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</si>
  <si>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</si>
  <si>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</si>
  <si>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</si>
  <si>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</si>
  <si>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</si>
  <si>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</si>
  <si>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</si>
  <si>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</si>
  <si>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</si>
  <si>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</si>
  <si>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</si>
  <si>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</si>
  <si>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</si>
  <si>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</si>
  <si>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</si>
  <si>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</si>
  <si>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</si>
  <si>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</si>
  <si>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</si>
  <si>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</si>
  <si>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</si>
  <si>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</si>
  <si>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</si>
  <si>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</si>
  <si>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</si>
  <si>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</si>
  <si>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</si>
  <si>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</si>
  <si>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</si>
  <si>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</si>
  <si>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</si>
  <si>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</si>
  <si>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</si>
  <si>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</si>
  <si>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</si>
  <si>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</si>
  <si>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</si>
  <si>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</si>
  <si>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</si>
  <si>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</si>
  <si>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</si>
  <si>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</si>
  <si>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</si>
  <si>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</si>
  <si>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</si>
  <si>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</si>
  <si>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</si>
  <si>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</si>
  <si>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</si>
  <si>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</si>
  <si>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</si>
  <si>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</si>
  <si>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</si>
  <si>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</si>
  <si>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</si>
  <si>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</si>
  <si>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</si>
  <si>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</si>
  <si>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</si>
  <si>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</si>
  <si>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</si>
  <si>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</si>
  <si>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</si>
  <si>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</si>
  <si>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</si>
  <si>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</si>
  <si>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</si>
  <si>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</si>
  <si>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</si>
  <si>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</si>
  <si>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</si>
  <si>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</si>
  <si>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</si>
  <si>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</si>
  <si>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</si>
  <si>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</si>
  <si>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</si>
  <si>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</si>
  <si>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</si>
  <si>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</si>
  <si>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</si>
  <si>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</si>
  <si>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</si>
  <si>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</si>
  <si>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</si>
  <si>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</si>
  <si>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</si>
  <si>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</si>
  <si>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</si>
  <si>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</si>
  <si>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</si>
  <si>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</si>
  <si>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</si>
  <si>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</si>
  <si>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</si>
  <si>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</si>
  <si>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</si>
  <si>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</si>
  <si>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</si>
  <si>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</si>
  <si>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</si>
  <si>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</si>
  <si>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</si>
  <si>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</si>
  <si>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</si>
  <si>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</si>
  <si>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</si>
  <si>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</si>
  <si>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</si>
  <si>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</si>
  <si>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</si>
  <si>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</si>
  <si>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</si>
  <si>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</si>
  <si>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</si>
  <si>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</si>
  <si>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</si>
  <si>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</si>
  <si>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</si>
  <si>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</si>
  <si>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</si>
  <si>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</si>
  <si>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</si>
  <si>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</si>
  <si>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</si>
  <si>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</si>
  <si>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</si>
  <si>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</si>
  <si>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</si>
  <si>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</si>
  <si>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</si>
  <si>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</si>
  <si>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</si>
  <si>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</si>
  <si>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</si>
  <si>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</si>
  <si>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</si>
  <si>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</si>
  <si>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</si>
  <si>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</si>
  <si>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</si>
  <si>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</si>
  <si>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</si>
  <si>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</si>
  <si>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</si>
  <si>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</si>
  <si>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</si>
  <si>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</si>
  <si>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</si>
  <si>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</si>
  <si>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</si>
  <si>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</si>
  <si>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</si>
  <si>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</si>
  <si>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</si>
  <si>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</si>
  <si>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</si>
  <si>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</si>
  <si>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</si>
  <si>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</si>
  <si>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</si>
  <si>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</si>
  <si>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</si>
  <si>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</si>
  <si>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</si>
  <si>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</si>
  <si>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</si>
  <si>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</si>
  <si>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</si>
  <si>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</si>
  <si>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</si>
  <si>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</si>
  <si>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</si>
  <si>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</si>
  <si>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</si>
  <si>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</si>
  <si>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</si>
  <si>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</si>
  <si>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</si>
  <si>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</si>
  <si>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</si>
  <si>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</si>
  <si>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</si>
  <si>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</si>
  <si>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</si>
  <si>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</si>
  <si>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</si>
  <si>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</si>
  <si>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</si>
  <si>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</si>
  <si>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</si>
  <si>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</si>
  <si>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</si>
  <si>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</si>
  <si>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</si>
  <si>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</si>
  <si>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</si>
  <si>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</si>
  <si>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</si>
  <si>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</si>
  <si>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</si>
  <si>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</si>
  <si>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</si>
  <si>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</si>
  <si>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</si>
  <si>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</si>
  <si>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</si>
  <si>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</si>
  <si>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</si>
  <si>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</si>
  <si>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</si>
  <si>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</si>
  <si>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</si>
  <si>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</si>
  <si>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</si>
  <si>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</si>
  <si>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</si>
  <si>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</si>
  <si>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</si>
  <si>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</si>
  <si>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</si>
  <si>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</si>
  <si>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</si>
  <si>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</si>
  <si>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</si>
  <si>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</si>
  <si>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</si>
  <si>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</si>
  <si>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</si>
  <si>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</si>
  <si>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</si>
  <si>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</si>
  <si>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</si>
  <si>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</si>
  <si>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</si>
  <si>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</si>
  <si>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</si>
  <si>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</si>
  <si>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</si>
  <si>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</si>
  <si>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</si>
  <si>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</si>
  <si>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</si>
  <si>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</si>
  <si>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</si>
  <si>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</si>
  <si>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</si>
  <si>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</si>
  <si>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</si>
  <si>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</si>
  <si>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</si>
  <si>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</si>
  <si>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</si>
  <si>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</si>
  <si>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</si>
  <si>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</si>
  <si>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</si>
  <si>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</si>
  <si>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</si>
  <si>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</si>
  <si>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</si>
  <si>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</si>
  <si>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</si>
  <si>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</si>
  <si>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</si>
  <si>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</si>
  <si>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</si>
  <si>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</si>
  <si>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</si>
  <si>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</si>
  <si>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</si>
  <si>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</si>
  <si>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</si>
  <si>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</si>
  <si>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</si>
  <si>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</si>
  <si>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</si>
  <si>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</si>
  <si>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</si>
  <si>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</si>
  <si>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</si>
  <si>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</si>
  <si>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</si>
  <si>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</si>
  <si>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</si>
  <si>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</si>
  <si>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</si>
  <si>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</si>
  <si>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</si>
  <si>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</si>
  <si>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</si>
  <si>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</si>
  <si>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</si>
  <si>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</si>
  <si>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</si>
  <si>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</si>
  <si>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</si>
  <si>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</si>
  <si>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</si>
  <si>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</si>
  <si>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</si>
  <si>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</si>
  <si>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</si>
  <si>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</si>
  <si>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</si>
  <si>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</si>
  <si>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</si>
  <si>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</si>
  <si>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</si>
  <si>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</si>
  <si>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</si>
  <si>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</si>
  <si>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</si>
  <si>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</si>
  <si>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</si>
  <si>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</si>
  <si>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</si>
  <si>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</si>
  <si>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</si>
  <si>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</si>
  <si>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</si>
  <si>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</si>
  <si>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</si>
  <si>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</si>
  <si>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</si>
  <si>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</si>
  <si>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</si>
  <si>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</si>
  <si>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</si>
  <si>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</si>
  <si>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</si>
  <si>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</si>
  <si>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</si>
  <si>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</si>
  <si>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</si>
  <si>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</si>
  <si>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</si>
  <si>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</si>
  <si>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</si>
  <si>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</si>
  <si>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</si>
  <si>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</si>
  <si>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</si>
  <si>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</si>
  <si>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</si>
  <si>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</si>
  <si>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</si>
  <si>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</si>
  <si>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</si>
  <si>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</si>
  <si>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</si>
  <si>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</si>
  <si>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</si>
  <si>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</si>
  <si>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</si>
  <si>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</si>
  <si>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</si>
  <si>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</si>
  <si>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</si>
  <si>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</si>
  <si>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</si>
  <si>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</si>
  <si>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</si>
  <si>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</si>
  <si>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</si>
  <si>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</si>
  <si>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</si>
  <si>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</si>
  <si>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</si>
  <si>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</si>
  <si>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</si>
  <si>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</si>
  <si>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</si>
  <si>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</si>
  <si>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</si>
  <si>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</si>
  <si>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</si>
  <si>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</si>
  <si>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</si>
  <si>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</si>
  <si>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</si>
  <si>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</si>
  <si>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</si>
  <si>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</si>
  <si>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</si>
  <si>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</si>
  <si>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</si>
  <si>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</si>
  <si>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</si>
  <si>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</si>
  <si>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</si>
  <si>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</si>
  <si>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</si>
  <si>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</si>
  <si>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</si>
  <si>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</si>
  <si>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</si>
  <si>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</si>
  <si>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</si>
  <si>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</si>
  <si>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</si>
  <si>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</si>
  <si>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</si>
  <si>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</si>
  <si>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</si>
  <si>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</si>
  <si>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</si>
  <si>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</si>
  <si>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</si>
  <si>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</si>
  <si>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</si>
  <si>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</si>
  <si>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</si>
  <si>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</si>
  <si>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</si>
  <si>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</si>
  <si>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</si>
  <si>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</si>
  <si>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</si>
  <si>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</si>
  <si>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</si>
  <si>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</si>
  <si>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</si>
  <si>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</si>
  <si>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</si>
  <si>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</si>
  <si>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</si>
  <si>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</si>
  <si>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</si>
  <si>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</si>
  <si>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</si>
  <si>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</si>
  <si>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</si>
  <si>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</si>
  <si>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</si>
  <si>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</si>
  <si>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</si>
  <si>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</si>
  <si>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</si>
  <si>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</si>
  <si>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</si>
  <si>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</si>
  <si>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</si>
  <si>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</si>
  <si>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</si>
  <si>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</si>
  <si>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</si>
  <si>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</si>
  <si>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</si>
  <si>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</si>
  <si>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</si>
  <si>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</si>
  <si>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</si>
  <si>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</si>
  <si>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</si>
  <si>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</si>
  <si>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</si>
  <si>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</si>
  <si>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</si>
  <si>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</si>
  <si>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</si>
  <si>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</si>
  <si>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</si>
  <si>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</si>
  <si>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</si>
  <si>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</si>
  <si>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</si>
  <si>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</si>
  <si>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</si>
  <si>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</si>
  <si>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</si>
  <si>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</si>
  <si>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</si>
  <si>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</si>
  <si>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</si>
  <si>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</si>
  <si>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</si>
  <si>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</si>
  <si>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</si>
  <si>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</si>
  <si>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</si>
  <si>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</si>
  <si>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</si>
  <si>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</si>
  <si>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</si>
  <si>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</si>
  <si>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</si>
  <si>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</si>
  <si>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</si>
  <si>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</si>
  <si>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</si>
  <si>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</si>
  <si>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</si>
  <si>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</si>
  <si>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</si>
  <si>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</si>
  <si>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</si>
  <si>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</si>
  <si>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</si>
  <si>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</si>
  <si>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</si>
  <si>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</si>
  <si>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</si>
  <si>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</si>
  <si>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</si>
  <si>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</si>
  <si>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</si>
  <si>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</si>
  <si>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</si>
  <si>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</si>
  <si>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</si>
  <si>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</si>
  <si>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</si>
  <si>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</si>
  <si>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</si>
  <si>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</si>
  <si>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</si>
  <si>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</si>
  <si>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</si>
  <si>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</si>
  <si>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</si>
  <si>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</si>
  <si>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</si>
  <si>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</si>
  <si>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</si>
  <si>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</si>
  <si>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</si>
  <si>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</si>
  <si>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</si>
  <si>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</si>
  <si>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</si>
  <si>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</si>
  <si>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</si>
  <si>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</si>
  <si>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</si>
  <si>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</si>
  <si>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</si>
  <si>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</si>
  <si>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</si>
  <si>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</si>
  <si>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</si>
  <si>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</si>
  <si>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</si>
  <si>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</si>
  <si>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</si>
  <si>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</si>
  <si>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</si>
  <si>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</si>
  <si>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</si>
  <si>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</si>
  <si>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</si>
  <si>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</si>
  <si>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</si>
  <si>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</si>
  <si>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</si>
  <si>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</si>
  <si>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</si>
  <si>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</si>
  <si>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</si>
  <si>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</si>
  <si>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</si>
  <si>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</si>
  <si>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</si>
  <si>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</si>
  <si>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</si>
  <si>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</si>
  <si>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</si>
  <si>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</si>
  <si>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</si>
  <si>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</si>
  <si>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</si>
  <si>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</si>
  <si>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</si>
  <si>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</si>
  <si>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</si>
  <si>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</si>
  <si>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</si>
  <si>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</si>
  <si>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</si>
  <si>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</si>
  <si>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</si>
  <si>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</si>
  <si>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</si>
  <si>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</si>
  <si>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</si>
  <si>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</si>
  <si>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</si>
  <si>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</si>
  <si>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</si>
  <si>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</si>
  <si>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</si>
  <si>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</si>
  <si>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</si>
  <si>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</si>
  <si>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</si>
  <si>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</si>
  <si>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</si>
  <si>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</si>
  <si>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</si>
  <si>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</si>
  <si>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</si>
  <si>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</si>
  <si>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</si>
  <si>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</si>
  <si>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</si>
  <si>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</si>
  <si>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</si>
  <si>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</si>
  <si>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</si>
  <si>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</si>
  <si>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</si>
  <si>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</si>
  <si>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</si>
  <si>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</si>
  <si>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</si>
  <si>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</si>
  <si>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</si>
  <si>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</si>
  <si>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</si>
  <si>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</si>
  <si>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</si>
  <si>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</si>
  <si>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</si>
  <si>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</si>
  <si>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</si>
  <si>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</si>
  <si>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</si>
  <si>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</si>
  <si>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</si>
  <si>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</si>
  <si>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</si>
  <si>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</si>
  <si>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</si>
  <si>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</si>
  <si>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</si>
  <si>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</si>
  <si>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</si>
  <si>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</si>
  <si>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</si>
  <si>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</si>
  <si>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</si>
  <si>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</si>
  <si>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</si>
  <si>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</si>
  <si>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</si>
  <si>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</si>
  <si>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</si>
  <si>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</si>
  <si>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</si>
  <si>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</si>
  <si>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</si>
  <si>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</si>
  <si>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</si>
  <si>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</si>
  <si>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</si>
  <si>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</si>
  <si>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</si>
  <si>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</si>
  <si>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</si>
  <si>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</si>
  <si>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</si>
  <si>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</si>
  <si>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</si>
  <si>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</si>
  <si>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</si>
  <si>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</si>
  <si>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</si>
  <si>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</si>
  <si>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</si>
  <si>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</si>
  <si>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</si>
  <si>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</si>
  <si>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</si>
  <si>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</si>
  <si>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</si>
  <si>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</si>
  <si>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</si>
  <si>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</si>
  <si>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</si>
  <si>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</si>
  <si>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</si>
  <si>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</si>
  <si>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</si>
  <si>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</si>
  <si>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</si>
  <si>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</si>
  <si>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</si>
  <si>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</si>
  <si>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</si>
  <si>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</si>
  <si>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</si>
  <si>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</si>
  <si>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</si>
  <si>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</si>
  <si>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</si>
  <si>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</si>
  <si>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</si>
  <si>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</si>
  <si>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</si>
  <si>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</si>
  <si>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</si>
  <si>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</si>
  <si>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</si>
  <si>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</si>
  <si>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</si>
  <si>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</si>
  <si>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</si>
  <si>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</si>
  <si>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</si>
  <si>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</si>
  <si>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</si>
  <si>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</si>
  <si>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</si>
  <si>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</si>
  <si>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</si>
  <si>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</si>
  <si>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</si>
  <si>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</si>
  <si>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</si>
  <si>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</si>
  <si>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</si>
  <si>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</si>
  <si>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</si>
  <si>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</si>
  <si>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</si>
  <si>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</si>
  <si>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</si>
  <si>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</si>
  <si>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</si>
  <si>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</si>
  <si>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</si>
  <si>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</si>
  <si>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</si>
  <si>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</si>
  <si>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</si>
  <si>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</si>
  <si>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</si>
  <si>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</si>
  <si>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</si>
  <si>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</si>
  <si>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</si>
  <si>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</si>
  <si>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</si>
  <si>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</si>
  <si>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</si>
  <si>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</si>
  <si>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</si>
  <si>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</si>
  <si>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</si>
  <si>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</si>
  <si>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</si>
  <si>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</si>
  <si>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</si>
  <si>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</si>
  <si>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</si>
  <si>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</si>
  <si>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</si>
  <si>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</si>
  <si>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</si>
  <si>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</si>
  <si>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</si>
  <si>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</si>
  <si>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</si>
  <si>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</si>
  <si>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</si>
  <si>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</si>
  <si>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</si>
  <si>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</si>
  <si>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</si>
  <si>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</si>
  <si>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</si>
  <si>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</si>
  <si>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</si>
  <si>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</si>
  <si>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</si>
  <si>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</si>
  <si>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</si>
  <si>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</si>
  <si>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</si>
  <si>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</si>
  <si>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</si>
  <si>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</si>
  <si>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</si>
  <si>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</si>
  <si>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</si>
  <si>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</si>
  <si>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</si>
  <si>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</si>
  <si>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</si>
  <si>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</si>
  <si>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</si>
  <si>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</si>
  <si>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</si>
  <si>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</si>
  <si>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</si>
  <si>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</si>
  <si>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</si>
  <si>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</si>
  <si>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</si>
  <si>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</si>
  <si>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</si>
  <si>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</si>
  <si>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</si>
  <si>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</si>
  <si>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</si>
  <si>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</si>
  <si>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</si>
  <si>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</si>
  <si>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</si>
  <si>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</si>
  <si>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</si>
  <si>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</si>
  <si>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</si>
  <si>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</si>
  <si>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</si>
  <si>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</si>
  <si>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</si>
  <si>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</si>
  <si>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</si>
  <si>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</si>
  <si>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</si>
  <si>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</si>
  <si>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</si>
  <si>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</si>
  <si>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</si>
  <si>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</si>
  <si>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</si>
  <si>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</si>
  <si>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</si>
  <si>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</si>
  <si>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</si>
  <si>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</si>
  <si>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</si>
  <si>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</si>
  <si>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</si>
  <si>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</si>
  <si>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</si>
  <si>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</si>
  <si>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</si>
  <si>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</si>
  <si>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</si>
  <si>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</si>
  <si>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</si>
  <si>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</si>
  <si>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</si>
  <si>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</si>
  <si>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</si>
  <si>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</si>
  <si>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</si>
  <si>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</si>
  <si>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</si>
  <si>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</si>
  <si>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</si>
  <si>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</si>
  <si>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</si>
  <si>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</si>
  <si>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</si>
  <si>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</si>
  <si>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</si>
  <si>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</si>
  <si>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</si>
  <si>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</si>
  <si>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</si>
  <si>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</si>
  <si>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</si>
  <si>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</si>
  <si>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</si>
  <si>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</si>
  <si>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</si>
  <si>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</si>
  <si>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</si>
  <si>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</si>
  <si>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</si>
  <si>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</si>
  <si>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</si>
  <si>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</si>
  <si>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</si>
  <si>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</si>
  <si>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</si>
  <si>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</si>
  <si>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</si>
  <si>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</si>
  <si>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</si>
  <si>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</si>
  <si>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</si>
  <si>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</si>
  <si>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</si>
  <si>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</si>
  <si>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</si>
  <si>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</si>
  <si>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</si>
  <si>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</si>
  <si>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</si>
  <si>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</si>
  <si>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</si>
  <si>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</si>
  <si>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</si>
  <si>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</si>
  <si>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</si>
  <si>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</si>
  <si>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</si>
  <si>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</si>
  <si>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</si>
  <si>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</si>
  <si>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</si>
  <si>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</si>
  <si>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</si>
  <si>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</si>
  <si>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</si>
  <si>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</si>
  <si>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</si>
  <si>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</si>
  <si>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</si>
  <si>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</si>
  <si>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</si>
  <si>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</si>
  <si>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</si>
  <si>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</si>
  <si>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</si>
  <si>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</si>
  <si>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</si>
  <si>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</si>
  <si>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</si>
  <si>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</si>
  <si>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</si>
  <si>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</si>
  <si>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</si>
  <si>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</si>
  <si>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</si>
  <si>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</si>
  <si>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</si>
  <si>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</si>
  <si>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</si>
  <si>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</si>
  <si>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</si>
  <si>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</si>
  <si>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</si>
  <si>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</si>
  <si>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</si>
  <si>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</si>
  <si>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</si>
  <si>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</si>
  <si>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</si>
  <si>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</si>
  <si>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</si>
  <si>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</si>
  <si>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</si>
  <si>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</si>
  <si>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</si>
  <si>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</si>
  <si>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</si>
  <si>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</si>
  <si>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</si>
  <si>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</si>
  <si>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</si>
  <si>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</si>
  <si>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</si>
  <si>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</si>
  <si>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</si>
  <si>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</si>
  <si>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</si>
  <si>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</si>
  <si>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</si>
  <si>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</si>
  <si>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</si>
  <si>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</si>
  <si>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</si>
  <si>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</si>
  <si>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</si>
  <si>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</si>
  <si>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</si>
  <si>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</si>
  <si>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</si>
  <si>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</si>
  <si>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</si>
  <si>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</si>
  <si>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</si>
  <si>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</si>
  <si>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</si>
  <si>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</si>
  <si>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</si>
  <si>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</si>
  <si>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</si>
  <si>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</si>
  <si>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</si>
  <si>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</si>
  <si>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</si>
  <si>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</si>
  <si>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</si>
  <si>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</si>
  <si>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</si>
  <si>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</si>
  <si>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</si>
  <si>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</si>
  <si>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</si>
  <si>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</si>
  <si>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</si>
  <si>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</si>
  <si>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</si>
  <si>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</si>
  <si>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</si>
  <si>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</si>
  <si>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</si>
  <si>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</si>
  <si>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</si>
  <si>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</si>
  <si>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</si>
  <si>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</si>
  <si>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</si>
  <si>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</si>
  <si>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</si>
  <si>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</si>
  <si>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</si>
  <si>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</si>
  <si>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</si>
  <si>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</si>
  <si>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</si>
  <si>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</si>
  <si>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</si>
  <si>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</si>
  <si>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</si>
  <si>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</si>
  <si>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</si>
  <si>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</si>
  <si>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</si>
  <si>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</si>
  <si>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</si>
  <si>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</si>
  <si>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</si>
  <si>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</si>
  <si>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</si>
  <si>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</si>
  <si>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</si>
  <si>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</si>
  <si>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</si>
  <si>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</si>
  <si>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</si>
  <si>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</si>
  <si>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</si>
  <si>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</si>
  <si>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</si>
  <si>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</si>
  <si>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</si>
  <si>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</si>
  <si>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</si>
  <si>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</si>
  <si>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</si>
  <si>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</si>
  <si>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</si>
  <si>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</si>
  <si>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</si>
  <si>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</si>
  <si>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</si>
  <si>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</si>
  <si>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</si>
  <si>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</si>
  <si>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</si>
  <si>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</si>
  <si>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</si>
  <si>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</si>
  <si>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</si>
  <si>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</si>
  <si>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</si>
  <si>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</si>
  <si>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</si>
  <si>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</si>
  <si>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</si>
  <si>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</si>
  <si>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</si>
  <si>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</si>
  <si>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</si>
  <si>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</si>
  <si>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</si>
  <si>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</si>
  <si>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</si>
  <si>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</si>
  <si>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</si>
  <si>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</si>
  <si>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</si>
  <si>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</si>
  <si>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</si>
  <si>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</si>
  <si>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</si>
  <si>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</si>
  <si>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</si>
  <si>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</si>
  <si>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</si>
  <si>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</si>
  <si>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</si>
  <si>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</si>
  <si>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</si>
  <si>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</si>
  <si>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</si>
  <si>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</si>
  <si>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</si>
  <si>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</si>
  <si>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</si>
  <si>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</si>
  <si>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</si>
  <si>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</si>
  <si>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</si>
  <si>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</si>
  <si>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</si>
  <si>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</si>
  <si>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</si>
  <si>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</si>
  <si>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</si>
  <si>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</si>
  <si>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</si>
  <si>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</si>
  <si>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</si>
  <si>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</si>
  <si>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</si>
  <si>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</si>
  <si>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</si>
  <si>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</si>
  <si>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</si>
  <si>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</si>
  <si>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</si>
  <si>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</si>
  <si>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</si>
  <si>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</si>
  <si>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</si>
  <si>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</si>
  <si>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</si>
  <si>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</si>
  <si>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</si>
  <si>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</si>
  <si>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</si>
  <si>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</si>
  <si>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</si>
  <si>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</si>
  <si>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</si>
  <si>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</si>
  <si>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</si>
  <si>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</si>
  <si>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</si>
  <si>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</si>
  <si>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</si>
  <si>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</si>
  <si>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</si>
  <si>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</si>
  <si>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</si>
  <si>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</si>
  <si>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</si>
  <si>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</si>
  <si>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</si>
  <si>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</si>
  <si>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</si>
  <si>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</si>
  <si>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</si>
  <si>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</si>
  <si>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</si>
  <si>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</si>
  <si>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</si>
  <si>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</si>
  <si>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</si>
  <si>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</si>
  <si>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</si>
  <si>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</si>
  <si>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</si>
  <si>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</si>
  <si>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</si>
  <si>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</si>
  <si>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</si>
  <si>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</si>
  <si>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</si>
  <si>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</si>
  <si>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</si>
  <si>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</si>
  <si>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</si>
  <si>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</si>
  <si>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</si>
  <si>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</si>
  <si>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</si>
  <si>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</si>
  <si>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</si>
  <si>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</si>
  <si>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</si>
  <si>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</si>
  <si>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</si>
  <si>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</si>
  <si>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</si>
  <si>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</si>
  <si>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</si>
  <si>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</si>
  <si>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</si>
  <si>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</si>
  <si>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</si>
  <si>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</si>
  <si>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</si>
  <si>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</si>
  <si>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</si>
  <si>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</si>
  <si>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</si>
  <si>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</si>
  <si>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</si>
  <si>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</si>
  <si>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</si>
  <si>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</si>
  <si>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</si>
  <si>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</si>
  <si>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</si>
  <si>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</si>
  <si>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</si>
  <si>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</si>
  <si>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</si>
  <si>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</si>
  <si>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</si>
  <si>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</si>
  <si>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</si>
  <si>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</si>
  <si>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</si>
  <si>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</si>
  <si>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</si>
  <si>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</si>
  <si>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</si>
  <si>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</si>
  <si>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</si>
  <si>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</si>
  <si>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</si>
  <si>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</si>
  <si>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</si>
  <si>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</si>
  <si>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</si>
  <si>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</si>
  <si>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</si>
  <si>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</si>
  <si>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</si>
  <si>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</si>
  <si>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</si>
  <si>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</si>
  <si>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</si>
  <si>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</si>
  <si>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</si>
  <si>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</si>
  <si>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</si>
  <si>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</si>
  <si>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</si>
  <si>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</si>
  <si>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</si>
  <si>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</si>
  <si>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</si>
  <si>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</si>
  <si>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</si>
  <si>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</si>
  <si>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</si>
  <si>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</si>
  <si>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</si>
  <si>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</si>
  <si>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</si>
  <si>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</si>
  <si>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</si>
  <si>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</si>
  <si>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</si>
  <si>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</si>
  <si>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</si>
  <si>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</si>
  <si>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</si>
  <si>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</si>
  <si>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</si>
  <si>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</si>
  <si>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</si>
  <si>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</si>
  <si>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</si>
  <si>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</si>
  <si>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</si>
  <si>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</si>
  <si>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</si>
  <si>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</si>
  <si>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</si>
  <si>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</si>
  <si>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</si>
  <si>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</si>
  <si>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</si>
  <si>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</si>
  <si>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</si>
  <si>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</si>
  <si>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</si>
  <si>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</si>
  <si>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</si>
  <si>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</si>
  <si>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</si>
  <si>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</si>
  <si>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</si>
  <si>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</si>
  <si>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</si>
  <si>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</si>
  <si>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</si>
  <si>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</si>
  <si>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</si>
  <si>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</si>
  <si>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</si>
  <si>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</si>
  <si>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</si>
  <si>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</si>
  <si>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</si>
  <si>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</si>
  <si>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</si>
  <si>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</si>
  <si>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</si>
  <si>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</si>
  <si>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</si>
  <si>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</si>
  <si>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</si>
  <si>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</si>
  <si>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</si>
  <si>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</si>
  <si>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</si>
  <si>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</si>
  <si>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</si>
  <si>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</si>
  <si>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</si>
  <si>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</si>
  <si>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</si>
  <si>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</si>
  <si>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</si>
  <si>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</si>
  <si>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</si>
  <si>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</si>
  <si>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</si>
  <si>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</si>
  <si>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</si>
  <si>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</si>
  <si>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</si>
  <si>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</si>
  <si>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</si>
  <si>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</si>
  <si>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</si>
  <si>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</si>
  <si>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</si>
  <si>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</si>
  <si>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</si>
  <si>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</si>
  <si>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</si>
  <si>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</si>
  <si>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</si>
  <si>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</si>
  <si>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</si>
  <si>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</si>
  <si>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</si>
  <si>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</si>
  <si>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</si>
  <si>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</si>
  <si>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</si>
  <si>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</si>
  <si>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</si>
  <si>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</si>
  <si>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</si>
  <si>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</si>
  <si>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</si>
  <si>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</si>
  <si>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</si>
  <si>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</si>
  <si>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</si>
  <si>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</si>
  <si>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</si>
  <si>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</si>
  <si>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</si>
  <si>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</si>
  <si>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</si>
  <si>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</si>
  <si>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</si>
  <si>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</si>
  <si>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</si>
  <si>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</si>
  <si>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</si>
  <si>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</si>
  <si>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</si>
  <si>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</si>
  <si>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</si>
  <si>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</si>
  <si>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</si>
  <si>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</si>
  <si>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</si>
  <si>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</si>
  <si>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</si>
  <si>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</si>
  <si>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</si>
  <si>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</si>
  <si>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</si>
  <si>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</si>
  <si>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</si>
  <si>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</si>
  <si>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</si>
  <si>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</si>
  <si>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</si>
  <si>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</si>
  <si>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</si>
  <si>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</si>
  <si>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</si>
  <si>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</si>
  <si>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</si>
  <si>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</si>
  <si>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</si>
  <si>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</si>
  <si>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</si>
  <si>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</si>
  <si>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</si>
  <si>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</si>
  <si>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</si>
  <si>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</si>
  <si>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</si>
  <si>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</si>
  <si>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</si>
  <si>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</si>
  <si>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</si>
  <si>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</si>
  <si>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</si>
  <si>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</si>
  <si>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</si>
  <si>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</si>
  <si>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</si>
  <si>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</si>
  <si>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</si>
  <si>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</si>
  <si>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</si>
  <si>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</si>
  <si>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</si>
  <si>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</si>
  <si>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</si>
  <si>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</si>
  <si>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</si>
  <si>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</si>
  <si>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</si>
  <si>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</si>
  <si>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</si>
  <si>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</si>
  <si>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</si>
  <si>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</si>
  <si>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</si>
  <si>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</si>
  <si>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</si>
  <si>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</si>
  <si>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</si>
  <si>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</si>
  <si>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</si>
  <si>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</si>
  <si>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</si>
  <si>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</si>
  <si>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</si>
  <si>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</si>
  <si>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</si>
  <si>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</si>
  <si>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</si>
  <si>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</si>
  <si>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</si>
  <si>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</si>
  <si>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</si>
  <si>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</si>
  <si>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</si>
  <si>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</si>
  <si>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</si>
  <si>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</si>
  <si>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</si>
  <si>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</si>
  <si>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</si>
  <si>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</si>
  <si>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</si>
  <si>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</si>
  <si>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</si>
  <si>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</si>
  <si>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</si>
  <si>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</si>
  <si>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</si>
  <si>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</si>
  <si>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</si>
  <si>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</si>
  <si>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</si>
  <si>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</si>
  <si>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</si>
  <si>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</si>
  <si>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</si>
  <si>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</si>
  <si>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</si>
  <si>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</si>
  <si>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</si>
  <si>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</si>
  <si>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</si>
  <si>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</si>
  <si>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</si>
  <si>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</si>
  <si>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</si>
  <si>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</si>
  <si>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</si>
  <si>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</si>
  <si>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</si>
  <si>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</si>
  <si>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</si>
  <si>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</si>
  <si>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</si>
  <si>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</si>
  <si>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</si>
  <si>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</si>
  <si>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</si>
  <si>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</si>
  <si>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</si>
  <si>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</si>
  <si>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</si>
  <si>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</si>
  <si>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</si>
  <si>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</si>
  <si>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</si>
  <si>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</si>
  <si>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</si>
  <si>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</si>
  <si>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</si>
  <si>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</si>
  <si>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</si>
  <si>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</si>
  <si>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</si>
  <si>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</si>
  <si>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</si>
  <si>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</si>
  <si>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</si>
  <si>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</si>
  <si>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</si>
  <si>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</si>
  <si>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</si>
  <si>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</si>
  <si>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</si>
  <si>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</si>
  <si>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</si>
  <si>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</si>
  <si>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</si>
  <si>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</si>
  <si>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</si>
  <si>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</si>
  <si>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</si>
  <si>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</si>
  <si>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</si>
  <si>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</si>
  <si>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</si>
  <si>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</si>
  <si>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</si>
  <si>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</si>
  <si>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</si>
  <si>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</si>
  <si>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</si>
  <si>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</si>
  <si>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</si>
  <si>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</si>
  <si>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</si>
  <si>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</si>
  <si>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</si>
  <si>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</si>
  <si>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</si>
  <si>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</si>
  <si>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</si>
  <si>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</si>
  <si>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</si>
  <si>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</si>
  <si>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</si>
  <si>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</si>
  <si>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</si>
  <si>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</si>
  <si>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</si>
  <si>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</si>
  <si>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</si>
  <si>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</si>
  <si>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</si>
  <si>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</si>
  <si>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</si>
  <si>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</si>
  <si>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</si>
  <si>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</si>
  <si>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</si>
  <si>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</si>
  <si>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</si>
  <si>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</si>
  <si>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</si>
  <si>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</si>
  <si>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</si>
  <si>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</si>
  <si>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</si>
  <si>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</si>
  <si>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</si>
  <si>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</si>
  <si>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</si>
  <si>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</si>
  <si>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</si>
  <si>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</si>
  <si>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</si>
  <si>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</si>
  <si>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</si>
  <si>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</si>
  <si>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</si>
  <si>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</si>
  <si>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</si>
  <si>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</si>
  <si>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</si>
  <si>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</si>
  <si>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</si>
  <si>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</si>
  <si>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</si>
  <si>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</si>
  <si>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</si>
  <si>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</si>
  <si>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</si>
  <si>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</si>
  <si>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</si>
  <si>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</si>
  <si>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</si>
  <si>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</si>
  <si>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</si>
  <si>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</si>
  <si>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</si>
  <si>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</si>
  <si>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</si>
  <si>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</si>
  <si>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</si>
  <si>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</si>
  <si>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</si>
  <si>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</si>
  <si>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</si>
  <si>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</si>
  <si>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</si>
  <si>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</si>
  <si>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</si>
  <si>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</si>
  <si>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</si>
  <si>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</si>
  <si>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</si>
  <si>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</si>
  <si>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</si>
  <si>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</si>
  <si>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</si>
  <si>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</si>
  <si>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</si>
  <si>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</si>
  <si>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</si>
  <si>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</si>
  <si>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</si>
  <si>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</si>
  <si>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</si>
  <si>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</si>
  <si>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</si>
  <si>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</si>
  <si>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</si>
  <si>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</si>
  <si>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</si>
  <si>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</si>
  <si>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</si>
  <si>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</si>
  <si>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</si>
  <si>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</si>
  <si>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</si>
  <si>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</si>
  <si>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</si>
  <si>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</si>
  <si>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</si>
  <si>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</si>
  <si>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</si>
  <si>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</si>
  <si>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</si>
  <si>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</si>
  <si>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</si>
  <si>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</si>
  <si>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</si>
  <si>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</si>
  <si>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</si>
  <si>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</si>
  <si>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</si>
  <si>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</si>
  <si>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</si>
  <si>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</si>
  <si>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</si>
  <si>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</si>
  <si>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</si>
  <si>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</si>
  <si>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</si>
  <si>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</si>
  <si>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</si>
  <si>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</si>
  <si>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</si>
  <si>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</si>
  <si>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</si>
  <si>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</si>
  <si>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</si>
  <si>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</si>
  <si>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</si>
  <si>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</si>
  <si>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</si>
  <si>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</si>
  <si>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</si>
  <si>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</si>
  <si>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</si>
  <si>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</si>
  <si>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</si>
  <si>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</si>
  <si>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</si>
  <si>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</si>
  <si>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</si>
  <si>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</si>
  <si>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</si>
  <si>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</si>
  <si>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</si>
  <si>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</si>
  <si>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</si>
  <si>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</si>
  <si>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</si>
  <si>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</si>
  <si>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</si>
  <si>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</si>
  <si>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</si>
  <si>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</si>
  <si>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</si>
  <si>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</si>
  <si>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</si>
  <si>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</si>
  <si>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</si>
  <si>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</si>
  <si>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</si>
  <si>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</si>
  <si>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</si>
  <si>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</si>
  <si>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</si>
  <si>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</si>
  <si>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</si>
  <si>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</si>
  <si>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</si>
  <si>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</si>
  <si>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</si>
  <si>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</si>
  <si>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</si>
  <si>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</si>
  <si>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</si>
  <si>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</si>
  <si>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</si>
  <si>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</si>
  <si>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</si>
  <si>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</si>
  <si>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</si>
  <si>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</si>
  <si>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</si>
  <si>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</si>
  <si>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</si>
  <si>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</si>
  <si>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</si>
  <si>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</si>
  <si>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</si>
  <si>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</si>
  <si>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</si>
  <si>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</si>
  <si>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</si>
  <si>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</si>
  <si>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</si>
  <si>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</si>
  <si>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</si>
  <si>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</si>
  <si>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</si>
  <si>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</si>
  <si>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</si>
  <si>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</si>
  <si>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</si>
  <si>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</si>
  <si>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</si>
  <si>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</si>
  <si>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</si>
  <si>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</si>
  <si>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</si>
  <si>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</si>
  <si>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</si>
  <si>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</si>
  <si>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</si>
  <si>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</si>
  <si>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</si>
  <si>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</si>
  <si>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</si>
  <si>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</si>
  <si>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</si>
  <si>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</si>
  <si>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</si>
  <si>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</si>
  <si>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</si>
  <si>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</si>
  <si>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</si>
  <si>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</si>
  <si>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</si>
  <si>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</si>
  <si>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</si>
  <si>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</si>
  <si>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</si>
  <si>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</si>
  <si>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</si>
  <si>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</si>
  <si>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</si>
  <si>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</si>
  <si>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</si>
  <si>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</si>
  <si>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</si>
  <si>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</si>
  <si>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</si>
  <si>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</si>
  <si>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</si>
  <si>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</si>
  <si>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</si>
  <si>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</si>
  <si>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</si>
  <si>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</si>
  <si>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</si>
  <si>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</si>
  <si>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</si>
  <si>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</si>
  <si>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</si>
  <si>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</si>
  <si>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</si>
  <si>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</si>
  <si>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</si>
  <si>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</si>
  <si>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</si>
  <si>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</si>
  <si>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</si>
  <si>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</si>
  <si>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</si>
  <si>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</si>
  <si>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</si>
  <si>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</si>
  <si>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</si>
  <si>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</si>
  <si>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</si>
  <si>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</si>
  <si>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</si>
  <si>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</si>
  <si>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</si>
  <si>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</si>
  <si>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</si>
  <si>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</si>
  <si>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</si>
  <si>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</si>
  <si>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</si>
  <si>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</si>
  <si>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</si>
  <si>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</si>
  <si>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</si>
  <si>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</si>
  <si>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</si>
  <si>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</si>
  <si>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</si>
  <si>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</si>
  <si>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</si>
  <si>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</si>
  <si>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</si>
  <si>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</si>
  <si>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</si>
  <si>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</si>
  <si>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</si>
  <si>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</si>
  <si>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</si>
  <si>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</si>
  <si>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</si>
  <si>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</si>
  <si>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</si>
  <si>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</si>
  <si>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</si>
  <si>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</si>
  <si>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</si>
  <si>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</si>
  <si>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</si>
  <si>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</si>
  <si>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</si>
  <si>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</si>
  <si>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</si>
  <si>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</si>
  <si>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</si>
  <si>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</si>
  <si>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</si>
  <si>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</si>
  <si>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</si>
  <si>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</si>
  <si>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</si>
  <si>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</si>
  <si>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</si>
  <si>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</si>
  <si>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</si>
  <si>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</si>
  <si>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</si>
  <si>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</si>
  <si>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</si>
  <si>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</si>
  <si>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</si>
  <si>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</si>
  <si>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</si>
  <si>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</si>
  <si>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</si>
  <si>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</si>
  <si>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</si>
  <si>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</si>
  <si>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</si>
  <si>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</si>
  <si>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</si>
  <si>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</si>
  <si>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</si>
  <si>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</si>
  <si>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</si>
  <si>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</si>
  <si>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</si>
  <si>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</si>
  <si>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</si>
  <si>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</si>
  <si>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</si>
  <si>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</si>
  <si>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</si>
  <si>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</si>
  <si>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</si>
  <si>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</si>
  <si>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</si>
  <si>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</si>
  <si>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</si>
  <si>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</si>
  <si>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</si>
  <si>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</si>
  <si>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</si>
  <si>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</si>
  <si>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</si>
  <si>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</si>
  <si>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</si>
  <si>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</si>
  <si>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</si>
  <si>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</si>
  <si>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</si>
  <si>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</si>
  <si>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</si>
  <si>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</si>
  <si>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</si>
  <si>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</si>
  <si>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</si>
  <si>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</si>
  <si>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</si>
  <si>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</si>
  <si>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</si>
  <si>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</si>
  <si>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</si>
  <si>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</si>
  <si>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</si>
  <si>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</si>
  <si>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</si>
  <si>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</si>
  <si>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</si>
  <si>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</si>
  <si>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</si>
  <si>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</si>
  <si>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</si>
  <si>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</si>
  <si>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</si>
  <si>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</si>
  <si>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</si>
  <si>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</si>
  <si>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</si>
  <si>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</si>
  <si>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</si>
  <si>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</si>
  <si>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</si>
  <si>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</si>
  <si>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</si>
  <si>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</si>
  <si>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</si>
  <si>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</si>
  <si>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</si>
  <si>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</si>
  <si>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</si>
  <si>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</si>
  <si>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</si>
  <si>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</si>
  <si>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</si>
  <si>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</si>
  <si>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</si>
  <si>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</si>
  <si>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</si>
  <si>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</si>
  <si>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</si>
  <si>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</si>
  <si>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</si>
  <si>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</si>
  <si>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</si>
  <si>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</si>
  <si>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</si>
  <si>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</si>
  <si>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</si>
  <si>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</si>
  <si>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</si>
  <si>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</si>
  <si>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</si>
  <si>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</si>
  <si>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</si>
  <si>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</si>
  <si>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</si>
  <si>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</si>
  <si>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</si>
  <si>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</si>
  <si>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</si>
  <si>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</si>
  <si>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</si>
  <si>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</si>
  <si>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</si>
  <si>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</si>
  <si>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</si>
  <si>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</si>
  <si>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</si>
  <si>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</si>
  <si>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</si>
  <si>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</si>
  <si>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</si>
  <si>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</si>
  <si>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</si>
  <si>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</si>
  <si>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</si>
  <si>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</si>
  <si>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</si>
  <si>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</si>
  <si>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</si>
  <si>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</si>
  <si>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</si>
  <si>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</si>
  <si>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</si>
  <si>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</si>
  <si>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</si>
  <si>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</si>
  <si>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</si>
  <si>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</si>
  <si>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</si>
  <si>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</si>
  <si>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</si>
  <si>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</si>
  <si>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</si>
  <si>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</si>
  <si>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</si>
  <si>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</si>
  <si>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</si>
  <si>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</si>
  <si>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</si>
  <si>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</si>
  <si>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</si>
  <si>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</si>
  <si>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</si>
  <si>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</si>
  <si>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</si>
  <si>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</si>
  <si>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</si>
  <si>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</si>
  <si>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</si>
  <si>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</si>
  <si>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</si>
  <si>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</si>
  <si>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</si>
  <si>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</si>
  <si>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</si>
  <si>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</si>
  <si>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</si>
  <si>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</si>
  <si>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</si>
  <si>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</si>
  <si>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</si>
  <si>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</si>
  <si>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</si>
  <si>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</si>
  <si>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</si>
  <si>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</si>
  <si>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</si>
  <si>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</si>
  <si>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</si>
  <si>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</si>
  <si>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</si>
  <si>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</si>
  <si>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</si>
  <si>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</si>
  <si>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</si>
  <si>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</si>
  <si>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</si>
  <si>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</si>
  <si>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</si>
  <si>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</si>
  <si>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</si>
  <si>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</si>
  <si>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</si>
  <si>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</si>
  <si>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</si>
  <si>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</si>
  <si>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</si>
  <si>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</si>
  <si>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</si>
  <si>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</si>
  <si>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</si>
  <si>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</si>
  <si>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</si>
  <si>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</si>
  <si>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</si>
  <si>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</si>
  <si>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</si>
  <si>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</si>
  <si>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</si>
  <si>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</si>
  <si>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</si>
  <si>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</si>
  <si>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</si>
  <si>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</si>
  <si>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</si>
  <si>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</si>
  <si>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</si>
  <si>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</si>
  <si>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</si>
  <si>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</si>
  <si>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</si>
  <si>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</si>
  <si>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</si>
  <si>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</si>
  <si>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</si>
  <si>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</si>
  <si>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</si>
  <si>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</si>
  <si>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</si>
  <si>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</si>
  <si>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</si>
  <si>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</si>
  <si>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</si>
  <si>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</si>
  <si>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</si>
  <si>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</si>
  <si>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</si>
  <si>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</si>
  <si>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</si>
  <si>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</si>
  <si>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</si>
  <si>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</si>
  <si>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</si>
  <si>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</si>
  <si>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</si>
  <si>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</si>
  <si>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</si>
  <si>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</si>
  <si>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</si>
  <si>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</si>
  <si>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</si>
  <si>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</si>
  <si>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</si>
  <si>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</si>
  <si>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</si>
  <si>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</si>
  <si>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</si>
  <si>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</si>
  <si>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</si>
  <si>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</si>
  <si>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</si>
  <si>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</si>
  <si>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</si>
  <si>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</si>
  <si>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</si>
  <si>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</si>
  <si>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</si>
  <si>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</si>
  <si>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</si>
  <si>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</si>
  <si>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</si>
  <si>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</si>
  <si>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</si>
  <si>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</si>
  <si>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</si>
  <si>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</si>
  <si>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</si>
  <si>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</si>
  <si>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</si>
  <si>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</si>
  <si>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</si>
  <si>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</si>
  <si>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</si>
  <si>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</si>
  <si>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</si>
  <si>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</si>
  <si>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</si>
  <si>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</si>
  <si>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</si>
  <si>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</si>
  <si>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</si>
  <si>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</si>
  <si>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</si>
  <si>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</si>
  <si>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</si>
  <si>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</si>
  <si>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</si>
  <si>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</si>
  <si>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</si>
  <si>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</si>
  <si>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</si>
  <si>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</si>
  <si>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</si>
  <si>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</si>
  <si>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</si>
  <si>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</si>
  <si>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</si>
  <si>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</si>
  <si>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</si>
  <si>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</si>
  <si>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</si>
  <si>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</si>
  <si>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</si>
  <si>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</si>
  <si>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</si>
  <si>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</si>
  <si>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</si>
  <si>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</si>
  <si>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</si>
  <si>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</si>
  <si>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</si>
  <si>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</si>
  <si>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</si>
  <si>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</si>
  <si>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</si>
  <si>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</si>
  <si>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</si>
  <si>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</si>
  <si>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</si>
  <si>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</si>
  <si>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</si>
  <si>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</si>
  <si>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</si>
  <si>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</si>
  <si>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</si>
  <si>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</si>
  <si>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</si>
  <si>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</si>
  <si>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</si>
  <si>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</si>
  <si>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</si>
  <si>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</si>
  <si>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</si>
  <si>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</si>
  <si>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</si>
  <si>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</si>
  <si>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</si>
  <si>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</si>
  <si>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</si>
  <si>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</si>
  <si>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</si>
  <si>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</si>
  <si>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</si>
  <si>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</si>
  <si>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</si>
  <si>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</si>
  <si>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</si>
  <si>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</si>
  <si>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</si>
  <si>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</si>
  <si>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</si>
  <si>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</si>
  <si>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</si>
  <si>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</si>
  <si>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</si>
  <si>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</si>
  <si>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</si>
  <si>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</si>
  <si>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</si>
  <si>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</si>
  <si>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</si>
  <si>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</si>
  <si>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</si>
  <si>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</si>
  <si>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</si>
  <si>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</si>
  <si>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</si>
  <si>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</si>
  <si>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</si>
  <si>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</si>
  <si>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</si>
  <si>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</si>
  <si>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</si>
  <si>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</si>
  <si>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</si>
  <si>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</si>
  <si>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</si>
  <si>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</si>
  <si>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</si>
  <si>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</si>
  <si>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</si>
  <si>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</si>
  <si>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</si>
  <si>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</si>
  <si>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</si>
  <si>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</si>
  <si>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</si>
  <si>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</si>
  <si>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</si>
  <si>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</si>
  <si>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</si>
  <si>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</si>
  <si>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</si>
  <si>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</si>
  <si>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</si>
  <si>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</si>
  <si>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</si>
  <si>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</si>
  <si>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</si>
  <si>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</si>
  <si>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</si>
  <si>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</si>
  <si>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</si>
  <si>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</si>
  <si>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</si>
  <si>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</si>
  <si>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</si>
  <si>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</si>
  <si>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</si>
  <si>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</si>
  <si>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</si>
  <si>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</si>
  <si>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</si>
  <si>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</si>
  <si>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</si>
  <si>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</si>
  <si>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</si>
  <si>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</si>
  <si>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</si>
  <si>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</si>
  <si>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</si>
  <si>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</si>
  <si>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</si>
  <si>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</si>
  <si>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</si>
  <si>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</si>
  <si>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</si>
  <si>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</si>
  <si>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</si>
  <si>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</si>
  <si>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</si>
  <si>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</si>
  <si>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</si>
  <si>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</si>
  <si>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</si>
  <si>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</si>
  <si>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</si>
  <si>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</si>
  <si>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</si>
  <si>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</si>
  <si>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</si>
  <si>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</si>
  <si>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</si>
  <si>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</si>
  <si>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</si>
  <si>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</si>
  <si>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</si>
  <si>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</si>
  <si>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</si>
  <si>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</si>
  <si>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</si>
  <si>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</si>
  <si>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</si>
  <si>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</si>
  <si>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</si>
  <si>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</si>
  <si>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</si>
  <si>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</si>
  <si>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</si>
  <si>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</si>
  <si>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</si>
  <si>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</si>
  <si>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</si>
  <si>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</si>
  <si>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</si>
  <si>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</si>
  <si>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</si>
  <si>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</si>
  <si>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</si>
  <si>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</si>
  <si>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</si>
  <si>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</si>
  <si>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</si>
  <si>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</si>
  <si>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</si>
  <si>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</si>
  <si>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</si>
  <si>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</si>
  <si>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</si>
  <si>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</si>
  <si>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</si>
  <si>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</si>
  <si>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</si>
  <si>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</si>
  <si>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</si>
  <si>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</si>
  <si>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</si>
  <si>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</si>
  <si>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</si>
  <si>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</si>
  <si>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</si>
  <si>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</si>
  <si>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</si>
  <si>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</si>
  <si>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</si>
  <si>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</si>
  <si>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</si>
  <si>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</si>
  <si>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</si>
  <si>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</si>
  <si>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</si>
  <si>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</si>
  <si>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</si>
  <si>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</si>
  <si>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</si>
  <si>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</si>
  <si>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</si>
  <si>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</si>
  <si>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</si>
  <si>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</si>
  <si>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</si>
  <si>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</si>
  <si>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</si>
  <si>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</si>
  <si>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</si>
  <si>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</si>
  <si>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</si>
  <si>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</si>
  <si>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</si>
  <si>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</si>
  <si>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</si>
  <si>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</si>
  <si>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</si>
  <si>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</si>
  <si>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</si>
  <si>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</si>
  <si>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</si>
  <si>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</si>
  <si>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</si>
  <si>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</si>
  <si>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</si>
  <si>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</si>
  <si>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</si>
  <si>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</si>
  <si>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</si>
  <si>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</si>
  <si>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</si>
  <si>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</si>
  <si>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</si>
  <si>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</si>
  <si>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</si>
  <si>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</si>
  <si>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</si>
  <si>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</si>
  <si>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</si>
  <si>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</si>
  <si>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</si>
  <si>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</si>
  <si>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</si>
  <si>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</si>
  <si>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</si>
  <si>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</si>
  <si>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</si>
  <si>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</si>
  <si>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</si>
  <si>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</si>
  <si>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</si>
  <si>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</si>
  <si>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</si>
  <si>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</si>
  <si>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</si>
  <si>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</si>
  <si>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</si>
  <si>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</si>
  <si>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</si>
  <si>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</si>
  <si>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</si>
  <si>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</si>
  <si>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</si>
  <si>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</si>
  <si>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</si>
  <si>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</si>
  <si>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</si>
  <si>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</si>
  <si>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</si>
  <si>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</si>
  <si>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</si>
  <si>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</si>
  <si>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</si>
  <si>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</si>
  <si>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</si>
  <si>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</si>
  <si>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</si>
  <si>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</si>
  <si>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</si>
  <si>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</si>
  <si>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</si>
  <si>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</si>
  <si>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</si>
  <si>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</si>
  <si>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</si>
  <si>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</si>
  <si>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</si>
  <si>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</si>
  <si>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</si>
  <si>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</si>
  <si>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</si>
  <si>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</si>
  <si>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</si>
  <si>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</si>
  <si>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</si>
  <si>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</si>
  <si>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</si>
  <si>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</si>
  <si>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</si>
  <si>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</si>
  <si>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</si>
  <si>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</si>
  <si>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</si>
  <si>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</si>
  <si>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</si>
  <si>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</si>
  <si>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</si>
  <si>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</si>
  <si>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</si>
  <si>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</si>
  <si>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</si>
  <si>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</si>
  <si>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</si>
  <si>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</si>
  <si>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</si>
  <si>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</si>
  <si>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</si>
  <si>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</si>
  <si>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</si>
  <si>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</si>
  <si>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</si>
  <si>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</si>
  <si>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</si>
  <si>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</si>
  <si>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</si>
  <si>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</si>
  <si>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</si>
  <si>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</si>
  <si>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</si>
  <si>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</si>
  <si>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</si>
  <si>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</si>
  <si>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</si>
  <si>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</si>
  <si>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</si>
  <si>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</si>
  <si>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</si>
  <si>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</si>
  <si>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</si>
  <si>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</si>
  <si>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</si>
  <si>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</si>
  <si>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</si>
  <si>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</si>
  <si>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</si>
  <si>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</si>
  <si>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</si>
  <si>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</si>
  <si>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</si>
  <si>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</si>
  <si>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</si>
  <si>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</si>
  <si>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</si>
  <si>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</si>
  <si>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</si>
  <si>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</si>
  <si>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</si>
  <si>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</si>
  <si>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</si>
  <si>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</si>
  <si>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</si>
  <si>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</si>
  <si>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</si>
  <si>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</si>
  <si>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</si>
  <si>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</si>
  <si>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</si>
  <si>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</si>
  <si>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</si>
  <si>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</si>
  <si>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</si>
  <si>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</si>
  <si>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</si>
  <si>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</si>
  <si>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</si>
  <si>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</si>
  <si>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</si>
  <si>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</si>
  <si>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</si>
  <si>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</si>
  <si>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</si>
  <si>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</si>
  <si>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</si>
  <si>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</si>
  <si>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</si>
  <si>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</si>
  <si>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</si>
  <si>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</si>
  <si>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</si>
  <si>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</si>
  <si>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</si>
  <si>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</si>
  <si>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</si>
  <si>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</si>
  <si>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</si>
  <si>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</si>
  <si>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</si>
  <si>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</si>
  <si>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</si>
  <si>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</si>
  <si>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</si>
  <si>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</si>
  <si>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</si>
  <si>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</si>
  <si>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</si>
  <si>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</si>
  <si>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</si>
  <si>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</si>
  <si>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</si>
  <si>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</si>
  <si>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</si>
  <si>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</si>
  <si>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</si>
  <si>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</si>
  <si>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</si>
  <si>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</si>
  <si>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</si>
  <si>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</si>
  <si>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</si>
  <si>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</si>
  <si>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</si>
  <si>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</si>
  <si>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</si>
  <si>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</si>
  <si>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</si>
  <si>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</si>
  <si>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</si>
  <si>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</si>
  <si>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</si>
  <si>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</si>
  <si>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</si>
  <si>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</si>
  <si>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</si>
  <si>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</si>
  <si>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</si>
  <si>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</si>
  <si>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</si>
  <si>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</si>
  <si>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</si>
  <si>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</si>
  <si>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</si>
  <si>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</si>
  <si>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</si>
  <si>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</si>
  <si>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</si>
  <si>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</si>
  <si>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</si>
  <si>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</si>
  <si>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</si>
  <si>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</si>
  <si>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</si>
  <si>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</si>
  <si>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</si>
  <si>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</si>
  <si>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</si>
  <si>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</si>
  <si>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</si>
  <si>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</si>
  <si>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</si>
  <si>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</si>
  <si>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</si>
  <si>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</si>
  <si>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</si>
  <si>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</si>
  <si>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</si>
  <si>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</si>
  <si>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</si>
  <si>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</si>
  <si>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</si>
  <si>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</si>
  <si>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</si>
  <si>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</si>
  <si>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</si>
  <si>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</si>
  <si>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</si>
  <si>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</si>
  <si>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</si>
  <si>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</si>
  <si>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</si>
  <si>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</si>
  <si>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</si>
  <si>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</si>
  <si>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</si>
  <si>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</si>
  <si>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</si>
  <si>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</si>
  <si>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</si>
  <si>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</si>
  <si>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</si>
  <si>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</si>
  <si>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</si>
  <si>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</si>
  <si>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</si>
  <si>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</si>
  <si>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</si>
  <si>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</si>
  <si>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</si>
  <si>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</si>
  <si>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</si>
  <si>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</si>
  <si>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</si>
  <si>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</si>
  <si>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</si>
  <si>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</si>
  <si>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</si>
  <si>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</si>
  <si>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</si>
  <si>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</si>
  <si>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</si>
  <si>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</si>
  <si>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</si>
  <si>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</si>
  <si>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</si>
  <si>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</si>
  <si>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</si>
  <si>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</si>
  <si>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</si>
  <si>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</si>
  <si>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</si>
  <si>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</si>
  <si>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</si>
  <si>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</si>
  <si>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</si>
  <si>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</si>
  <si>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</si>
  <si>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</si>
  <si>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</si>
  <si>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</si>
  <si>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</si>
  <si>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</si>
  <si>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</si>
  <si>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</si>
  <si>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</si>
  <si>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</si>
  <si>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</si>
  <si>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</si>
  <si>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</si>
  <si>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</si>
  <si>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</si>
  <si>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</si>
  <si>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</si>
  <si>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</si>
  <si>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</si>
  <si>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</si>
  <si>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</si>
  <si>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</si>
  <si>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</si>
  <si>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</si>
  <si>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</si>
  <si>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</si>
  <si>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</si>
  <si>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</si>
  <si>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</si>
  <si>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</si>
  <si>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</si>
  <si>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</si>
  <si>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</si>
  <si>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</si>
  <si>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</si>
  <si>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</si>
  <si>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</si>
  <si>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</si>
  <si>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</si>
  <si>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</si>
  <si>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</si>
  <si>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</si>
  <si>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</si>
  <si>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</si>
  <si>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</si>
  <si>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</si>
  <si>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</si>
  <si>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</si>
  <si>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</si>
  <si>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</si>
  <si>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</si>
  <si>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</si>
  <si>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</si>
  <si>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</si>
  <si>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</si>
  <si>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</si>
  <si>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</si>
  <si>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</si>
  <si>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</si>
  <si>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</si>
  <si>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</si>
  <si>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</si>
  <si>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</si>
  <si>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</si>
  <si>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</si>
  <si>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</si>
  <si>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</si>
  <si>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</si>
  <si>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</si>
  <si>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</si>
  <si>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</si>
  <si>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</si>
  <si>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</si>
  <si>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</si>
  <si>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</si>
  <si>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</si>
  <si>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</si>
  <si>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</si>
  <si>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</si>
  <si>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</si>
  <si>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</si>
  <si>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</si>
  <si>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</si>
  <si>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</si>
  <si>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</si>
  <si>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</si>
  <si>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</si>
  <si>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</si>
  <si>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</si>
  <si>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</si>
  <si>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</si>
  <si>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</si>
  <si>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</si>
  <si>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</si>
  <si>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</si>
  <si>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</si>
  <si>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</si>
  <si>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</si>
  <si>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</si>
  <si>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</si>
  <si>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</si>
  <si>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</si>
  <si>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</si>
  <si>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</si>
  <si>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</si>
  <si>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</si>
  <si>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</si>
  <si>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</si>
  <si>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</si>
  <si>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</si>
  <si>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</si>
  <si>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</si>
  <si>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</si>
  <si>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</si>
  <si>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</si>
  <si>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</si>
  <si>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</si>
  <si>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</si>
  <si>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</si>
  <si>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</si>
  <si>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</si>
  <si>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</si>
  <si>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</si>
  <si>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</si>
  <si>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</si>
  <si>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</si>
  <si>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</si>
  <si>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</si>
  <si>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</si>
  <si>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</si>
  <si>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</si>
  <si>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</si>
  <si>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</si>
  <si>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</si>
  <si>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</si>
  <si>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</si>
  <si>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</si>
  <si>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</si>
  <si>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</si>
  <si>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</si>
  <si>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</si>
  <si>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</si>
  <si>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</si>
  <si>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</si>
  <si>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</si>
  <si>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</si>
  <si>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</si>
  <si>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</si>
  <si>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</si>
  <si>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</si>
  <si>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</si>
  <si>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</si>
  <si>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</si>
  <si>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</si>
  <si>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</si>
  <si>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</si>
  <si>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</si>
  <si>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</si>
  <si>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</si>
  <si>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</si>
  <si>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</si>
  <si>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</si>
  <si>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</si>
  <si>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</si>
  <si>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</si>
  <si>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</si>
  <si>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</si>
  <si>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</si>
  <si>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</si>
  <si>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</si>
  <si>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</si>
  <si>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</si>
  <si>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</si>
  <si>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</si>
  <si>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</si>
  <si>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</si>
  <si>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</si>
  <si>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</si>
  <si>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</si>
  <si>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</si>
  <si>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</si>
  <si>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</si>
  <si>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</si>
  <si>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</si>
  <si>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</si>
  <si>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</si>
  <si>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</si>
  <si>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</si>
  <si>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</si>
  <si>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</si>
  <si>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</si>
  <si>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</si>
  <si>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</si>
  <si>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</si>
  <si>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</si>
  <si>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</si>
  <si>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</si>
  <si>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</si>
  <si>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</si>
  <si>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</si>
  <si>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</si>
  <si>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</si>
  <si>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</si>
  <si>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</si>
  <si>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</si>
  <si>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</si>
  <si>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</si>
  <si>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</si>
  <si>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</si>
  <si>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</si>
  <si>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</si>
  <si>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</si>
  <si>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</si>
  <si>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</si>
  <si>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</si>
  <si>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</si>
  <si>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</si>
  <si>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</si>
  <si>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</si>
  <si>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</si>
  <si>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</si>
  <si>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</si>
  <si>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</si>
  <si>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</si>
  <si>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</si>
  <si>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</si>
  <si>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</si>
  <si>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</si>
  <si>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</si>
  <si>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</si>
  <si>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</si>
  <si>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</si>
  <si>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</si>
  <si>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</si>
  <si>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</si>
  <si>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</si>
  <si>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</si>
  <si>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</si>
  <si>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</si>
  <si>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</si>
  <si>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</si>
  <si>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</si>
  <si>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</si>
  <si>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</si>
  <si>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</si>
  <si>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</si>
  <si>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</si>
  <si>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</si>
  <si>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</si>
  <si>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</si>
  <si>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</si>
  <si>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</si>
  <si>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</si>
  <si>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</si>
  <si>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</si>
  <si>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</si>
  <si>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</si>
  <si>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</si>
  <si>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</si>
  <si>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</si>
  <si>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</si>
  <si>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</si>
  <si>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</si>
  <si>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</si>
  <si>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</si>
  <si>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</si>
  <si>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</si>
  <si>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</si>
  <si>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</si>
  <si>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</si>
  <si>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</si>
  <si>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</si>
  <si>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</si>
  <si>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</si>
  <si>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</si>
  <si>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</si>
  <si>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</si>
  <si>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</si>
  <si>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</si>
  <si>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</si>
  <si>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</si>
  <si>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</si>
  <si>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</si>
  <si>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</si>
  <si>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</si>
  <si>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</si>
  <si>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</si>
  <si>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</si>
  <si>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</si>
  <si>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</si>
  <si>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</si>
  <si>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</si>
  <si>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</si>
  <si>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</si>
  <si>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</si>
  <si>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</si>
  <si>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</si>
  <si>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</si>
  <si>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</si>
  <si>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</si>
  <si>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</si>
  <si>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</si>
  <si>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</si>
  <si>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</si>
  <si>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</si>
  <si>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</si>
  <si>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</si>
  <si>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</si>
  <si>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</si>
  <si>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</si>
  <si>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</si>
  <si>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</si>
  <si>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</si>
  <si>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</si>
  <si>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</si>
  <si>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</si>
  <si>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</si>
  <si>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</si>
  <si>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</si>
  <si>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</si>
  <si>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</si>
  <si>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</si>
  <si>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</si>
  <si>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</si>
  <si>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</si>
  <si>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</si>
  <si>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</si>
  <si>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</si>
  <si>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</si>
  <si>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</si>
  <si>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</si>
  <si>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</si>
  <si>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</si>
  <si>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</si>
  <si>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</si>
  <si>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</si>
  <si>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</si>
  <si>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</si>
  <si>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</si>
  <si>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</si>
  <si>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</si>
  <si>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</si>
  <si>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</si>
  <si>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</si>
  <si>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</si>
  <si>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</si>
  <si>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</si>
  <si>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</si>
  <si>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</si>
  <si>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</si>
  <si>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</si>
  <si>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</si>
  <si>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</si>
  <si>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</si>
  <si>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</si>
  <si>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</si>
  <si>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</si>
  <si>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</si>
  <si>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</si>
  <si>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</si>
  <si>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</si>
  <si>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</si>
  <si>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</si>
  <si>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</si>
  <si>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</si>
  <si>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</si>
  <si>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</si>
  <si>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</si>
  <si>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</si>
  <si>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</si>
  <si>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</si>
  <si>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</si>
  <si>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</si>
  <si>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</si>
  <si>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</si>
  <si>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</si>
  <si>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</si>
  <si>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</si>
  <si>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</si>
  <si>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</si>
  <si>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</si>
  <si>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</si>
  <si>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</si>
  <si>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</si>
  <si>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</si>
  <si>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</si>
  <si>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</si>
  <si>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</si>
  <si>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</si>
  <si>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</si>
  <si>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</si>
  <si>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</si>
  <si>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</si>
  <si>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</si>
  <si>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</si>
  <si>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</si>
  <si>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</si>
  <si>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</si>
  <si>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</si>
  <si>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</si>
  <si>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</si>
  <si>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</si>
  <si>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</si>
  <si>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</si>
  <si>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</si>
  <si>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</si>
  <si>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</si>
  <si>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</si>
  <si>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</si>
  <si>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</si>
  <si>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</si>
  <si>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</si>
  <si>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</si>
  <si>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</si>
  <si>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</si>
  <si>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</si>
  <si>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</si>
  <si>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</si>
  <si>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</si>
  <si>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</si>
  <si>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</si>
  <si>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</si>
  <si>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</si>
  <si>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</si>
  <si>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</si>
  <si>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</si>
  <si>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</si>
  <si>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</si>
  <si>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</si>
  <si>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</si>
  <si>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</si>
  <si>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</si>
  <si>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</si>
  <si>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</si>
  <si>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</si>
  <si>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</si>
  <si>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</si>
  <si>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</si>
  <si>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</si>
  <si>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</si>
  <si>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</si>
  <si>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</si>
  <si>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</si>
  <si>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</si>
  <si>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</si>
  <si>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</si>
  <si>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</si>
  <si>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</si>
  <si>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</si>
  <si>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</si>
  <si>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</si>
  <si>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</si>
  <si>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</si>
  <si>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</si>
  <si>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</si>
  <si>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</si>
  <si>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</si>
  <si>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</si>
  <si>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</si>
  <si>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</si>
  <si>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</si>
  <si>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</si>
  <si>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</si>
  <si>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</si>
  <si>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</si>
  <si>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</si>
  <si>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</si>
  <si>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</si>
  <si>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</si>
  <si>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</si>
  <si>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</si>
  <si>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</si>
  <si>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</si>
  <si>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</si>
  <si>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</si>
  <si>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</si>
  <si>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</si>
  <si>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</si>
  <si>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</si>
  <si>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</si>
  <si>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</si>
  <si>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</si>
  <si>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</si>
  <si>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</si>
  <si>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</si>
  <si>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</si>
  <si>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</si>
  <si>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</si>
  <si>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</si>
  <si>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</si>
  <si>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</si>
  <si>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</si>
  <si>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</si>
  <si>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</si>
  <si>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</si>
  <si>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</si>
  <si>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</si>
  <si>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</si>
  <si>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</si>
  <si>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</si>
  <si>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</si>
  <si>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</si>
  <si>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</si>
  <si>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</si>
  <si>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</si>
  <si>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</si>
  <si>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</si>
  <si>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</si>
  <si>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</si>
  <si>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</si>
  <si>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</si>
  <si>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</si>
  <si>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</si>
  <si>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</si>
  <si>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</si>
  <si>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</si>
  <si>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</si>
  <si>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</si>
  <si>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</si>
  <si>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</si>
  <si>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</si>
  <si>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</si>
  <si>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</si>
  <si>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</si>
  <si>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</si>
  <si>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</si>
  <si>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</si>
  <si>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</si>
  <si>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</si>
  <si>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</si>
  <si>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</si>
  <si>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</si>
  <si>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</si>
  <si>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</si>
  <si>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</si>
  <si>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</si>
  <si>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</si>
  <si>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</si>
  <si>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</si>
  <si>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</si>
  <si>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</si>
  <si>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</si>
  <si>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</si>
  <si>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</si>
  <si>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</si>
  <si>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</si>
  <si>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</si>
  <si>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</si>
  <si>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</si>
  <si>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</si>
  <si>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</si>
  <si>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</si>
  <si>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</si>
  <si>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</si>
  <si>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</si>
  <si>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</si>
  <si>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</si>
  <si>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</si>
  <si>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</si>
  <si>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</si>
  <si>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</si>
  <si>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</si>
  <si>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</si>
  <si>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</si>
  <si>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</si>
  <si>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</si>
  <si>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</si>
  <si>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</si>
  <si>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</si>
  <si>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</si>
  <si>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</si>
  <si>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</si>
  <si>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</si>
  <si>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</si>
  <si>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</si>
  <si>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</si>
  <si>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</si>
  <si>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</si>
  <si>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</si>
  <si>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</si>
  <si>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</si>
  <si>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</si>
  <si>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</si>
  <si>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</si>
  <si>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</si>
  <si>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</si>
  <si>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</si>
  <si>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</si>
  <si>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</si>
  <si>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</si>
  <si>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</si>
  <si>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</si>
  <si>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</si>
  <si>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</si>
  <si>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</si>
  <si>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</si>
  <si>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</si>
  <si>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</si>
  <si>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</si>
  <si>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</si>
  <si>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</si>
  <si>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</si>
  <si>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</si>
  <si>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</si>
  <si>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</si>
  <si>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</si>
  <si>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</si>
  <si>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</si>
  <si>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</si>
  <si>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</si>
  <si>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</si>
  <si>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</si>
  <si>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</si>
  <si>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</si>
  <si>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</si>
  <si>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</si>
  <si>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</si>
  <si>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</si>
  <si>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</si>
  <si>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</si>
  <si>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</si>
  <si>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</si>
  <si>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</si>
  <si>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</si>
  <si>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</si>
  <si>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</si>
  <si>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</si>
  <si>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</si>
  <si>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</si>
  <si>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</si>
  <si>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</si>
  <si>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</si>
  <si>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</si>
  <si>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</si>
  <si>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</si>
  <si>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</si>
  <si>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</si>
  <si>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</si>
  <si>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</si>
  <si>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</si>
  <si>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</si>
  <si>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</si>
  <si>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</si>
  <si>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</si>
  <si>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</si>
  <si>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</si>
  <si>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</si>
  <si>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</si>
  <si>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</si>
  <si>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</si>
  <si>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</si>
  <si>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</si>
  <si>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</si>
  <si>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</si>
  <si>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</si>
  <si>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</si>
  <si>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</si>
  <si>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</si>
  <si>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</si>
  <si>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</si>
  <si>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</si>
  <si>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</si>
  <si>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</si>
  <si>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</si>
  <si>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</si>
  <si>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</si>
  <si>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</si>
  <si>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</si>
  <si>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</si>
  <si>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</si>
  <si>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</si>
  <si>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</si>
  <si>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</si>
  <si>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</si>
  <si>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</si>
  <si>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</si>
  <si>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</si>
  <si>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</si>
  <si>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</si>
  <si>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</si>
  <si>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</si>
  <si>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</si>
  <si>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</si>
  <si>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</si>
  <si>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</si>
  <si>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</si>
  <si>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</si>
  <si>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</si>
  <si>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</si>
  <si>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</si>
  <si>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</si>
  <si>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</si>
  <si>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</si>
  <si>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</si>
  <si>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</si>
  <si>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</si>
  <si>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</si>
  <si>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</si>
  <si>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</si>
  <si>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</si>
  <si>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</si>
  <si>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</si>
  <si>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</si>
  <si>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</si>
  <si>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</si>
  <si>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</si>
  <si>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</si>
  <si>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</si>
  <si>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</si>
  <si>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</si>
  <si>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</si>
  <si>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</si>
  <si>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</si>
  <si>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</si>
  <si>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</si>
  <si>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</si>
  <si>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</si>
  <si>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</si>
  <si>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</si>
  <si>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</si>
  <si>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</si>
  <si>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</si>
  <si>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</si>
  <si>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</si>
  <si>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</si>
  <si>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</si>
  <si>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</si>
  <si>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</si>
  <si>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</si>
  <si>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</si>
  <si>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</si>
  <si>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</si>
  <si>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</si>
  <si>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</si>
  <si>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</si>
  <si>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</si>
  <si>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</si>
  <si>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</si>
  <si>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</si>
  <si>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</si>
  <si>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</si>
  <si>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</si>
  <si>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</si>
  <si>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</si>
  <si>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</si>
  <si>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</si>
  <si>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</si>
  <si>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</si>
  <si>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</si>
  <si>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</si>
  <si>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</si>
  <si>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</si>
  <si>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</si>
  <si>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</si>
  <si>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</si>
  <si>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</si>
  <si>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</si>
  <si>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</si>
  <si>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</si>
  <si>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</si>
  <si>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</si>
  <si>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</si>
  <si>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</si>
  <si>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</si>
  <si>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</si>
  <si>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</si>
  <si>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</si>
  <si>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</si>
  <si>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</si>
  <si>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</si>
  <si>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</si>
  <si>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</si>
  <si>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</si>
  <si>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</si>
  <si>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</si>
  <si>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</si>
  <si>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</si>
  <si>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</si>
  <si>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</si>
  <si>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</si>
  <si>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</si>
  <si>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</si>
  <si>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</si>
  <si>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</si>
  <si>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</si>
  <si>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</si>
  <si>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</si>
  <si>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</si>
  <si>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</si>
  <si>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</si>
  <si>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</si>
  <si>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</si>
  <si>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</si>
  <si>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</si>
  <si>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</si>
  <si>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</si>
  <si>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</si>
  <si>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</si>
  <si>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</si>
  <si>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</si>
  <si>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</si>
  <si>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</si>
  <si>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</si>
  <si>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</si>
  <si>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</si>
  <si>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</si>
  <si>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</si>
  <si>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</si>
  <si>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</si>
  <si>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</si>
  <si>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</si>
  <si>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</si>
  <si>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</si>
  <si>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</si>
  <si>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</si>
  <si>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</si>
  <si>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</si>
  <si>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</si>
  <si>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</si>
  <si>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</si>
  <si>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</si>
  <si>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</si>
  <si>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</si>
  <si>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</si>
  <si>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</si>
  <si>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</si>
  <si>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</si>
  <si>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</si>
  <si>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</si>
  <si>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</si>
  <si>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</si>
  <si>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</si>
  <si>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</si>
  <si>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</si>
  <si>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</si>
  <si>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</si>
  <si>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</si>
  <si>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</si>
  <si>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</si>
  <si>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</si>
  <si>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</si>
  <si>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</si>
  <si>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</si>
  <si>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</si>
  <si>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</si>
  <si>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</si>
  <si>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</si>
  <si>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</si>
  <si>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</si>
  <si>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</si>
  <si>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</si>
  <si>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</si>
  <si>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</si>
  <si>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</si>
  <si>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</si>
  <si>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</si>
  <si>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</si>
  <si>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</si>
  <si>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</si>
  <si>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</si>
  <si>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</si>
  <si>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</si>
  <si>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</si>
  <si>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</si>
  <si>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</si>
  <si>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</si>
  <si>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</si>
  <si>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</si>
  <si>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</si>
  <si>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</si>
  <si>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</si>
  <si>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</si>
  <si>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</si>
  <si>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</si>
  <si>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</si>
  <si>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</si>
  <si>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</si>
  <si>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</si>
  <si>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</si>
  <si>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</si>
  <si>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</si>
  <si>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</si>
  <si>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</si>
  <si>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</si>
  <si>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</si>
  <si>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</si>
  <si>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</si>
  <si>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</si>
  <si>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</si>
  <si>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</si>
  <si>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</si>
  <si>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</si>
  <si>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</si>
  <si>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</si>
  <si>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</si>
  <si>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</si>
  <si>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</si>
  <si>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</si>
  <si>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</si>
  <si>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</si>
  <si>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</si>
  <si>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</si>
  <si>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</si>
  <si>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</si>
  <si>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</si>
  <si>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</si>
  <si>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</si>
  <si>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</si>
  <si>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</si>
  <si>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</si>
  <si>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</si>
  <si>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</si>
  <si>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</si>
  <si>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</si>
  <si>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</si>
  <si>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</si>
  <si>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</si>
  <si>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</si>
  <si>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</si>
  <si>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</si>
  <si>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</si>
  <si>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</si>
  <si>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</si>
  <si>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</si>
  <si>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</si>
  <si>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</si>
  <si>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</si>
  <si>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</si>
  <si>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</si>
  <si>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</si>
  <si>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</si>
  <si>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</si>
  <si>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</si>
  <si>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</si>
  <si>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</si>
  <si>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</si>
  <si>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</si>
  <si>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</si>
  <si>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</si>
  <si>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</si>
  <si>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</si>
  <si>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</si>
  <si>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</si>
  <si>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</si>
  <si>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</si>
  <si>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</si>
  <si>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</si>
  <si>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</si>
  <si>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</si>
  <si>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</si>
  <si>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</si>
  <si>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</si>
  <si>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</si>
  <si>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</si>
  <si>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</si>
  <si>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</si>
  <si>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</si>
  <si>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</si>
  <si>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</si>
  <si>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</si>
  <si>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</si>
  <si>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</si>
  <si>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</si>
  <si>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</si>
  <si>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</si>
  <si>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</si>
  <si>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</si>
  <si>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</si>
  <si>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</si>
  <si>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</si>
  <si>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</si>
  <si>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</si>
  <si>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</si>
  <si>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</si>
  <si>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</si>
  <si>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</si>
  <si>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</si>
  <si>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</si>
  <si>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</si>
  <si>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</si>
  <si>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</si>
  <si>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</si>
  <si>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</si>
  <si>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</si>
  <si>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</si>
  <si>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</si>
  <si>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</si>
  <si>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</si>
  <si>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</si>
  <si>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</si>
  <si>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</si>
  <si>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</si>
  <si>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</si>
  <si>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</si>
  <si>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</si>
  <si>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</si>
  <si>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</si>
  <si>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</si>
  <si>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</si>
  <si>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</si>
  <si>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</si>
  <si>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</si>
  <si>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</si>
  <si>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</si>
  <si>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</si>
  <si>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</si>
  <si>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</si>
  <si>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</si>
  <si>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</si>
  <si>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</si>
  <si>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</si>
  <si>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</si>
  <si>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</si>
  <si>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</si>
  <si>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</si>
  <si>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</si>
  <si>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</si>
  <si>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</si>
  <si>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</si>
  <si>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</si>
  <si>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</si>
  <si>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</si>
  <si>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</si>
  <si>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</si>
  <si>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</si>
  <si>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</si>
  <si>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</si>
  <si>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</si>
  <si>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</si>
  <si>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</si>
  <si>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</si>
  <si>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</si>
  <si>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</si>
  <si>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</si>
  <si>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</si>
  <si>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</si>
  <si>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</si>
  <si>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</si>
  <si>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</si>
  <si>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</si>
  <si>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</si>
  <si>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</si>
  <si>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</si>
  <si>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</si>
  <si>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</si>
  <si>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</si>
  <si>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</si>
  <si>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</si>
  <si>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</si>
  <si>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</si>
  <si>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</si>
  <si>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</si>
  <si>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</si>
  <si>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</si>
  <si>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</si>
  <si>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</si>
  <si>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</si>
  <si>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</si>
  <si>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</si>
  <si>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</si>
  <si>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</si>
  <si>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</si>
  <si>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</si>
  <si>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</si>
  <si>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</si>
  <si>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</si>
  <si>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</si>
  <si>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</si>
  <si>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</si>
  <si>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</si>
  <si>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</si>
  <si>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</si>
  <si>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</si>
  <si>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</si>
  <si>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</si>
  <si>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</si>
  <si>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</si>
  <si>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</si>
  <si>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</si>
  <si>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</si>
  <si>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</si>
  <si>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</si>
  <si>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</si>
  <si>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</si>
  <si>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</si>
  <si>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</si>
  <si>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</si>
  <si>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</si>
  <si>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</si>
  <si>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</si>
  <si>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</si>
  <si>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</si>
  <si>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</si>
  <si>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</si>
  <si>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</si>
  <si>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</si>
  <si>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</si>
  <si>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</si>
  <si>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</si>
  <si>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</si>
  <si>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</si>
  <si>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</si>
  <si>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</si>
  <si>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</si>
  <si>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</si>
  <si>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</si>
  <si>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</si>
  <si>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</si>
  <si>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</si>
  <si>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</si>
  <si>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</si>
  <si>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</si>
  <si>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</si>
  <si>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</si>
  <si>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</si>
  <si>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</si>
  <si>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</si>
  <si>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</si>
  <si>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</si>
  <si>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</si>
  <si>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</si>
  <si>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</si>
  <si>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</si>
  <si>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</si>
  <si>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</si>
  <si>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</si>
  <si>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</si>
  <si>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</si>
  <si>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</si>
  <si>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</si>
  <si>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</si>
  <si>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</si>
  <si>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</si>
  <si>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</si>
  <si>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</si>
  <si>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</si>
  <si>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</si>
  <si>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</si>
  <si>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</si>
  <si>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</si>
  <si>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</si>
  <si>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</si>
  <si>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</si>
  <si>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</si>
  <si>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</si>
  <si>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</si>
  <si>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</si>
  <si>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</si>
  <si>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</si>
  <si>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</si>
  <si>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</si>
  <si>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</si>
  <si>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</si>
  <si>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</si>
  <si>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</si>
  <si>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</si>
  <si>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</si>
  <si>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</si>
  <si>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</si>
  <si>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</si>
  <si>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</si>
  <si>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</si>
  <si>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</si>
  <si>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</si>
  <si>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</si>
  <si>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</si>
  <si>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</si>
  <si>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</si>
  <si>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</si>
  <si>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친절한 생활 속 법률 상식</t>
  </si>
  <si>
    <t>소장(eBook)</t>
  </si>
  <si>
    <t>**</t>
  </si>
  <si>
    <t>주식투자 무작정 따라하기</t>
  </si>
  <si>
    <t>(밥 프록터)생각의 시크릿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</si>
</sst>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66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3" xfId="0" applyFont="1" applyFill="1" applyBorder="1" applyAlignment="1">
      <alignment horizontal="center"/>
    </xf>
    <xf numFmtId="0" fontId="62" fillId="0" borderId="52" xfId="0" applyFont="1" applyFill="1" applyBorder="1" applyAlignment="1">
      <alignment horizontal="center"/>
    </xf>
    <xf numFmtId="1" fontId="62" fillId="0" borderId="52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166" fontId="0" fillId="0" borderId="3" xfId="0" applyNumberFormat="1" applyFill="1" applyBorder="1" applyAlignment="1"/>
    <xf numFmtId="0" fontId="40" fillId="0" borderId="3" xfId="0" applyFont="1" applyFill="1" applyBorder="1" applyAlignment="1">
      <alignment horizontal="center"/>
    </xf>
    <xf numFmtId="0" fontId="62" fillId="0" borderId="52" xfId="0" applyFont="1" applyFill="1" applyBorder="1" applyAlignment="1"/>
    <xf numFmtId="0" fontId="0" fillId="0" borderId="52" xfId="0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62" fillId="0" borderId="3" xfId="0" applyFont="1" applyFill="1" applyBorder="1" applyAlignment="1"/>
    <xf numFmtId="0" fontId="0" fillId="0" borderId="3" xfId="0" applyFill="1" applyBorder="1" applyAlignment="1"/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7">
        <v>2019</v>
      </c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0"/>
      <c r="C1" s="740"/>
      <c r="D1" s="740"/>
      <c r="E1" s="740"/>
      <c r="F1" s="740"/>
      <c r="G1" s="740"/>
      <c r="H1" s="740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3" t="s">
        <v>327</v>
      </c>
      <c r="B1" s="744"/>
      <c r="C1" s="744"/>
      <c r="D1" s="744"/>
      <c r="E1" s="745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6" t="s">
        <v>403</v>
      </c>
      <c r="E2" s="746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7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8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8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8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8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8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8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8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8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8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8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8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8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8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8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8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8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8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8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8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49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8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8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8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49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7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8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8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8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8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8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8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8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8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8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8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8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8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49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7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8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8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8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8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8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8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8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8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8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8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49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7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8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8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8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8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8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8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8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8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49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8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8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8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8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8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8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8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8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8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8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8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8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8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8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8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8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49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8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8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8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8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8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8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8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8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8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8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8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8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49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0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1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1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1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1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1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1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1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1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1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2" t="s">
        <v>519</v>
      </c>
      <c r="B105" s="753"/>
      <c r="C105" s="754"/>
      <c r="D105" s="741">
        <f>SUM(D4:D104)</f>
        <v>1832000</v>
      </c>
      <c r="E105" s="74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8">
        <v>2020</v>
      </c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39">
        <v>2021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39">
        <v>2022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95" sqref="F95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39">
        <v>2022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8"/>
  <sheetViews>
    <sheetView tabSelected="1" zoomScaleNormal="100" zoomScaleSheetLayoutView="75" workbookViewId="0">
      <pane ySplit="2" topLeftCell="A63" activePane="bottomLeft" state="frozen"/>
      <selection pane="bottomLeft" activeCell="B95" sqref="B95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39">
        <v>2022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8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736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735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735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735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735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735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4206</v>
      </c>
      <c r="C28" s="472" t="s">
        <v>959</v>
      </c>
      <c r="D28" s="611"/>
      <c r="E28" s="681"/>
      <c r="F28" s="472"/>
      <c r="G28" s="736" t="s">
        <v>4954</v>
      </c>
      <c r="H28" s="473" t="s">
        <v>5110</v>
      </c>
      <c r="I28" s="299">
        <v>2020</v>
      </c>
      <c r="J28" s="472" t="s">
        <v>746</v>
      </c>
      <c r="K28" s="297" t="s">
        <v>4565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4614</v>
      </c>
      <c r="C29" s="472" t="s">
        <v>4974</v>
      </c>
      <c r="D29" s="611"/>
      <c r="E29" s="681"/>
      <c r="F29" s="472"/>
      <c r="G29" s="732" t="s">
        <v>4954</v>
      </c>
      <c r="H29" s="473" t="s">
        <v>4967</v>
      </c>
      <c r="I29" s="299">
        <v>2020</v>
      </c>
      <c r="J29" s="472" t="s">
        <v>746</v>
      </c>
      <c r="K29" s="297" t="s">
        <v>4968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4614</v>
      </c>
      <c r="C30" s="472" t="s">
        <v>4988</v>
      </c>
      <c r="D30" s="611"/>
      <c r="E30" s="681"/>
      <c r="F30" s="472"/>
      <c r="G30" s="472" t="s">
        <v>4969</v>
      </c>
      <c r="H30" s="473" t="s">
        <v>4972</v>
      </c>
      <c r="I30" s="299">
        <v>2023</v>
      </c>
      <c r="J30" s="472" t="s">
        <v>746</v>
      </c>
      <c r="K30" s="297" t="s">
        <v>4973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4951</v>
      </c>
      <c r="C31" s="611" t="s">
        <v>4989</v>
      </c>
      <c r="D31" s="611"/>
      <c r="E31" s="681"/>
      <c r="F31" s="611"/>
      <c r="G31" s="730" t="s">
        <v>4954</v>
      </c>
      <c r="H31" s="610" t="s">
        <v>5119</v>
      </c>
      <c r="I31" s="612">
        <v>2023</v>
      </c>
      <c r="J31" s="611" t="s">
        <v>746</v>
      </c>
      <c r="K31" s="620" t="s">
        <v>4959</v>
      </c>
      <c r="L31" s="302">
        <v>45242</v>
      </c>
      <c r="M31" s="298" t="s">
        <v>734</v>
      </c>
      <c r="N31" s="283">
        <f t="shared" si="0"/>
        <v>45263</v>
      </c>
      <c r="O31" s="479"/>
    </row>
    <row r="32" spans="2:15">
      <c r="B32" s="610" t="s">
        <v>4614</v>
      </c>
      <c r="C32" s="611"/>
      <c r="D32" s="611"/>
      <c r="E32" s="681"/>
      <c r="F32" s="611"/>
      <c r="G32" s="611" t="s">
        <v>4995</v>
      </c>
      <c r="H32" s="610" t="s">
        <v>4976</v>
      </c>
      <c r="I32" s="612">
        <v>2021</v>
      </c>
      <c r="J32" s="611" t="s">
        <v>746</v>
      </c>
      <c r="K32" s="620" t="s">
        <v>4977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4614</v>
      </c>
      <c r="C33" s="611" t="s">
        <v>4996</v>
      </c>
      <c r="D33" s="611"/>
      <c r="E33" s="681"/>
      <c r="F33" s="611"/>
      <c r="G33" s="611" t="s">
        <v>4954</v>
      </c>
      <c r="H33" s="610" t="s">
        <v>4619</v>
      </c>
      <c r="I33" s="612">
        <v>2019</v>
      </c>
      <c r="J33" s="611" t="s">
        <v>746</v>
      </c>
      <c r="K33" s="620" t="s">
        <v>4620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4614</v>
      </c>
      <c r="C34" s="611" t="s">
        <v>1402</v>
      </c>
      <c r="D34" s="611"/>
      <c r="E34" s="681"/>
      <c r="F34" s="611"/>
      <c r="G34" s="735" t="s">
        <v>5040</v>
      </c>
      <c r="H34" s="610" t="s">
        <v>4999</v>
      </c>
      <c r="I34" s="299">
        <v>2017</v>
      </c>
      <c r="J34" s="472" t="s">
        <v>727</v>
      </c>
      <c r="K34" s="297" t="s">
        <v>5000</v>
      </c>
      <c r="L34" s="302">
        <v>45270</v>
      </c>
      <c r="M34" s="298" t="s">
        <v>734</v>
      </c>
      <c r="N34" s="283">
        <f t="shared" si="0"/>
        <v>45291</v>
      </c>
      <c r="O34" s="657" t="s">
        <v>5041</v>
      </c>
    </row>
    <row r="35" spans="1:15">
      <c r="B35" s="610" t="s">
        <v>4614</v>
      </c>
      <c r="C35" s="611" t="s">
        <v>1402</v>
      </c>
      <c r="D35" s="611"/>
      <c r="E35" s="681"/>
      <c r="F35" s="611"/>
      <c r="G35" s="611" t="s">
        <v>5040</v>
      </c>
      <c r="H35" s="610" t="s">
        <v>5001</v>
      </c>
      <c r="I35" s="299">
        <v>2012</v>
      </c>
      <c r="J35" s="472" t="s">
        <v>727</v>
      </c>
      <c r="K35" s="297" t="s">
        <v>5002</v>
      </c>
      <c r="L35" s="302">
        <v>45270</v>
      </c>
      <c r="M35" s="298" t="s">
        <v>734</v>
      </c>
      <c r="N35" s="283">
        <f t="shared" si="0"/>
        <v>45291</v>
      </c>
      <c r="O35" s="657" t="s">
        <v>5042</v>
      </c>
    </row>
    <row r="36" spans="1:15">
      <c r="B36" s="500"/>
      <c r="C36" s="584"/>
      <c r="D36" s="584"/>
      <c r="E36" s="682"/>
      <c r="F36" s="584"/>
      <c r="G36" s="584"/>
      <c r="H36" s="500"/>
      <c r="I36" s="8"/>
      <c r="J36" s="501"/>
      <c r="K36" s="173"/>
      <c r="L36" s="283"/>
      <c r="M36" s="172"/>
      <c r="N36" s="283">
        <f t="shared" ref="N36" si="2">IF(M36="O",L36+21,L36+14)</f>
        <v>14</v>
      </c>
      <c r="O36" s="437"/>
    </row>
    <row r="37" spans="1:15">
      <c r="B37" s="500"/>
      <c r="C37" s="501"/>
      <c r="D37" s="584"/>
      <c r="E37" s="682"/>
      <c r="F37" s="501"/>
      <c r="G37" s="501"/>
      <c r="H37" s="500"/>
      <c r="I37" s="8"/>
      <c r="J37" s="584"/>
      <c r="K37" s="567"/>
      <c r="L37" s="283"/>
      <c r="M37" s="172"/>
      <c r="N37" s="283">
        <f t="shared" si="0"/>
        <v>14</v>
      </c>
      <c r="O37" s="658"/>
    </row>
    <row r="38" spans="1:15">
      <c r="A38" s="3">
        <v>1</v>
      </c>
      <c r="B38" s="766"/>
      <c r="C38" s="755"/>
      <c r="D38" s="756"/>
      <c r="E38" s="757" t="e">
        <f t="shared" ref="E38:E44" si="3">(C38/D38)*100</f>
        <v>#DIV/0!</v>
      </c>
      <c r="F38" s="755"/>
      <c r="G38" s="755"/>
      <c r="H38" s="766"/>
      <c r="I38" s="758"/>
      <c r="J38" s="755"/>
      <c r="K38" s="767"/>
      <c r="L38" s="760"/>
      <c r="M38" s="761"/>
      <c r="N38" s="283">
        <f t="shared" ref="N38:N44" si="4">IF(M38="O",L38+21,L38+14)</f>
        <v>14</v>
      </c>
      <c r="O38" s="614"/>
    </row>
    <row r="39" spans="1:15">
      <c r="A39" s="3">
        <v>2</v>
      </c>
      <c r="B39" s="476" t="s">
        <v>4059</v>
      </c>
      <c r="C39" s="475">
        <v>102</v>
      </c>
      <c r="D39" s="590">
        <v>269</v>
      </c>
      <c r="E39" s="683">
        <f t="shared" si="3"/>
        <v>37.918215613382898</v>
      </c>
      <c r="F39" s="475"/>
      <c r="G39" s="660">
        <v>1</v>
      </c>
      <c r="H39" s="476" t="s">
        <v>4058</v>
      </c>
      <c r="I39" s="314">
        <v>2022</v>
      </c>
      <c r="J39" s="475" t="s">
        <v>4208</v>
      </c>
      <c r="K39" s="332"/>
      <c r="L39" s="592"/>
      <c r="M39" s="350"/>
      <c r="N39" s="283">
        <f t="shared" si="4"/>
        <v>14</v>
      </c>
      <c r="O39" s="614"/>
    </row>
    <row r="40" spans="1:15">
      <c r="A40" s="3">
        <v>3</v>
      </c>
      <c r="B40" s="476" t="s">
        <v>1975</v>
      </c>
      <c r="C40" s="475"/>
      <c r="D40" s="590"/>
      <c r="E40" s="683" t="e">
        <f t="shared" si="3"/>
        <v>#DIV/0!</v>
      </c>
      <c r="F40" s="475"/>
      <c r="G40" s="475"/>
      <c r="H40" s="476" t="s">
        <v>4060</v>
      </c>
      <c r="I40" s="314">
        <v>2017</v>
      </c>
      <c r="J40" s="475" t="s">
        <v>4010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4</v>
      </c>
      <c r="B41" s="476" t="s">
        <v>1975</v>
      </c>
      <c r="C41" s="475">
        <v>113</v>
      </c>
      <c r="D41" s="590"/>
      <c r="E41" s="683" t="e">
        <f t="shared" si="3"/>
        <v>#DIV/0!</v>
      </c>
      <c r="F41" s="475"/>
      <c r="G41" s="475">
        <v>1</v>
      </c>
      <c r="H41" s="476" t="s">
        <v>4510</v>
      </c>
      <c r="I41" s="314">
        <v>2020</v>
      </c>
      <c r="J41" s="590" t="s">
        <v>4208</v>
      </c>
      <c r="K41" s="591"/>
      <c r="L41" s="592"/>
      <c r="M41" s="350"/>
      <c r="N41" s="283">
        <f t="shared" si="4"/>
        <v>14</v>
      </c>
      <c r="O41" s="614"/>
    </row>
    <row r="42" spans="1:15">
      <c r="A42" s="3">
        <v>5</v>
      </c>
      <c r="B42" s="476" t="s">
        <v>4204</v>
      </c>
      <c r="C42" s="475"/>
      <c r="D42" s="590"/>
      <c r="E42" s="683" t="e">
        <f t="shared" si="3"/>
        <v>#DIV/0!</v>
      </c>
      <c r="F42" s="475"/>
      <c r="G42" s="475"/>
      <c r="H42" s="476" t="s">
        <v>4441</v>
      </c>
      <c r="I42" s="314">
        <v>2021</v>
      </c>
      <c r="J42" s="475" t="s">
        <v>4208</v>
      </c>
      <c r="K42" s="312"/>
      <c r="L42" s="592"/>
      <c r="M42" s="350"/>
      <c r="N42" s="283">
        <f t="shared" si="4"/>
        <v>14</v>
      </c>
      <c r="O42" s="614"/>
    </row>
    <row r="43" spans="1:15">
      <c r="A43" s="3">
        <v>6</v>
      </c>
      <c r="B43" s="476" t="s">
        <v>4206</v>
      </c>
      <c r="C43" s="475">
        <v>63</v>
      </c>
      <c r="D43" s="590">
        <v>662</v>
      </c>
      <c r="E43" s="683">
        <f t="shared" si="3"/>
        <v>9.5166163141993962</v>
      </c>
      <c r="F43" s="475"/>
      <c r="G43" s="660" t="s">
        <v>4943</v>
      </c>
      <c r="H43" s="476" t="s">
        <v>5111</v>
      </c>
      <c r="I43" s="314">
        <v>2022</v>
      </c>
      <c r="J43" s="475" t="s">
        <v>4208</v>
      </c>
      <c r="K43" s="312"/>
      <c r="L43" s="592">
        <v>45395</v>
      </c>
      <c r="M43" s="350"/>
      <c r="N43" s="283">
        <f t="shared" si="4"/>
        <v>45409</v>
      </c>
      <c r="O43" s="614"/>
    </row>
    <row r="44" spans="1:15">
      <c r="A44" s="3">
        <v>7</v>
      </c>
      <c r="B44" s="733" t="s">
        <v>4614</v>
      </c>
      <c r="C44" s="590">
        <v>81</v>
      </c>
      <c r="D44" s="590">
        <v>432</v>
      </c>
      <c r="E44" s="683">
        <f t="shared" si="3"/>
        <v>18.75</v>
      </c>
      <c r="F44" s="590"/>
      <c r="G44" s="659" t="s">
        <v>4954</v>
      </c>
      <c r="H44" s="733" t="s">
        <v>4965</v>
      </c>
      <c r="I44" s="734">
        <v>2023</v>
      </c>
      <c r="J44" s="475" t="s">
        <v>5120</v>
      </c>
      <c r="K44" s="312"/>
      <c r="L44" s="592"/>
      <c r="M44" s="350"/>
      <c r="N44" s="283">
        <f t="shared" si="4"/>
        <v>14</v>
      </c>
      <c r="O44" s="614"/>
    </row>
    <row r="45" spans="1:15">
      <c r="A45" s="3">
        <v>8</v>
      </c>
      <c r="B45" s="762"/>
      <c r="C45" s="756"/>
      <c r="D45" s="756"/>
      <c r="E45" s="757" t="e">
        <f t="shared" ref="E45" si="5">(C45/D45)*100</f>
        <v>#DIV/0!</v>
      </c>
      <c r="F45" s="756"/>
      <c r="G45" s="756"/>
      <c r="H45" s="762"/>
      <c r="I45" s="763"/>
      <c r="J45" s="755"/>
      <c r="K45" s="759"/>
      <c r="L45" s="760"/>
      <c r="M45" s="761"/>
      <c r="N45" s="283">
        <f t="shared" ref="N45:N46" si="6">IF(M45="O",L45+21,L45+14)</f>
        <v>14</v>
      </c>
      <c r="O45" s="614"/>
    </row>
    <row r="46" spans="1:15">
      <c r="A46" s="3">
        <v>9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6"/>
        <v>14</v>
      </c>
      <c r="O46" s="614"/>
    </row>
    <row r="47" spans="1:15">
      <c r="A47" s="3">
        <v>10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0"/>
        <v>14</v>
      </c>
      <c r="O47" s="614"/>
    </row>
    <row r="48" spans="1:15">
      <c r="A48" s="3">
        <v>1</v>
      </c>
      <c r="B48" s="615" t="s">
        <v>4059</v>
      </c>
      <c r="C48" s="616"/>
      <c r="D48" s="616"/>
      <c r="E48" s="684"/>
      <c r="F48" s="616">
        <v>1</v>
      </c>
      <c r="G48" s="616" t="s">
        <v>4954</v>
      </c>
      <c r="H48" s="615" t="s">
        <v>5058</v>
      </c>
      <c r="I48" s="617">
        <v>2017</v>
      </c>
      <c r="J48" s="616" t="s">
        <v>727</v>
      </c>
      <c r="K48" s="246" t="s">
        <v>4998</v>
      </c>
      <c r="L48" s="286">
        <v>45270</v>
      </c>
      <c r="M48" s="281" t="s">
        <v>734</v>
      </c>
      <c r="N48" s="283">
        <f t="shared" si="0"/>
        <v>45291</v>
      </c>
      <c r="O48" s="638"/>
    </row>
    <row r="49" spans="1:15">
      <c r="A49" s="3">
        <v>2</v>
      </c>
      <c r="B49" s="615" t="s">
        <v>4059</v>
      </c>
      <c r="C49" s="616"/>
      <c r="D49" s="616"/>
      <c r="E49" s="684"/>
      <c r="F49" s="616">
        <v>2</v>
      </c>
      <c r="G49" s="616" t="s">
        <v>5044</v>
      </c>
      <c r="H49" s="615" t="s">
        <v>5057</v>
      </c>
      <c r="I49" s="617">
        <v>2023</v>
      </c>
      <c r="J49" s="616" t="s">
        <v>727</v>
      </c>
      <c r="K49" s="246" t="s">
        <v>5024</v>
      </c>
      <c r="L49" s="286">
        <v>45277</v>
      </c>
      <c r="M49" s="281" t="s">
        <v>734</v>
      </c>
      <c r="N49" s="283">
        <f t="shared" ref="N49:N54" si="7">IF(M49="O",L49+21,L49+14)</f>
        <v>45298</v>
      </c>
      <c r="O49" s="479"/>
    </row>
    <row r="50" spans="1:15">
      <c r="A50" s="3">
        <v>3</v>
      </c>
      <c r="B50" s="444" t="s">
        <v>4059</v>
      </c>
      <c r="C50" s="443"/>
      <c r="D50" s="616"/>
      <c r="E50" s="684"/>
      <c r="F50" s="443">
        <v>3</v>
      </c>
      <c r="G50" s="443" t="s">
        <v>5044</v>
      </c>
      <c r="H50" s="242" t="s">
        <v>5059</v>
      </c>
      <c r="I50" s="244">
        <v>2021</v>
      </c>
      <c r="J50" s="443" t="s">
        <v>746</v>
      </c>
      <c r="K50" s="246" t="s">
        <v>5033</v>
      </c>
      <c r="L50" s="286">
        <v>45284</v>
      </c>
      <c r="M50" s="281" t="s">
        <v>734</v>
      </c>
      <c r="N50" s="283">
        <f t="shared" si="7"/>
        <v>45305</v>
      </c>
      <c r="O50" s="479"/>
    </row>
    <row r="51" spans="1:15">
      <c r="A51" s="3">
        <v>4</v>
      </c>
      <c r="B51" s="444" t="s">
        <v>1975</v>
      </c>
      <c r="C51" s="616"/>
      <c r="D51" s="616"/>
      <c r="E51" s="684"/>
      <c r="F51" s="616">
        <v>4</v>
      </c>
      <c r="G51" s="616" t="s">
        <v>5056</v>
      </c>
      <c r="H51" s="444" t="s">
        <v>5060</v>
      </c>
      <c r="I51" s="244">
        <v>2023</v>
      </c>
      <c r="J51" s="443" t="s">
        <v>5027</v>
      </c>
      <c r="K51" s="246" t="s">
        <v>5028</v>
      </c>
      <c r="L51" s="286">
        <v>45283</v>
      </c>
      <c r="M51" s="281" t="s">
        <v>734</v>
      </c>
      <c r="N51" s="283">
        <f t="shared" ref="N51" si="8">IF(M51="O",L51+21,L51+14)</f>
        <v>45304</v>
      </c>
      <c r="O51" s="614"/>
    </row>
    <row r="52" spans="1:15">
      <c r="A52" s="3">
        <v>5</v>
      </c>
      <c r="B52" s="588" t="s">
        <v>4011</v>
      </c>
      <c r="C52" s="589"/>
      <c r="D52" s="690"/>
      <c r="E52" s="691"/>
      <c r="F52" s="589">
        <v>5</v>
      </c>
      <c r="G52" s="589"/>
      <c r="H52" s="341" t="s">
        <v>5048</v>
      </c>
      <c r="I52" s="256">
        <v>2023</v>
      </c>
      <c r="J52" s="589" t="s">
        <v>5046</v>
      </c>
      <c r="K52" s="343" t="s">
        <v>5049</v>
      </c>
      <c r="L52" s="329">
        <v>45298</v>
      </c>
      <c r="M52" s="340" t="s">
        <v>734</v>
      </c>
      <c r="N52" s="283">
        <f t="shared" si="7"/>
        <v>45319</v>
      </c>
      <c r="O52" s="479"/>
    </row>
    <row r="53" spans="1:15">
      <c r="A53" s="3">
        <v>6</v>
      </c>
      <c r="B53" s="692" t="s">
        <v>5055</v>
      </c>
      <c r="C53" s="690"/>
      <c r="D53" s="690"/>
      <c r="E53" s="691"/>
      <c r="F53" s="690">
        <v>6</v>
      </c>
      <c r="G53" s="690" t="s">
        <v>5068</v>
      </c>
      <c r="H53" s="692" t="s">
        <v>5053</v>
      </c>
      <c r="I53" s="693">
        <v>2023</v>
      </c>
      <c r="J53" s="690" t="s">
        <v>746</v>
      </c>
      <c r="K53" s="343" t="s">
        <v>5054</v>
      </c>
      <c r="L53" s="329">
        <v>45304</v>
      </c>
      <c r="M53" s="340" t="s">
        <v>282</v>
      </c>
      <c r="N53" s="283">
        <f t="shared" ref="N53:N61" si="9">IF(M53="O",L53+21,L53+14)</f>
        <v>45325</v>
      </c>
      <c r="O53" s="567"/>
    </row>
    <row r="54" spans="1:15">
      <c r="A54" s="3">
        <v>7</v>
      </c>
      <c r="B54" s="615" t="s">
        <v>2378</v>
      </c>
      <c r="C54" s="616"/>
      <c r="D54" s="616"/>
      <c r="E54" s="684"/>
      <c r="F54" s="616">
        <v>7</v>
      </c>
      <c r="G54" s="616" t="s">
        <v>5040</v>
      </c>
      <c r="H54" s="615" t="s">
        <v>5030</v>
      </c>
      <c r="I54" s="617">
        <v>2023</v>
      </c>
      <c r="J54" s="616" t="s">
        <v>285</v>
      </c>
      <c r="K54" s="246" t="s">
        <v>4982</v>
      </c>
      <c r="L54" s="286">
        <v>45319</v>
      </c>
      <c r="M54" s="281" t="s">
        <v>282</v>
      </c>
      <c r="N54" s="283">
        <f t="shared" si="9"/>
        <v>45340</v>
      </c>
      <c r="O54" s="595" t="s">
        <v>5076</v>
      </c>
    </row>
    <row r="55" spans="1:15">
      <c r="A55" s="3">
        <v>8</v>
      </c>
      <c r="B55" s="444" t="s">
        <v>1975</v>
      </c>
      <c r="C55" s="443"/>
      <c r="D55" s="616"/>
      <c r="E55" s="684"/>
      <c r="F55" s="443">
        <v>8</v>
      </c>
      <c r="G55" s="443" t="s">
        <v>5044</v>
      </c>
      <c r="H55" s="242" t="s">
        <v>5070</v>
      </c>
      <c r="I55" s="244">
        <v>2023</v>
      </c>
      <c r="J55" s="443" t="s">
        <v>1268</v>
      </c>
      <c r="K55" s="246" t="s">
        <v>5071</v>
      </c>
      <c r="L55" s="286">
        <v>45328</v>
      </c>
      <c r="M55" s="281" t="s">
        <v>734</v>
      </c>
      <c r="N55" s="283">
        <f t="shared" si="9"/>
        <v>45349</v>
      </c>
      <c r="O55" s="595"/>
    </row>
    <row r="56" spans="1:15">
      <c r="A56" s="3">
        <v>9</v>
      </c>
      <c r="B56" s="444" t="s">
        <v>4016</v>
      </c>
      <c r="C56" s="616">
        <v>413</v>
      </c>
      <c r="D56" s="616">
        <v>413</v>
      </c>
      <c r="E56" s="684">
        <f t="shared" ref="E56:E61" si="10">(C56/D56)*100</f>
        <v>100</v>
      </c>
      <c r="F56" s="616">
        <v>9</v>
      </c>
      <c r="G56" s="616" t="s">
        <v>5088</v>
      </c>
      <c r="H56" s="615" t="s">
        <v>5083</v>
      </c>
      <c r="I56" s="617">
        <v>2023</v>
      </c>
      <c r="J56" s="616" t="s">
        <v>1268</v>
      </c>
      <c r="K56" s="731" t="s">
        <v>4208</v>
      </c>
      <c r="L56" s="286">
        <v>45360</v>
      </c>
      <c r="M56" s="281" t="s">
        <v>734</v>
      </c>
      <c r="N56" s="283">
        <f t="shared" si="9"/>
        <v>45381</v>
      </c>
      <c r="O56" s="595"/>
    </row>
    <row r="57" spans="1:15">
      <c r="A57" s="3">
        <v>10</v>
      </c>
      <c r="B57" s="615" t="s">
        <v>4016</v>
      </c>
      <c r="C57" s="616">
        <v>326</v>
      </c>
      <c r="D57" s="616">
        <v>326</v>
      </c>
      <c r="E57" s="684">
        <f t="shared" si="10"/>
        <v>100</v>
      </c>
      <c r="F57" s="616">
        <v>10</v>
      </c>
      <c r="G57" s="616" t="s">
        <v>5088</v>
      </c>
      <c r="H57" s="615" t="s">
        <v>4991</v>
      </c>
      <c r="I57" s="617">
        <v>2019</v>
      </c>
      <c r="J57" s="616" t="s">
        <v>5087</v>
      </c>
      <c r="K57" s="246" t="s">
        <v>4992</v>
      </c>
      <c r="L57" s="286">
        <v>45361</v>
      </c>
      <c r="M57" s="281" t="s">
        <v>282</v>
      </c>
      <c r="N57" s="283">
        <f t="shared" si="9"/>
        <v>45382</v>
      </c>
      <c r="O57" s="657"/>
    </row>
    <row r="58" spans="1:15">
      <c r="A58" s="3">
        <v>11</v>
      </c>
      <c r="B58" s="615" t="s">
        <v>4951</v>
      </c>
      <c r="C58" s="616">
        <v>279</v>
      </c>
      <c r="D58" s="616">
        <v>279</v>
      </c>
      <c r="E58" s="684">
        <f t="shared" si="10"/>
        <v>100</v>
      </c>
      <c r="F58" s="616">
        <v>11</v>
      </c>
      <c r="G58" s="616" t="s">
        <v>4969</v>
      </c>
      <c r="H58" s="615" t="s">
        <v>4952</v>
      </c>
      <c r="I58" s="617">
        <v>2019</v>
      </c>
      <c r="J58" s="616" t="s">
        <v>5046</v>
      </c>
      <c r="K58" s="618" t="s">
        <v>4953</v>
      </c>
      <c r="L58" s="286">
        <v>45361</v>
      </c>
      <c r="M58" s="281" t="s">
        <v>282</v>
      </c>
      <c r="N58" s="283">
        <f t="shared" si="9"/>
        <v>45382</v>
      </c>
      <c r="O58" s="657"/>
    </row>
    <row r="59" spans="1:15">
      <c r="A59" s="3">
        <v>12</v>
      </c>
      <c r="B59" s="444" t="s">
        <v>4016</v>
      </c>
      <c r="C59" s="616">
        <v>335</v>
      </c>
      <c r="D59" s="616">
        <v>335</v>
      </c>
      <c r="E59" s="684">
        <f t="shared" si="10"/>
        <v>100</v>
      </c>
      <c r="F59" s="616">
        <v>12</v>
      </c>
      <c r="G59" s="616" t="s">
        <v>5044</v>
      </c>
      <c r="H59" s="444" t="s">
        <v>4934</v>
      </c>
      <c r="I59" s="244">
        <v>2023</v>
      </c>
      <c r="J59" s="443" t="s">
        <v>746</v>
      </c>
      <c r="K59" s="246" t="s">
        <v>4915</v>
      </c>
      <c r="L59" s="286">
        <v>45361</v>
      </c>
      <c r="M59" s="281" t="s">
        <v>282</v>
      </c>
      <c r="N59" s="283">
        <f t="shared" si="9"/>
        <v>45382</v>
      </c>
      <c r="O59" s="479"/>
    </row>
    <row r="60" spans="1:15">
      <c r="A60" s="3">
        <v>13</v>
      </c>
      <c r="B60" s="697" t="s">
        <v>4614</v>
      </c>
      <c r="C60" s="698"/>
      <c r="D60" s="699">
        <v>720</v>
      </c>
      <c r="E60" s="700">
        <f t="shared" si="10"/>
        <v>0</v>
      </c>
      <c r="F60" s="698">
        <v>13</v>
      </c>
      <c r="G60" s="701" t="s">
        <v>5068</v>
      </c>
      <c r="H60" s="702" t="s">
        <v>4978</v>
      </c>
      <c r="I60" s="703">
        <v>2021</v>
      </c>
      <c r="J60" s="701" t="s">
        <v>746</v>
      </c>
      <c r="K60" s="704" t="s">
        <v>4979</v>
      </c>
      <c r="L60" s="296">
        <v>45361</v>
      </c>
      <c r="M60" s="250" t="s">
        <v>282</v>
      </c>
      <c r="N60" s="283">
        <f t="shared" si="9"/>
        <v>45382</v>
      </c>
      <c r="O60" s="479"/>
    </row>
    <row r="61" spans="1:15">
      <c r="A61" s="3">
        <v>14</v>
      </c>
      <c r="B61" s="705" t="s">
        <v>1975</v>
      </c>
      <c r="C61" s="443">
        <v>211</v>
      </c>
      <c r="D61" s="616">
        <v>211</v>
      </c>
      <c r="E61" s="684">
        <f t="shared" si="10"/>
        <v>100</v>
      </c>
      <c r="F61" s="443">
        <v>14</v>
      </c>
      <c r="G61" s="443" t="s">
        <v>4969</v>
      </c>
      <c r="H61" s="444" t="s">
        <v>5096</v>
      </c>
      <c r="I61" s="244">
        <v>2022</v>
      </c>
      <c r="J61" s="443" t="s">
        <v>746</v>
      </c>
      <c r="K61" s="246" t="s">
        <v>5091</v>
      </c>
      <c r="L61" s="286">
        <v>45368</v>
      </c>
      <c r="M61" s="281" t="s">
        <v>734</v>
      </c>
      <c r="N61" s="283">
        <f t="shared" si="9"/>
        <v>45389</v>
      </c>
      <c r="O61" s="479"/>
    </row>
    <row r="62" spans="1:15">
      <c r="A62" s="3">
        <v>15</v>
      </c>
      <c r="B62" s="473" t="s">
        <v>4011</v>
      </c>
      <c r="C62" s="472">
        <v>9</v>
      </c>
      <c r="D62" s="611">
        <v>350</v>
      </c>
      <c r="E62" s="681">
        <f t="shared" ref="E58:E73" si="11">(C62/D62)*100</f>
        <v>2.5714285714285712</v>
      </c>
      <c r="F62" s="472"/>
      <c r="G62" s="472" t="s">
        <v>1402</v>
      </c>
      <c r="H62" s="300" t="s">
        <v>5050</v>
      </c>
      <c r="I62" s="299">
        <v>2023</v>
      </c>
      <c r="J62" s="472" t="s">
        <v>727</v>
      </c>
      <c r="K62" s="297" t="s">
        <v>5051</v>
      </c>
      <c r="L62" s="302">
        <v>45319</v>
      </c>
      <c r="M62" s="298" t="s">
        <v>282</v>
      </c>
      <c r="N62" s="283">
        <f t="shared" ref="N61:N69" si="12">IF(M62="O",L62+21,L62+14)</f>
        <v>45340</v>
      </c>
      <c r="O62" s="694"/>
    </row>
    <row r="63" spans="1:15">
      <c r="A63" s="3">
        <v>16</v>
      </c>
      <c r="B63" s="610" t="s">
        <v>4204</v>
      </c>
      <c r="C63" s="611">
        <v>1</v>
      </c>
      <c r="D63" s="611">
        <v>446</v>
      </c>
      <c r="E63" s="681">
        <f t="shared" si="11"/>
        <v>0.22421524663677131</v>
      </c>
      <c r="F63" s="611"/>
      <c r="G63" s="611" t="s">
        <v>312</v>
      </c>
      <c r="H63" s="610" t="s">
        <v>5069</v>
      </c>
      <c r="I63" s="612">
        <v>2022</v>
      </c>
      <c r="J63" s="611" t="s">
        <v>727</v>
      </c>
      <c r="K63" s="297" t="s">
        <v>5031</v>
      </c>
      <c r="L63" s="302">
        <v>45319</v>
      </c>
      <c r="M63" s="298" t="s">
        <v>282</v>
      </c>
      <c r="N63" s="283">
        <f t="shared" si="12"/>
        <v>45340</v>
      </c>
      <c r="O63" s="694"/>
    </row>
    <row r="64" spans="1:15">
      <c r="A64" s="3">
        <v>17</v>
      </c>
      <c r="B64" s="610" t="s">
        <v>4059</v>
      </c>
      <c r="C64" s="611">
        <v>43</v>
      </c>
      <c r="D64" s="611">
        <v>331</v>
      </c>
      <c r="E64" s="681">
        <f t="shared" si="11"/>
        <v>12.990936555891238</v>
      </c>
      <c r="F64" s="611"/>
      <c r="G64" s="611" t="s">
        <v>312</v>
      </c>
      <c r="H64" s="610" t="s">
        <v>5066</v>
      </c>
      <c r="I64" s="612">
        <v>2022</v>
      </c>
      <c r="J64" s="611" t="s">
        <v>727</v>
      </c>
      <c r="K64" s="297" t="s">
        <v>5029</v>
      </c>
      <c r="L64" s="302">
        <v>45328</v>
      </c>
      <c r="M64" s="298" t="s">
        <v>734</v>
      </c>
      <c r="N64" s="283">
        <f t="shared" si="12"/>
        <v>45349</v>
      </c>
      <c r="O64" s="694"/>
    </row>
    <row r="65" spans="1:15">
      <c r="A65" s="3">
        <v>18</v>
      </c>
      <c r="B65" s="610" t="s">
        <v>4016</v>
      </c>
      <c r="C65" s="611">
        <v>33</v>
      </c>
      <c r="D65" s="611">
        <v>339</v>
      </c>
      <c r="E65" s="681">
        <f t="shared" si="11"/>
        <v>9.7345132743362832</v>
      </c>
      <c r="F65" s="611"/>
      <c r="G65" s="611" t="s">
        <v>4995</v>
      </c>
      <c r="H65" s="610" t="s">
        <v>5072</v>
      </c>
      <c r="I65" s="612">
        <v>2021</v>
      </c>
      <c r="J65" s="611" t="s">
        <v>727</v>
      </c>
      <c r="K65" s="297" t="s">
        <v>5073</v>
      </c>
      <c r="L65" s="302">
        <v>45328</v>
      </c>
      <c r="M65" s="298" t="s">
        <v>734</v>
      </c>
      <c r="N65" s="283">
        <f t="shared" si="12"/>
        <v>45349</v>
      </c>
      <c r="O65" s="567"/>
    </row>
    <row r="66" spans="1:15">
      <c r="A66" s="3">
        <v>19</v>
      </c>
      <c r="B66" s="610" t="s">
        <v>4017</v>
      </c>
      <c r="C66" s="611">
        <v>16</v>
      </c>
      <c r="D66" s="611">
        <v>399</v>
      </c>
      <c r="E66" s="681">
        <f t="shared" si="11"/>
        <v>4.0100250626566414</v>
      </c>
      <c r="F66" s="611"/>
      <c r="G66" s="611" t="s">
        <v>4995</v>
      </c>
      <c r="H66" s="610" t="s">
        <v>5074</v>
      </c>
      <c r="I66" s="612">
        <v>2021</v>
      </c>
      <c r="J66" s="611" t="s">
        <v>727</v>
      </c>
      <c r="K66" s="297" t="s">
        <v>5075</v>
      </c>
      <c r="L66" s="302">
        <v>45328</v>
      </c>
      <c r="M66" s="298" t="s">
        <v>734</v>
      </c>
      <c r="N66" s="283">
        <f t="shared" si="12"/>
        <v>45349</v>
      </c>
      <c r="O66" s="567"/>
    </row>
    <row r="67" spans="1:15">
      <c r="A67" s="3">
        <v>20</v>
      </c>
      <c r="B67" s="610" t="s">
        <v>4016</v>
      </c>
      <c r="C67" s="611">
        <v>44</v>
      </c>
      <c r="D67" s="611">
        <v>383</v>
      </c>
      <c r="E67" s="681">
        <f t="shared" si="11"/>
        <v>11.488250652741515</v>
      </c>
      <c r="F67" s="611"/>
      <c r="G67" s="611" t="s">
        <v>5082</v>
      </c>
      <c r="H67" s="610" t="s">
        <v>5077</v>
      </c>
      <c r="I67" s="612">
        <v>2023</v>
      </c>
      <c r="J67" s="611" t="s">
        <v>746</v>
      </c>
      <c r="K67" s="297" t="s">
        <v>5078</v>
      </c>
      <c r="L67" s="302">
        <v>45338</v>
      </c>
      <c r="M67" s="298" t="s">
        <v>734</v>
      </c>
      <c r="N67" s="283">
        <f t="shared" si="12"/>
        <v>45359</v>
      </c>
      <c r="O67" s="567"/>
    </row>
    <row r="68" spans="1:15">
      <c r="A68" s="3">
        <v>21</v>
      </c>
      <c r="B68" s="610" t="s">
        <v>4059</v>
      </c>
      <c r="C68" s="611">
        <v>72</v>
      </c>
      <c r="D68" s="611">
        <v>415</v>
      </c>
      <c r="E68" s="681">
        <f t="shared" si="11"/>
        <v>17.349397590361445</v>
      </c>
      <c r="F68" s="611"/>
      <c r="G68" s="611" t="s">
        <v>5082</v>
      </c>
      <c r="H68" s="610" t="s">
        <v>5079</v>
      </c>
      <c r="I68" s="612">
        <v>2023</v>
      </c>
      <c r="J68" s="611" t="s">
        <v>746</v>
      </c>
      <c r="K68" s="297" t="s">
        <v>5080</v>
      </c>
      <c r="L68" s="302">
        <v>45338</v>
      </c>
      <c r="M68" s="298" t="s">
        <v>734</v>
      </c>
      <c r="N68" s="283">
        <f t="shared" si="12"/>
        <v>45359</v>
      </c>
      <c r="O68" s="638"/>
    </row>
    <row r="69" spans="1:15">
      <c r="A69" s="3">
        <v>22</v>
      </c>
      <c r="B69" s="610" t="s">
        <v>4614</v>
      </c>
      <c r="C69" s="611">
        <v>33</v>
      </c>
      <c r="D69" s="611">
        <v>630</v>
      </c>
      <c r="E69" s="681">
        <f t="shared" si="11"/>
        <v>5.2380952380952381</v>
      </c>
      <c r="F69" s="611"/>
      <c r="G69" s="611" t="s">
        <v>4995</v>
      </c>
      <c r="H69" s="610" t="s">
        <v>4980</v>
      </c>
      <c r="I69" s="612">
        <v>2020</v>
      </c>
      <c r="J69" s="611" t="s">
        <v>746</v>
      </c>
      <c r="K69" s="297" t="s">
        <v>4981</v>
      </c>
      <c r="L69" s="302">
        <v>45338</v>
      </c>
      <c r="M69" s="298" t="s">
        <v>734</v>
      </c>
      <c r="N69" s="283">
        <f t="shared" si="12"/>
        <v>45359</v>
      </c>
      <c r="O69" s="567"/>
    </row>
    <row r="70" spans="1:15">
      <c r="A70" s="3">
        <v>23</v>
      </c>
      <c r="B70" s="610" t="s">
        <v>4614</v>
      </c>
      <c r="C70" s="611">
        <v>30</v>
      </c>
      <c r="D70" s="611">
        <v>226</v>
      </c>
      <c r="E70" s="681">
        <f t="shared" si="11"/>
        <v>13.274336283185843</v>
      </c>
      <c r="F70" s="611"/>
      <c r="G70" s="611" t="s">
        <v>5089</v>
      </c>
      <c r="H70" s="610" t="s">
        <v>5085</v>
      </c>
      <c r="I70" s="612">
        <v>2015</v>
      </c>
      <c r="J70" s="611" t="s">
        <v>727</v>
      </c>
      <c r="K70" s="620" t="s">
        <v>5086</v>
      </c>
      <c r="L70" s="302">
        <v>45361</v>
      </c>
      <c r="M70" s="298" t="s">
        <v>282</v>
      </c>
      <c r="N70" s="283">
        <f t="shared" ref="N58:N73" si="13">IF(M70="O",L70+21,L70+14)</f>
        <v>45382</v>
      </c>
      <c r="O70" s="614"/>
    </row>
    <row r="71" spans="1:15">
      <c r="A71" s="3">
        <v>24</v>
      </c>
      <c r="B71" s="473" t="s">
        <v>4016</v>
      </c>
      <c r="C71" s="472" t="s">
        <v>1402</v>
      </c>
      <c r="D71" s="611"/>
      <c r="E71" s="681"/>
      <c r="F71" s="472"/>
      <c r="G71" s="472"/>
      <c r="H71" s="300" t="s">
        <v>5045</v>
      </c>
      <c r="I71" s="299">
        <v>2023</v>
      </c>
      <c r="J71" s="472" t="s">
        <v>5046</v>
      </c>
      <c r="K71" s="297" t="s">
        <v>5047</v>
      </c>
      <c r="L71" s="302">
        <v>45298</v>
      </c>
      <c r="M71" s="298" t="s">
        <v>734</v>
      </c>
      <c r="N71" s="283">
        <f t="shared" si="13"/>
        <v>45319</v>
      </c>
      <c r="O71" s="638"/>
    </row>
    <row r="72" spans="1:15">
      <c r="A72" s="3">
        <v>25</v>
      </c>
      <c r="B72" s="705" t="s">
        <v>4016</v>
      </c>
      <c r="C72" s="443">
        <v>193</v>
      </c>
      <c r="D72" s="616">
        <v>193</v>
      </c>
      <c r="E72" s="684">
        <f t="shared" si="11"/>
        <v>100</v>
      </c>
      <c r="F72" s="443">
        <v>15</v>
      </c>
      <c r="G72" s="443" t="s">
        <v>4969</v>
      </c>
      <c r="H72" s="444" t="s">
        <v>5092</v>
      </c>
      <c r="I72" s="244">
        <v>2020</v>
      </c>
      <c r="J72" s="443" t="s">
        <v>746</v>
      </c>
      <c r="K72" s="246" t="s">
        <v>5093</v>
      </c>
      <c r="L72" s="286">
        <v>45368</v>
      </c>
      <c r="M72" s="281" t="s">
        <v>734</v>
      </c>
      <c r="N72" s="283">
        <f t="shared" si="13"/>
        <v>45389</v>
      </c>
      <c r="O72" s="638"/>
    </row>
    <row r="73" spans="1:15">
      <c r="A73" s="3">
        <v>26</v>
      </c>
      <c r="B73" s="705" t="s">
        <v>1975</v>
      </c>
      <c r="C73" s="443">
        <v>329</v>
      </c>
      <c r="D73" s="616">
        <v>329</v>
      </c>
      <c r="E73" s="684">
        <f t="shared" si="11"/>
        <v>100</v>
      </c>
      <c r="F73" s="443">
        <v>16</v>
      </c>
      <c r="G73" s="443" t="s">
        <v>5088</v>
      </c>
      <c r="H73" s="444" t="s">
        <v>5100</v>
      </c>
      <c r="I73" s="244">
        <v>2023</v>
      </c>
      <c r="J73" s="443" t="s">
        <v>5087</v>
      </c>
      <c r="K73" s="246" t="s">
        <v>5101</v>
      </c>
      <c r="L73" s="286">
        <v>45381</v>
      </c>
      <c r="M73" s="281" t="s">
        <v>734</v>
      </c>
      <c r="N73" s="283">
        <f t="shared" si="13"/>
        <v>45402</v>
      </c>
      <c r="O73" s="567"/>
    </row>
    <row r="74" spans="1:15">
      <c r="A74" s="3">
        <v>27</v>
      </c>
      <c r="B74" s="610" t="s">
        <v>4017</v>
      </c>
      <c r="C74" s="611">
        <v>43</v>
      </c>
      <c r="D74" s="611">
        <v>287</v>
      </c>
      <c r="E74" s="681">
        <f t="shared" ref="E74:E75" si="14">(C74/D74)*100</f>
        <v>14.982578397212542</v>
      </c>
      <c r="F74" s="611"/>
      <c r="G74" s="730" t="s">
        <v>4954</v>
      </c>
      <c r="H74" s="610" t="s">
        <v>5102</v>
      </c>
      <c r="I74" s="612">
        <v>2021</v>
      </c>
      <c r="J74" s="611" t="s">
        <v>746</v>
      </c>
      <c r="K74" s="297" t="s">
        <v>5052</v>
      </c>
      <c r="L74" s="302">
        <v>45361</v>
      </c>
      <c r="M74" s="298" t="s">
        <v>282</v>
      </c>
      <c r="N74" s="283">
        <f t="shared" ref="N74:N75" si="15">IF(M74="O",L74+21,L74+14)</f>
        <v>45382</v>
      </c>
      <c r="O74" s="638"/>
    </row>
    <row r="75" spans="1:15">
      <c r="A75" s="3">
        <v>28</v>
      </c>
      <c r="B75" s="610" t="s">
        <v>4016</v>
      </c>
      <c r="C75" s="611">
        <v>68</v>
      </c>
      <c r="D75" s="611">
        <v>277</v>
      </c>
      <c r="E75" s="681">
        <f t="shared" si="14"/>
        <v>24.548736462093864</v>
      </c>
      <c r="F75" s="611"/>
      <c r="G75" s="730" t="s">
        <v>5088</v>
      </c>
      <c r="H75" s="610" t="s">
        <v>5090</v>
      </c>
      <c r="I75" s="612">
        <v>2023</v>
      </c>
      <c r="J75" s="611" t="s">
        <v>746</v>
      </c>
      <c r="K75" s="620" t="s">
        <v>5081</v>
      </c>
      <c r="L75" s="302">
        <v>45375</v>
      </c>
      <c r="M75" s="298" t="s">
        <v>282</v>
      </c>
      <c r="N75" s="283">
        <f t="shared" si="15"/>
        <v>45396</v>
      </c>
      <c r="O75" s="638"/>
    </row>
    <row r="76" spans="1:15">
      <c r="A76" s="3">
        <v>29</v>
      </c>
      <c r="B76" s="716" t="s">
        <v>4016</v>
      </c>
      <c r="C76" s="472">
        <v>182</v>
      </c>
      <c r="D76" s="611">
        <v>274</v>
      </c>
      <c r="E76" s="681">
        <f t="shared" ref="E76:E89" si="16">(C76/D76)*100</f>
        <v>66.423357664233578</v>
      </c>
      <c r="F76" s="472"/>
      <c r="G76" s="732" t="s">
        <v>5103</v>
      </c>
      <c r="H76" s="473" t="s">
        <v>5123</v>
      </c>
      <c r="I76" s="299">
        <v>2022</v>
      </c>
      <c r="J76" s="472" t="s">
        <v>727</v>
      </c>
      <c r="K76" s="297" t="s">
        <v>5098</v>
      </c>
      <c r="L76" s="302">
        <v>45375</v>
      </c>
      <c r="M76" s="298" t="s">
        <v>282</v>
      </c>
      <c r="N76" s="283">
        <f t="shared" ref="N76:N88" si="17">IF(M76="O",L76+21,L76+14)</f>
        <v>45396</v>
      </c>
      <c r="O76" s="638"/>
    </row>
    <row r="77" spans="1:15">
      <c r="A77" s="3">
        <v>30</v>
      </c>
      <c r="B77" s="716" t="s">
        <v>4614</v>
      </c>
      <c r="C77" s="472">
        <v>74</v>
      </c>
      <c r="D77" s="611">
        <v>378</v>
      </c>
      <c r="E77" s="681">
        <f t="shared" si="16"/>
        <v>19.576719576719576</v>
      </c>
      <c r="F77" s="472"/>
      <c r="G77" s="730" t="s">
        <v>4943</v>
      </c>
      <c r="H77" s="610" t="s">
        <v>5099</v>
      </c>
      <c r="I77" s="612">
        <v>2023</v>
      </c>
      <c r="J77" s="611" t="s">
        <v>746</v>
      </c>
      <c r="K77" s="620" t="s">
        <v>4929</v>
      </c>
      <c r="L77" s="302">
        <v>45381</v>
      </c>
      <c r="M77" s="298" t="s">
        <v>734</v>
      </c>
      <c r="N77" s="283">
        <f t="shared" si="17"/>
        <v>45402</v>
      </c>
      <c r="O77" s="638"/>
    </row>
    <row r="78" spans="1:15">
      <c r="A78" s="3">
        <v>31</v>
      </c>
      <c r="B78" s="706" t="s">
        <v>4016</v>
      </c>
      <c r="C78" s="707">
        <v>264</v>
      </c>
      <c r="D78" s="708">
        <v>277</v>
      </c>
      <c r="E78" s="709">
        <f t="shared" si="16"/>
        <v>95.306859205776178</v>
      </c>
      <c r="F78" s="707"/>
      <c r="G78" s="659" t="s">
        <v>4943</v>
      </c>
      <c r="H78" s="710" t="s">
        <v>5104</v>
      </c>
      <c r="I78" s="711">
        <v>2023</v>
      </c>
      <c r="J78" s="636" t="s">
        <v>1268</v>
      </c>
      <c r="K78" s="712"/>
      <c r="L78" s="713">
        <v>45388</v>
      </c>
      <c r="M78" s="714" t="s">
        <v>734</v>
      </c>
      <c r="N78" s="283">
        <f t="shared" si="17"/>
        <v>45409</v>
      </c>
      <c r="O78" s="567"/>
    </row>
    <row r="79" spans="1:15">
      <c r="A79" s="3">
        <v>32</v>
      </c>
      <c r="B79" s="715" t="s">
        <v>4011</v>
      </c>
      <c r="C79" s="635">
        <v>60</v>
      </c>
      <c r="D79" s="636">
        <v>190</v>
      </c>
      <c r="E79" s="709">
        <f t="shared" si="16"/>
        <v>31.578947368421051</v>
      </c>
      <c r="F79" s="635"/>
      <c r="G79" s="659" t="s">
        <v>5121</v>
      </c>
      <c r="H79" s="710" t="s">
        <v>5105</v>
      </c>
      <c r="I79" s="711">
        <v>2021</v>
      </c>
      <c r="J79" s="636" t="s">
        <v>1268</v>
      </c>
      <c r="K79" s="712"/>
      <c r="L79" s="713">
        <v>45388</v>
      </c>
      <c r="M79" s="714" t="s">
        <v>734</v>
      </c>
      <c r="N79" s="283">
        <f t="shared" si="17"/>
        <v>45409</v>
      </c>
      <c r="O79" s="638"/>
    </row>
    <row r="80" spans="1:15">
      <c r="A80" s="3">
        <v>33</v>
      </c>
      <c r="B80" s="717" t="s">
        <v>4204</v>
      </c>
      <c r="C80" s="487">
        <v>98</v>
      </c>
      <c r="D80" s="718">
        <v>316</v>
      </c>
      <c r="E80" s="719">
        <f t="shared" si="16"/>
        <v>31.0126582278481</v>
      </c>
      <c r="F80" s="487"/>
      <c r="G80" s="487" t="s">
        <v>5088</v>
      </c>
      <c r="H80" s="486" t="s">
        <v>5094</v>
      </c>
      <c r="I80" s="205">
        <v>2023</v>
      </c>
      <c r="J80" s="487" t="s">
        <v>746</v>
      </c>
      <c r="K80" s="204" t="s">
        <v>5095</v>
      </c>
      <c r="L80" s="325">
        <v>45396</v>
      </c>
      <c r="M80" s="206" t="s">
        <v>282</v>
      </c>
      <c r="N80" s="283">
        <f t="shared" si="17"/>
        <v>45417</v>
      </c>
      <c r="O80" s="638"/>
    </row>
    <row r="81" spans="1:15">
      <c r="A81" s="3">
        <v>34</v>
      </c>
      <c r="B81" s="486" t="s">
        <v>4016</v>
      </c>
      <c r="C81" s="487">
        <v>352</v>
      </c>
      <c r="D81" s="718">
        <v>391</v>
      </c>
      <c r="E81" s="719">
        <f t="shared" si="16"/>
        <v>90.025575447570333</v>
      </c>
      <c r="F81" s="487"/>
      <c r="G81" s="660" t="s">
        <v>4954</v>
      </c>
      <c r="H81" s="207" t="s">
        <v>212</v>
      </c>
      <c r="I81" s="205">
        <v>2018</v>
      </c>
      <c r="J81" s="487" t="s">
        <v>727</v>
      </c>
      <c r="K81" s="204" t="s">
        <v>4001</v>
      </c>
      <c r="L81" s="325">
        <v>45396</v>
      </c>
      <c r="M81" s="206" t="s">
        <v>282</v>
      </c>
      <c r="N81" s="283">
        <f t="shared" si="17"/>
        <v>45417</v>
      </c>
      <c r="O81" s="638" t="s">
        <v>924</v>
      </c>
    </row>
    <row r="82" spans="1:15">
      <c r="A82" s="3">
        <v>35</v>
      </c>
      <c r="B82" s="717" t="s">
        <v>4016</v>
      </c>
      <c r="C82" s="487"/>
      <c r="D82" s="718">
        <v>206</v>
      </c>
      <c r="E82" s="719">
        <f t="shared" si="16"/>
        <v>0</v>
      </c>
      <c r="F82" s="487"/>
      <c r="G82" s="718" t="s">
        <v>1402</v>
      </c>
      <c r="H82" s="720" t="s">
        <v>5106</v>
      </c>
      <c r="I82" s="721">
        <v>2023</v>
      </c>
      <c r="J82" s="718" t="s">
        <v>727</v>
      </c>
      <c r="K82" s="204" t="s">
        <v>5107</v>
      </c>
      <c r="L82" s="325">
        <v>45396</v>
      </c>
      <c r="M82" s="206" t="s">
        <v>282</v>
      </c>
      <c r="N82" s="283">
        <f t="shared" si="17"/>
        <v>45417</v>
      </c>
      <c r="O82" s="567"/>
    </row>
    <row r="83" spans="1:15">
      <c r="A83" s="3">
        <v>36</v>
      </c>
      <c r="B83" s="717" t="s">
        <v>1975</v>
      </c>
      <c r="C83" s="487"/>
      <c r="D83" s="718">
        <v>198</v>
      </c>
      <c r="E83" s="719">
        <f t="shared" si="16"/>
        <v>0</v>
      </c>
      <c r="F83" s="487"/>
      <c r="G83" s="718" t="s">
        <v>1402</v>
      </c>
      <c r="H83" s="720" t="s">
        <v>5108</v>
      </c>
      <c r="I83" s="721">
        <v>2020</v>
      </c>
      <c r="J83" s="718" t="s">
        <v>727</v>
      </c>
      <c r="K83" s="204" t="s">
        <v>5109</v>
      </c>
      <c r="L83" s="325">
        <v>45396</v>
      </c>
      <c r="M83" s="206" t="s">
        <v>282</v>
      </c>
      <c r="N83" s="283">
        <f t="shared" si="17"/>
        <v>45417</v>
      </c>
      <c r="O83" s="567"/>
    </row>
    <row r="84" spans="1:15">
      <c r="A84" s="3">
        <v>37</v>
      </c>
      <c r="B84" s="722" t="s">
        <v>4016</v>
      </c>
      <c r="C84" s="723"/>
      <c r="D84" s="723">
        <v>223</v>
      </c>
      <c r="E84" s="724">
        <f t="shared" si="16"/>
        <v>0</v>
      </c>
      <c r="F84" s="723"/>
      <c r="G84" s="723"/>
      <c r="H84" s="725" t="s">
        <v>5112</v>
      </c>
      <c r="I84" s="726">
        <v>2022</v>
      </c>
      <c r="J84" s="723" t="s">
        <v>746</v>
      </c>
      <c r="K84" s="235" t="s">
        <v>5113</v>
      </c>
      <c r="L84" s="727">
        <v>45402</v>
      </c>
      <c r="M84" s="260" t="s">
        <v>734</v>
      </c>
      <c r="N84" s="283">
        <f t="shared" si="17"/>
        <v>45423</v>
      </c>
      <c r="O84" s="567"/>
    </row>
    <row r="85" spans="1:15">
      <c r="A85" s="3">
        <v>38</v>
      </c>
      <c r="B85" s="728" t="s">
        <v>4016</v>
      </c>
      <c r="C85" s="441"/>
      <c r="D85" s="723">
        <v>279</v>
      </c>
      <c r="E85" s="724">
        <f t="shared" si="16"/>
        <v>0</v>
      </c>
      <c r="F85" s="441"/>
      <c r="G85" s="441"/>
      <c r="H85" s="221" t="s">
        <v>5114</v>
      </c>
      <c r="I85" s="219">
        <v>2023</v>
      </c>
      <c r="J85" s="441" t="s">
        <v>746</v>
      </c>
      <c r="K85" s="235" t="s">
        <v>5115</v>
      </c>
      <c r="L85" s="328">
        <v>45402</v>
      </c>
      <c r="M85" s="260" t="s">
        <v>734</v>
      </c>
      <c r="N85" s="283">
        <f t="shared" si="17"/>
        <v>45423</v>
      </c>
      <c r="O85" s="638"/>
    </row>
    <row r="86" spans="1:15">
      <c r="A86" s="3">
        <v>39</v>
      </c>
      <c r="B86" s="722" t="s">
        <v>4059</v>
      </c>
      <c r="C86" s="723"/>
      <c r="D86" s="723">
        <v>175</v>
      </c>
      <c r="E86" s="724">
        <f t="shared" si="16"/>
        <v>0</v>
      </c>
      <c r="F86" s="723"/>
      <c r="G86" s="723"/>
      <c r="H86" s="725" t="s">
        <v>5116</v>
      </c>
      <c r="I86" s="726">
        <v>2023</v>
      </c>
      <c r="J86" s="723" t="s">
        <v>746</v>
      </c>
      <c r="K86" s="235" t="s">
        <v>5117</v>
      </c>
      <c r="L86" s="727">
        <v>45402</v>
      </c>
      <c r="M86" s="260" t="s">
        <v>734</v>
      </c>
      <c r="N86" s="283">
        <f t="shared" si="17"/>
        <v>45423</v>
      </c>
      <c r="O86" s="567"/>
    </row>
    <row r="87" spans="1:15">
      <c r="A87" s="3">
        <v>40</v>
      </c>
      <c r="B87" s="725" t="s">
        <v>4614</v>
      </c>
      <c r="C87" s="723">
        <v>110</v>
      </c>
      <c r="D87" s="723">
        <v>292</v>
      </c>
      <c r="E87" s="724">
        <f t="shared" si="16"/>
        <v>37.671232876712331</v>
      </c>
      <c r="F87" s="723"/>
      <c r="G87" s="659" t="s">
        <v>5088</v>
      </c>
      <c r="H87" s="725" t="s">
        <v>5084</v>
      </c>
      <c r="I87" s="726">
        <v>2023</v>
      </c>
      <c r="J87" s="723" t="s">
        <v>1268</v>
      </c>
      <c r="K87" s="729" t="s">
        <v>5118</v>
      </c>
      <c r="L87" s="328">
        <v>45402</v>
      </c>
      <c r="M87" s="260" t="s">
        <v>734</v>
      </c>
      <c r="N87" s="283">
        <f t="shared" si="17"/>
        <v>45423</v>
      </c>
      <c r="O87" s="567"/>
    </row>
    <row r="88" spans="1:15">
      <c r="A88" s="3">
        <v>41</v>
      </c>
      <c r="B88" s="764" t="s">
        <v>4206</v>
      </c>
      <c r="C88" s="475">
        <v>29</v>
      </c>
      <c r="D88" s="590">
        <v>269</v>
      </c>
      <c r="E88" s="683">
        <f t="shared" si="16"/>
        <v>10.780669144981413</v>
      </c>
      <c r="F88" s="475"/>
      <c r="G88" s="659" t="s">
        <v>5088</v>
      </c>
      <c r="H88" s="733" t="s">
        <v>5097</v>
      </c>
      <c r="I88" s="734">
        <v>2020</v>
      </c>
      <c r="J88" s="590" t="s">
        <v>2485</v>
      </c>
      <c r="K88" s="765"/>
      <c r="L88" s="592"/>
      <c r="M88" s="350"/>
      <c r="N88" s="283">
        <f t="shared" si="17"/>
        <v>14</v>
      </c>
      <c r="O88" s="567"/>
    </row>
    <row r="89" spans="1:15">
      <c r="A89" s="3">
        <v>42</v>
      </c>
      <c r="B89" s="476" t="s">
        <v>4017</v>
      </c>
      <c r="C89" s="475">
        <v>207</v>
      </c>
      <c r="D89" s="590">
        <v>416</v>
      </c>
      <c r="E89" s="683">
        <f t="shared" si="16"/>
        <v>49.759615384615387</v>
      </c>
      <c r="F89" s="475"/>
      <c r="G89" s="660" t="s">
        <v>4943</v>
      </c>
      <c r="H89" s="476" t="s">
        <v>5122</v>
      </c>
      <c r="I89" s="314">
        <v>2022</v>
      </c>
      <c r="J89" s="475" t="s">
        <v>4208</v>
      </c>
      <c r="K89" s="765"/>
      <c r="L89" s="592"/>
      <c r="M89" s="350"/>
      <c r="N89" s="283">
        <f t="shared" ref="N89:N90" si="18">IF(M89="O",L89+21,L89+14)</f>
        <v>14</v>
      </c>
      <c r="O89" s="638"/>
    </row>
    <row r="90" spans="1:15">
      <c r="A90" s="3">
        <v>43</v>
      </c>
      <c r="B90" s="695"/>
      <c r="C90" s="501"/>
      <c r="D90" s="584"/>
      <c r="E90" s="682" t="e">
        <f t="shared" ref="E90" si="19">(C90/D90)*100</f>
        <v>#DIV/0!</v>
      </c>
      <c r="F90" s="501"/>
      <c r="G90" s="584"/>
      <c r="H90" s="583"/>
      <c r="I90" s="568"/>
      <c r="J90" s="584"/>
      <c r="K90" s="638"/>
      <c r="L90" s="283"/>
      <c r="M90" s="172"/>
      <c r="N90" s="283">
        <f t="shared" si="18"/>
        <v>14</v>
      </c>
      <c r="O90" s="638"/>
    </row>
    <row r="91" spans="1:15">
      <c r="A91" s="3">
        <v>44</v>
      </c>
      <c r="B91" s="695"/>
      <c r="C91" s="501"/>
      <c r="D91" s="584"/>
      <c r="E91" s="682" t="e">
        <f t="shared" ref="E91:E97" si="20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6" si="21">IF(M91="O",L91+21,L91+14)</f>
        <v>14</v>
      </c>
      <c r="O91" s="638"/>
    </row>
    <row r="92" spans="1:15">
      <c r="A92" s="3">
        <v>45</v>
      </c>
      <c r="B92" s="695"/>
      <c r="C92" s="501"/>
      <c r="D92" s="584"/>
      <c r="E92" s="682" t="e">
        <f t="shared" ref="E92" si="22">(C92/D92)*100</f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ref="N92" si="23">IF(M92="O",L92+21,L92+14)</f>
        <v>14</v>
      </c>
      <c r="O92" s="638"/>
    </row>
    <row r="93" spans="1:15">
      <c r="A93" s="3">
        <v>46</v>
      </c>
      <c r="B93" s="695"/>
      <c r="C93" s="501"/>
      <c r="D93" s="584"/>
      <c r="E93" s="682" t="e">
        <f t="shared" si="20"/>
        <v>#DIV/0!</v>
      </c>
      <c r="F93" s="501"/>
      <c r="G93" s="584"/>
      <c r="H93" s="583"/>
      <c r="I93" s="568"/>
      <c r="J93" s="584"/>
      <c r="K93" s="173"/>
      <c r="L93" s="283"/>
      <c r="M93" s="172"/>
      <c r="N93" s="283">
        <f t="shared" si="21"/>
        <v>14</v>
      </c>
      <c r="O93" s="638"/>
    </row>
    <row r="94" spans="1:15">
      <c r="A94" s="3">
        <v>47</v>
      </c>
      <c r="B94" s="695"/>
      <c r="C94" s="501"/>
      <c r="D94" s="584"/>
      <c r="E94" s="682" t="e">
        <f t="shared" si="20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21"/>
        <v>14</v>
      </c>
      <c r="O94" s="638"/>
    </row>
    <row r="95" spans="1:15">
      <c r="A95" s="3">
        <v>48</v>
      </c>
      <c r="B95" s="695"/>
      <c r="C95" s="501"/>
      <c r="D95" s="584"/>
      <c r="E95" s="682" t="e">
        <f t="shared" si="20"/>
        <v>#DIV/0!</v>
      </c>
      <c r="F95" s="501"/>
      <c r="G95" s="501"/>
      <c r="H95" s="17"/>
      <c r="I95" s="8"/>
      <c r="J95" s="501"/>
      <c r="K95" s="173"/>
      <c r="L95" s="283"/>
      <c r="M95" s="172"/>
      <c r="N95" s="283">
        <f t="shared" si="21"/>
        <v>14</v>
      </c>
      <c r="O95" s="638"/>
    </row>
    <row r="96" spans="1:15">
      <c r="A96" s="3">
        <v>49</v>
      </c>
      <c r="B96" s="696"/>
      <c r="C96" s="584"/>
      <c r="D96" s="584"/>
      <c r="E96" s="682" t="e">
        <f t="shared" si="20"/>
        <v>#DIV/0!</v>
      </c>
      <c r="F96" s="584"/>
      <c r="G96" s="584"/>
      <c r="H96" s="583"/>
      <c r="I96" s="568"/>
      <c r="J96" s="584"/>
      <c r="K96" s="173"/>
      <c r="L96" s="645"/>
      <c r="M96" s="172"/>
      <c r="N96" s="283">
        <f t="shared" si="21"/>
        <v>14</v>
      </c>
      <c r="O96" s="638"/>
    </row>
    <row r="97" spans="1:15">
      <c r="A97" s="3">
        <v>50</v>
      </c>
      <c r="B97" s="695"/>
      <c r="C97" s="501"/>
      <c r="D97" s="584"/>
      <c r="E97" s="682" t="e">
        <f t="shared" si="20"/>
        <v>#DIV/0!</v>
      </c>
      <c r="F97" s="501"/>
      <c r="G97" s="584"/>
      <c r="H97" s="583"/>
      <c r="I97" s="568"/>
      <c r="J97" s="584"/>
      <c r="K97" s="638"/>
      <c r="L97" s="283"/>
      <c r="M97" s="172"/>
      <c r="N97" s="283">
        <f t="shared" ref="N97:N133" si="24">IF(M97="O",L97+21,L97+14)</f>
        <v>14</v>
      </c>
      <c r="O97" s="638"/>
    </row>
    <row r="98" spans="1:15">
      <c r="A98" s="3">
        <v>51</v>
      </c>
      <c r="B98" s="695"/>
      <c r="C98" s="501"/>
      <c r="D98" s="584"/>
      <c r="E98" s="682" t="e">
        <f t="shared" ref="E98:E103" si="25">(C98/D98)*100</f>
        <v>#DIV/0!</v>
      </c>
      <c r="F98" s="501"/>
      <c r="G98" s="584"/>
      <c r="H98" s="583"/>
      <c r="I98" s="568"/>
      <c r="J98" s="584"/>
      <c r="K98" s="638"/>
      <c r="L98" s="283"/>
      <c r="M98" s="172"/>
      <c r="N98" s="283">
        <f t="shared" si="24"/>
        <v>14</v>
      </c>
      <c r="O98" s="638"/>
    </row>
    <row r="99" spans="1:15">
      <c r="A99" s="3">
        <v>52</v>
      </c>
      <c r="B99" s="695"/>
      <c r="C99" s="578"/>
      <c r="D99" s="678"/>
      <c r="E99" s="682" t="e">
        <f t="shared" si="25"/>
        <v>#DIV/0!</v>
      </c>
      <c r="F99" s="578"/>
      <c r="G99" s="584"/>
      <c r="H99" s="583"/>
      <c r="I99" s="568"/>
      <c r="J99" s="584"/>
      <c r="K99" s="638"/>
      <c r="L99" s="283"/>
      <c r="M99" s="172"/>
      <c r="N99" s="283">
        <f t="shared" si="24"/>
        <v>14</v>
      </c>
      <c r="O99" s="638"/>
    </row>
    <row r="100" spans="1:15">
      <c r="A100" s="3">
        <v>53</v>
      </c>
      <c r="B100" s="695"/>
      <c r="C100" s="501"/>
      <c r="D100" s="584"/>
      <c r="E100" s="682" t="e">
        <f t="shared" si="25"/>
        <v>#DIV/0!</v>
      </c>
      <c r="F100" s="501"/>
      <c r="G100" s="584"/>
      <c r="H100" s="583"/>
      <c r="I100" s="568"/>
      <c r="J100" s="584"/>
      <c r="K100" s="173"/>
      <c r="L100" s="283"/>
      <c r="M100" s="172"/>
      <c r="N100" s="283">
        <f t="shared" si="24"/>
        <v>14</v>
      </c>
      <c r="O100" s="638"/>
    </row>
    <row r="101" spans="1:15">
      <c r="A101" s="3">
        <v>54</v>
      </c>
      <c r="B101" s="695"/>
      <c r="C101" s="501"/>
      <c r="D101" s="584"/>
      <c r="E101" s="682" t="e">
        <f t="shared" si="25"/>
        <v>#DIV/0!</v>
      </c>
      <c r="F101" s="501"/>
      <c r="G101" s="584"/>
      <c r="H101" s="583"/>
      <c r="I101" s="568"/>
      <c r="J101" s="584"/>
      <c r="K101" s="173"/>
      <c r="L101" s="283"/>
      <c r="M101" s="172"/>
      <c r="N101" s="283">
        <f t="shared" si="24"/>
        <v>14</v>
      </c>
      <c r="O101" s="567"/>
    </row>
    <row r="102" spans="1:15">
      <c r="A102" s="3">
        <v>55</v>
      </c>
      <c r="B102" s="695"/>
      <c r="C102" s="501"/>
      <c r="D102" s="584"/>
      <c r="E102" s="682" t="e">
        <f t="shared" si="25"/>
        <v>#DIV/0!</v>
      </c>
      <c r="F102" s="501"/>
      <c r="G102" s="501"/>
      <c r="H102" s="17"/>
      <c r="I102" s="8"/>
      <c r="J102" s="501"/>
      <c r="K102" s="173"/>
      <c r="L102" s="283"/>
      <c r="M102" s="172"/>
      <c r="N102" s="283">
        <f t="shared" si="24"/>
        <v>14</v>
      </c>
      <c r="O102" s="567"/>
    </row>
    <row r="103" spans="1:15">
      <c r="A103" s="3">
        <v>56</v>
      </c>
      <c r="B103" s="696"/>
      <c r="C103" s="584"/>
      <c r="D103" s="584"/>
      <c r="E103" s="682" t="e">
        <f t="shared" si="25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4"/>
        <v>14</v>
      </c>
      <c r="O103" s="567"/>
    </row>
    <row r="104" spans="1:15">
      <c r="A104" s="3">
        <v>57</v>
      </c>
      <c r="B104" s="696"/>
      <c r="C104" s="584"/>
      <c r="D104" s="584"/>
      <c r="E104" s="682" t="e">
        <f t="shared" ref="E104" si="26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" si="27">IF(M104="O",L104+21,L104+14)</f>
        <v>14</v>
      </c>
      <c r="O104" s="567"/>
    </row>
    <row r="105" spans="1:15">
      <c r="A105" s="3">
        <v>58</v>
      </c>
      <c r="B105" s="647">
        <v>2024</v>
      </c>
      <c r="C105" s="502">
        <v>42</v>
      </c>
      <c r="D105" s="675"/>
      <c r="E105" s="685"/>
      <c r="F105" s="502" t="s">
        <v>3579</v>
      </c>
      <c r="G105" s="584"/>
      <c r="H105" s="583"/>
      <c r="I105" s="8"/>
      <c r="J105" s="501"/>
      <c r="K105" s="9"/>
      <c r="L105" s="283"/>
      <c r="M105" s="172"/>
      <c r="N105" s="283">
        <f t="shared" si="24"/>
        <v>14</v>
      </c>
      <c r="O105" s="567"/>
    </row>
    <row r="106" spans="1:15">
      <c r="A106" s="3">
        <v>59</v>
      </c>
      <c r="B106" s="549" t="s">
        <v>5025</v>
      </c>
      <c r="C106" s="443">
        <v>16</v>
      </c>
      <c r="D106" s="616"/>
      <c r="E106" s="684"/>
      <c r="F106" s="443" t="s">
        <v>3580</v>
      </c>
      <c r="G106" s="584"/>
      <c r="H106" s="583"/>
      <c r="I106" s="8"/>
      <c r="J106" s="501"/>
      <c r="K106" s="9"/>
      <c r="L106" s="283"/>
      <c r="M106" s="172"/>
      <c r="N106" s="283">
        <f t="shared" si="24"/>
        <v>14</v>
      </c>
      <c r="O106" s="567"/>
    </row>
    <row r="107" spans="1:15">
      <c r="A107" s="3">
        <v>60</v>
      </c>
      <c r="B107" s="505">
        <f>(C105/108)*100</f>
        <v>38.888888888888893</v>
      </c>
      <c r="C107" s="443">
        <f>C106*100/C105</f>
        <v>38.095238095238095</v>
      </c>
      <c r="D107" s="616"/>
      <c r="E107" s="684"/>
      <c r="F107" s="443" t="s">
        <v>1073</v>
      </c>
      <c r="G107" s="584"/>
      <c r="H107" s="583"/>
      <c r="I107" s="568"/>
      <c r="J107" s="584"/>
      <c r="K107" s="9"/>
      <c r="L107" s="283"/>
      <c r="M107" s="172"/>
      <c r="N107" s="283">
        <f t="shared" si="24"/>
        <v>14</v>
      </c>
      <c r="O107" s="567"/>
    </row>
    <row r="108" spans="1:15">
      <c r="A108" s="3">
        <v>61</v>
      </c>
      <c r="B108" s="606">
        <v>2024</v>
      </c>
      <c r="C108" s="607">
        <v>0</v>
      </c>
      <c r="D108" s="676"/>
      <c r="E108" s="686"/>
      <c r="F108" s="607" t="s">
        <v>3579</v>
      </c>
      <c r="G108" s="584"/>
      <c r="H108" s="583"/>
      <c r="I108" s="568"/>
      <c r="J108" s="584"/>
      <c r="K108" s="9"/>
      <c r="L108" s="283"/>
      <c r="M108" s="172"/>
      <c r="N108" s="283">
        <f t="shared" si="24"/>
        <v>14</v>
      </c>
      <c r="O108" s="567"/>
    </row>
    <row r="109" spans="1:15">
      <c r="A109" s="3">
        <v>62</v>
      </c>
      <c r="B109" s="608" t="s">
        <v>5026</v>
      </c>
      <c r="C109" s="606">
        <v>0</v>
      </c>
      <c r="D109" s="677"/>
      <c r="E109" s="687"/>
      <c r="F109" s="606" t="s">
        <v>3580</v>
      </c>
      <c r="G109" s="501"/>
      <c r="H109" s="500"/>
      <c r="I109" s="8"/>
      <c r="J109" s="501"/>
      <c r="K109" s="9"/>
      <c r="L109" s="283"/>
      <c r="M109" s="172"/>
      <c r="N109" s="283">
        <f t="shared" si="24"/>
        <v>14</v>
      </c>
      <c r="O109" s="9"/>
    </row>
    <row r="110" spans="1:15">
      <c r="A110" s="3">
        <v>63</v>
      </c>
      <c r="B110" s="449">
        <f>(C108/24)*100</f>
        <v>0</v>
      </c>
      <c r="C110" s="606" t="e">
        <f>C109*100/C108</f>
        <v>#DIV/0!</v>
      </c>
      <c r="D110" s="677"/>
      <c r="E110" s="687"/>
      <c r="F110" s="606" t="s">
        <v>1073</v>
      </c>
      <c r="G110" s="501"/>
      <c r="H110" s="500"/>
      <c r="I110" s="8"/>
      <c r="J110" s="501"/>
      <c r="K110" s="9"/>
      <c r="L110" s="283"/>
      <c r="M110" s="172"/>
      <c r="N110" s="283">
        <f t="shared" si="24"/>
        <v>14</v>
      </c>
      <c r="O110" s="9"/>
    </row>
    <row r="111" spans="1:15">
      <c r="A111" s="3">
        <v>64</v>
      </c>
      <c r="B111" s="501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24"/>
        <v>14</v>
      </c>
      <c r="O111" s="9"/>
    </row>
    <row r="112" spans="1:15">
      <c r="A112" s="3">
        <v>65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24"/>
        <v>14</v>
      </c>
      <c r="O112" s="9"/>
    </row>
    <row r="113" spans="1:15">
      <c r="A113" s="3">
        <v>66</v>
      </c>
      <c r="B113" s="501"/>
      <c r="C113" s="578"/>
      <c r="D113" s="678"/>
      <c r="E113" s="688"/>
      <c r="F113" s="578"/>
      <c r="G113" s="501"/>
      <c r="H113" s="500"/>
      <c r="I113" s="8"/>
      <c r="J113" s="501"/>
      <c r="K113" s="9"/>
      <c r="L113" s="283"/>
      <c r="M113" s="172"/>
      <c r="N113" s="283">
        <f t="shared" si="24"/>
        <v>14</v>
      </c>
      <c r="O113" s="9"/>
    </row>
    <row r="114" spans="1:15">
      <c r="A114" s="3">
        <v>67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24"/>
        <v>14</v>
      </c>
      <c r="O114" s="9"/>
    </row>
    <row r="115" spans="1:15">
      <c r="A115" s="3">
        <v>68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24"/>
        <v>14</v>
      </c>
      <c r="O115" s="9"/>
    </row>
    <row r="116" spans="1:15">
      <c r="A116" s="3">
        <v>69</v>
      </c>
      <c r="B116" s="500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24"/>
        <v>14</v>
      </c>
      <c r="O116" s="9"/>
    </row>
    <row r="117" spans="1:15">
      <c r="A117" s="3">
        <v>70</v>
      </c>
      <c r="B117" s="500"/>
      <c r="C117" s="501"/>
      <c r="D117" s="584"/>
      <c r="E117" s="682"/>
      <c r="F117" s="501"/>
      <c r="G117" s="501"/>
      <c r="H117" s="503"/>
      <c r="I117" s="8"/>
      <c r="J117" s="501"/>
      <c r="K117" s="9"/>
      <c r="L117" s="283"/>
      <c r="M117" s="172"/>
      <c r="N117" s="283">
        <f t="shared" si="24"/>
        <v>14</v>
      </c>
      <c r="O117" s="9"/>
    </row>
    <row r="118" spans="1:15">
      <c r="A118" s="3">
        <v>71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24"/>
        <v>14</v>
      </c>
      <c r="O118" s="9"/>
    </row>
    <row r="119" spans="1:15">
      <c r="A119" s="3">
        <v>72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24"/>
        <v>14</v>
      </c>
      <c r="O119" s="9"/>
    </row>
    <row r="120" spans="1:15">
      <c r="A120" s="3">
        <v>73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24"/>
        <v>14</v>
      </c>
      <c r="O120" s="9"/>
    </row>
    <row r="121" spans="1:15">
      <c r="A121" s="3">
        <v>74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24"/>
        <v>14</v>
      </c>
      <c r="O121" s="9"/>
    </row>
    <row r="122" spans="1:15">
      <c r="A122" s="3">
        <v>75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24"/>
        <v>14</v>
      </c>
      <c r="O122" s="9"/>
    </row>
    <row r="123" spans="1:15">
      <c r="A123" s="3">
        <v>76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24"/>
        <v>14</v>
      </c>
      <c r="O123" s="9"/>
    </row>
    <row r="124" spans="1:15">
      <c r="A124" s="3">
        <v>77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24"/>
        <v>14</v>
      </c>
      <c r="O124" s="9"/>
    </row>
    <row r="125" spans="1:15">
      <c r="A125" s="3">
        <v>78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24"/>
        <v>14</v>
      </c>
      <c r="O125" s="9"/>
    </row>
    <row r="126" spans="1:15">
      <c r="A126" s="3">
        <v>79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24"/>
        <v>14</v>
      </c>
      <c r="O126" s="9"/>
    </row>
    <row r="127" spans="1:15">
      <c r="A127" s="3">
        <v>80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8"/>
      <c r="N127" s="283">
        <f t="shared" si="24"/>
        <v>14</v>
      </c>
      <c r="O127" s="9"/>
    </row>
    <row r="128" spans="1:15">
      <c r="A128" s="3">
        <v>81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24"/>
        <v>14</v>
      </c>
      <c r="O128" s="9"/>
    </row>
    <row r="129" spans="1:15">
      <c r="A129" s="3">
        <v>82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24"/>
        <v>14</v>
      </c>
      <c r="O129" s="9"/>
    </row>
    <row r="130" spans="1:15">
      <c r="A130" s="3">
        <v>83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24"/>
        <v>14</v>
      </c>
      <c r="O130" s="9"/>
    </row>
    <row r="131" spans="1:15">
      <c r="A131" s="3">
        <v>84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24"/>
        <v>14</v>
      </c>
      <c r="O131" s="9"/>
    </row>
    <row r="132" spans="1:15">
      <c r="A132" s="3">
        <v>85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24"/>
        <v>14</v>
      </c>
      <c r="O132" s="9"/>
    </row>
    <row r="133" spans="1:15">
      <c r="A133" s="3">
        <v>86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4"/>
        <v>14</v>
      </c>
      <c r="O133" s="9"/>
    </row>
    <row r="134" spans="1:15">
      <c r="A134" s="3">
        <v>87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ref="N134:N147" si="28">IF(M134="O",L134+21,L134+14)</f>
        <v>14</v>
      </c>
      <c r="O134" s="9"/>
    </row>
    <row r="135" spans="1:15">
      <c r="A135" s="3">
        <v>88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28"/>
        <v>14</v>
      </c>
      <c r="O135" s="9"/>
    </row>
    <row r="136" spans="1:15">
      <c r="A136" s="3">
        <v>89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8"/>
        <v>14</v>
      </c>
      <c r="O136" s="9"/>
    </row>
    <row r="137" spans="1:15">
      <c r="A137" s="3">
        <v>90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8"/>
        <v>14</v>
      </c>
      <c r="O137" s="9"/>
    </row>
    <row r="138" spans="1:15">
      <c r="A138" s="3">
        <v>91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8"/>
        <v>14</v>
      </c>
      <c r="O138" s="9"/>
    </row>
    <row r="139" spans="1:15">
      <c r="A139" s="3">
        <v>92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8"/>
        <v>14</v>
      </c>
      <c r="O139" s="9"/>
    </row>
    <row r="140" spans="1:15">
      <c r="A140" s="3">
        <v>93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8"/>
        <v>14</v>
      </c>
      <c r="O140" s="9"/>
    </row>
    <row r="141" spans="1:15">
      <c r="A141" s="3">
        <v>94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8"/>
        <v>14</v>
      </c>
      <c r="O141" s="9"/>
    </row>
    <row r="142" spans="1:15">
      <c r="A142" s="3">
        <v>95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8"/>
        <v>14</v>
      </c>
      <c r="O142" s="9"/>
    </row>
    <row r="143" spans="1:15">
      <c r="A143" s="3">
        <v>96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8"/>
        <v>14</v>
      </c>
      <c r="O143" s="9"/>
    </row>
    <row r="144" spans="1:15">
      <c r="A144" s="3">
        <v>97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8"/>
        <v>14</v>
      </c>
      <c r="O144" s="9"/>
    </row>
    <row r="145" spans="1:15">
      <c r="A145" s="3">
        <v>98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8"/>
        <v>14</v>
      </c>
      <c r="O145" s="9"/>
    </row>
    <row r="146" spans="1:15">
      <c r="A146" s="3">
        <v>99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8"/>
        <v>14</v>
      </c>
      <c r="O146" s="9"/>
    </row>
    <row r="147" spans="1:15">
      <c r="A147" s="3">
        <v>100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8"/>
        <v>14</v>
      </c>
      <c r="O147" s="9"/>
    </row>
    <row r="148" spans="1:15">
      <c r="A148" s="3">
        <v>101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ref="N148:N154" si="29">IF(M148="O",L148+21,L148+14)</f>
        <v>14</v>
      </c>
      <c r="O148" s="9"/>
    </row>
    <row r="149" spans="1:15">
      <c r="A149" s="3">
        <v>102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29"/>
        <v>14</v>
      </c>
      <c r="O149" s="9"/>
    </row>
    <row r="150" spans="1:15">
      <c r="A150" s="3">
        <v>103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9"/>
        <v>14</v>
      </c>
      <c r="O150" s="9"/>
    </row>
    <row r="151" spans="1:15">
      <c r="A151" s="3">
        <v>104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9"/>
        <v>14</v>
      </c>
      <c r="O151" s="9"/>
    </row>
    <row r="152" spans="1:15">
      <c r="A152" s="3">
        <v>105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9"/>
        <v>14</v>
      </c>
      <c r="O152" s="9"/>
    </row>
    <row r="153" spans="1:15">
      <c r="A153" s="3">
        <v>106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9"/>
        <v>14</v>
      </c>
      <c r="O153" s="9"/>
    </row>
    <row r="154" spans="1:15">
      <c r="A154" s="3">
        <v>107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9"/>
        <v>14</v>
      </c>
      <c r="O154" s="9"/>
    </row>
    <row r="155" spans="1:15">
      <c r="A155" s="3">
        <v>108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ref="N155:N156" si="30">IF(M155="O",L155+21,L155+14)</f>
        <v>14</v>
      </c>
      <c r="O155" s="9"/>
    </row>
    <row r="156" spans="1:15"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30"/>
        <v>14</v>
      </c>
      <c r="O156" s="9"/>
    </row>
    <row r="157" spans="1:15" s="3" customFormat="1">
      <c r="B157" s="1"/>
      <c r="E157" s="689"/>
      <c r="H157" s="1"/>
      <c r="K157" s="1"/>
      <c r="L157" s="284"/>
      <c r="N157" s="284"/>
      <c r="O157" s="1"/>
    </row>
    <row r="158" spans="1:15" s="3" customFormat="1">
      <c r="B158" s="1"/>
      <c r="E158" s="689"/>
      <c r="H158" s="1"/>
      <c r="K158" s="1"/>
      <c r="L158" s="284"/>
      <c r="N158" s="284"/>
      <c r="O158" s="1"/>
    </row>
  </sheetData>
  <autoFilter ref="B2:P147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39">
        <v>2022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2024-04-25T05:37:52Z</dcterms:modified>
  <cp:version>1000.0100.01</cp:version>
</cp:coreProperties>
</file>