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3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피치'!$A$1:$D$560</definedName>
    <definedName name="_xlnm.Print_Area" localSheetId="2">'4월SAMPLE'!$A$1:$AA$174</definedName>
    <definedName name="_xlnm.Print_Area" localSheetId="0">'품질(3월)'!$A$726:$AD$745</definedName>
    <definedName name="제품피치">'제품 피치'!$C$2:$D$560</definedName>
  </definedNames>
  <calcPr calcId="124519"/>
</workbook>
</file>

<file path=xl/calcChain.xml><?xml version="1.0" encoding="utf-8"?>
<calcChain xmlns="http://schemas.openxmlformats.org/spreadsheetml/2006/main">
  <c r="AE728" i="1"/>
  <c r="AD728" s="1"/>
  <c r="AB729"/>
  <c r="M729"/>
  <c r="B729"/>
  <c r="N729" l="1"/>
  <c r="J729"/>
  <c r="K729" s="1"/>
  <c r="W737" l="1"/>
  <c r="V737"/>
  <c r="U737"/>
  <c r="T737"/>
  <c r="S737"/>
  <c r="R737"/>
  <c r="Q737"/>
  <c r="P737"/>
  <c r="O737"/>
  <c r="L737"/>
  <c r="I737"/>
  <c r="AE736"/>
  <c r="AD736" s="1"/>
  <c r="AB736"/>
  <c r="M736"/>
  <c r="J736" s="1"/>
  <c r="K736" s="1"/>
  <c r="B736"/>
  <c r="AE735"/>
  <c r="AD735" s="1"/>
  <c r="AB735"/>
  <c r="M735"/>
  <c r="B735"/>
  <c r="AE734"/>
  <c r="AD734" s="1"/>
  <c r="AB734"/>
  <c r="M734"/>
  <c r="B734"/>
  <c r="AE733"/>
  <c r="AD733" s="1"/>
  <c r="AB733"/>
  <c r="M733"/>
  <c r="B733"/>
  <c r="AE732"/>
  <c r="AD732" s="1"/>
  <c r="AB732"/>
  <c r="M732"/>
  <c r="B732"/>
  <c r="AE731"/>
  <c r="AD731" s="1"/>
  <c r="AB731"/>
  <c r="M731"/>
  <c r="J731" s="1"/>
  <c r="K731" s="1"/>
  <c r="B731"/>
  <c r="AE730"/>
  <c r="AD730" s="1"/>
  <c r="AB730"/>
  <c r="M730"/>
  <c r="J730" s="1"/>
  <c r="K730" s="1"/>
  <c r="B730"/>
  <c r="AE729"/>
  <c r="AD729" s="1"/>
  <c r="AB728"/>
  <c r="M728"/>
  <c r="B728"/>
  <c r="AE714"/>
  <c r="AD714" s="1"/>
  <c r="AB705"/>
  <c r="M705"/>
  <c r="B705"/>
  <c r="AE713"/>
  <c r="AD713" s="1"/>
  <c r="AB714"/>
  <c r="M714"/>
  <c r="J714" s="1"/>
  <c r="K714" s="1"/>
  <c r="B714"/>
  <c r="AE700"/>
  <c r="AD700" s="1"/>
  <c r="AB699"/>
  <c r="M699"/>
  <c r="J699" s="1"/>
  <c r="N699" s="1"/>
  <c r="B699"/>
  <c r="AE703"/>
  <c r="AD703" s="1"/>
  <c r="AB707"/>
  <c r="M707"/>
  <c r="J707" s="1"/>
  <c r="K707" s="1"/>
  <c r="B707"/>
  <c r="AE701"/>
  <c r="AD701" s="1"/>
  <c r="AB706"/>
  <c r="M706"/>
  <c r="B706"/>
  <c r="W716"/>
  <c r="V716"/>
  <c r="U716"/>
  <c r="T716"/>
  <c r="S716"/>
  <c r="R716"/>
  <c r="Q716"/>
  <c r="P716"/>
  <c r="O716"/>
  <c r="L716"/>
  <c r="I716"/>
  <c r="AE715"/>
  <c r="AD715" s="1"/>
  <c r="AB715"/>
  <c r="M715"/>
  <c r="B715"/>
  <c r="AE712"/>
  <c r="AD712" s="1"/>
  <c r="AB704"/>
  <c r="M704"/>
  <c r="B704"/>
  <c r="AE711"/>
  <c r="AD711" s="1"/>
  <c r="AB713"/>
  <c r="M713"/>
  <c r="B713"/>
  <c r="AE710"/>
  <c r="AD710" s="1"/>
  <c r="AB712"/>
  <c r="M712"/>
  <c r="B712"/>
  <c r="AE709"/>
  <c r="AD709" s="1"/>
  <c r="AB703"/>
  <c r="M703"/>
  <c r="B703"/>
  <c r="AE708"/>
  <c r="AD708" s="1"/>
  <c r="AB700"/>
  <c r="M700"/>
  <c r="B700"/>
  <c r="AE707"/>
  <c r="AD707" s="1"/>
  <c r="AB711"/>
  <c r="M711"/>
  <c r="B711"/>
  <c r="AE706"/>
  <c r="AD706" s="1"/>
  <c r="AB710"/>
  <c r="M710"/>
  <c r="B710"/>
  <c r="AE705"/>
  <c r="AD705" s="1"/>
  <c r="AB709"/>
  <c r="M709"/>
  <c r="B709"/>
  <c r="AE704"/>
  <c r="AD704" s="1"/>
  <c r="AB708"/>
  <c r="M708"/>
  <c r="J708" s="1"/>
  <c r="K708" s="1"/>
  <c r="B708"/>
  <c r="AE702"/>
  <c r="AD702" s="1"/>
  <c r="AB702"/>
  <c r="M702"/>
  <c r="B702"/>
  <c r="AE699"/>
  <c r="AD699" s="1"/>
  <c r="AB701"/>
  <c r="M701"/>
  <c r="J701" s="1"/>
  <c r="K701" s="1"/>
  <c r="B701"/>
  <c r="AE684"/>
  <c r="AD684" s="1"/>
  <c r="AB684"/>
  <c r="M684"/>
  <c r="J684" s="1"/>
  <c r="K684" s="1"/>
  <c r="B684"/>
  <c r="AE683"/>
  <c r="AD683" s="1"/>
  <c r="AB683"/>
  <c r="M683"/>
  <c r="J683" s="1"/>
  <c r="K683" s="1"/>
  <c r="B683"/>
  <c r="AE682"/>
  <c r="AD682" s="1"/>
  <c r="AB673"/>
  <c r="M673"/>
  <c r="J673" s="1"/>
  <c r="K673" s="1"/>
  <c r="B673"/>
  <c r="AE680"/>
  <c r="AD680" s="1"/>
  <c r="AB680"/>
  <c r="M680"/>
  <c r="J680" s="1"/>
  <c r="K680" s="1"/>
  <c r="B680"/>
  <c r="AE679"/>
  <c r="AD679" s="1"/>
  <c r="AB679"/>
  <c r="M679"/>
  <c r="J679" s="1"/>
  <c r="K679" s="1"/>
  <c r="B679"/>
  <c r="AE675"/>
  <c r="AD675" s="1"/>
  <c r="AB675"/>
  <c r="M675"/>
  <c r="B675"/>
  <c r="AE673"/>
  <c r="AD673" s="1"/>
  <c r="AB681"/>
  <c r="M681"/>
  <c r="J681" s="1"/>
  <c r="K681" s="1"/>
  <c r="B681"/>
  <c r="AE685"/>
  <c r="AD685" s="1"/>
  <c r="AB685"/>
  <c r="M685"/>
  <c r="J685" s="1"/>
  <c r="K685" s="1"/>
  <c r="B685"/>
  <c r="AE681"/>
  <c r="AD681" s="1"/>
  <c r="AB682"/>
  <c r="M682"/>
  <c r="J682" s="1"/>
  <c r="K682" s="1"/>
  <c r="B682"/>
  <c r="J728" l="1"/>
  <c r="K728" s="1"/>
  <c r="N730"/>
  <c r="N731"/>
  <c r="J735"/>
  <c r="K735" s="1"/>
  <c r="N736"/>
  <c r="J733"/>
  <c r="K733" s="1"/>
  <c r="M737"/>
  <c r="V738" s="1"/>
  <c r="J732"/>
  <c r="K732" s="1"/>
  <c r="J734"/>
  <c r="K734" s="1"/>
  <c r="J705"/>
  <c r="K705" s="1"/>
  <c r="J706"/>
  <c r="K706" s="1"/>
  <c r="J710"/>
  <c r="K710" s="1"/>
  <c r="J700"/>
  <c r="K700" s="1"/>
  <c r="J712"/>
  <c r="K712" s="1"/>
  <c r="N708"/>
  <c r="N714"/>
  <c r="J704"/>
  <c r="K704" s="1"/>
  <c r="K699"/>
  <c r="N707"/>
  <c r="M716"/>
  <c r="Q717" s="1"/>
  <c r="J702"/>
  <c r="K702" s="1"/>
  <c r="J709"/>
  <c r="K709" s="1"/>
  <c r="J703"/>
  <c r="K703" s="1"/>
  <c r="J713"/>
  <c r="K713" s="1"/>
  <c r="J715"/>
  <c r="K715" s="1"/>
  <c r="J711"/>
  <c r="K711" s="1"/>
  <c r="N701"/>
  <c r="J675"/>
  <c r="K675" s="1"/>
  <c r="N682"/>
  <c r="N684"/>
  <c r="N683"/>
  <c r="N673"/>
  <c r="N680"/>
  <c r="N679"/>
  <c r="N681"/>
  <c r="N685"/>
  <c r="N733" l="1"/>
  <c r="N728"/>
  <c r="N735"/>
  <c r="W738"/>
  <c r="R738"/>
  <c r="S738"/>
  <c r="T738"/>
  <c r="P738"/>
  <c r="U738"/>
  <c r="Q738"/>
  <c r="O738"/>
  <c r="N732"/>
  <c r="K737"/>
  <c r="J737"/>
  <c r="N737" s="1"/>
  <c r="N734"/>
  <c r="N675"/>
  <c r="N704"/>
  <c r="N705"/>
  <c r="N709"/>
  <c r="N710"/>
  <c r="N706"/>
  <c r="N702"/>
  <c r="N700"/>
  <c r="N713"/>
  <c r="N712"/>
  <c r="V717"/>
  <c r="W717"/>
  <c r="O717"/>
  <c r="R717"/>
  <c r="S717"/>
  <c r="N715"/>
  <c r="N703"/>
  <c r="K716"/>
  <c r="J716"/>
  <c r="N716" s="1"/>
  <c r="T717"/>
  <c r="P717"/>
  <c r="U717"/>
  <c r="N711"/>
  <c r="W687" l="1"/>
  <c r="V687"/>
  <c r="U687"/>
  <c r="T687"/>
  <c r="S687"/>
  <c r="R687"/>
  <c r="Q687"/>
  <c r="P687"/>
  <c r="O687"/>
  <c r="L687"/>
  <c r="I687"/>
  <c r="AE686"/>
  <c r="AD686" s="1"/>
  <c r="AB686"/>
  <c r="M686"/>
  <c r="B686"/>
  <c r="AE678"/>
  <c r="AD678" s="1"/>
  <c r="AB678"/>
  <c r="M678"/>
  <c r="J678" s="1"/>
  <c r="K678" s="1"/>
  <c r="B678"/>
  <c r="AE677"/>
  <c r="AD677" s="1"/>
  <c r="AB676"/>
  <c r="M676"/>
  <c r="B676"/>
  <c r="AE676"/>
  <c r="AD676" s="1"/>
  <c r="AB677"/>
  <c r="M677"/>
  <c r="J677" s="1"/>
  <c r="K677" s="1"/>
  <c r="B677"/>
  <c r="AE674"/>
  <c r="AD674" s="1"/>
  <c r="AB674"/>
  <c r="M674"/>
  <c r="J674" s="1"/>
  <c r="K674" s="1"/>
  <c r="B674"/>
  <c r="AE672"/>
  <c r="AD672" s="1"/>
  <c r="AB672"/>
  <c r="M672"/>
  <c r="B672"/>
  <c r="AE657"/>
  <c r="AD657" s="1"/>
  <c r="AB659"/>
  <c r="M659"/>
  <c r="J659" s="1"/>
  <c r="K659" s="1"/>
  <c r="B659"/>
  <c r="AE647"/>
  <c r="AD647" s="1"/>
  <c r="AB655"/>
  <c r="M655"/>
  <c r="J655" s="1"/>
  <c r="K655" s="1"/>
  <c r="B655"/>
  <c r="AE646"/>
  <c r="AD646" s="1"/>
  <c r="AB654"/>
  <c r="M654"/>
  <c r="J654" s="1"/>
  <c r="K654" s="1"/>
  <c r="B654"/>
  <c r="AE642"/>
  <c r="AD642" s="1"/>
  <c r="AB643"/>
  <c r="M643"/>
  <c r="J643" s="1"/>
  <c r="K643" s="1"/>
  <c r="B643"/>
  <c r="AE648"/>
  <c r="AD648" s="1"/>
  <c r="AB656"/>
  <c r="M656"/>
  <c r="B656"/>
  <c r="M657"/>
  <c r="J657" s="1"/>
  <c r="AE651"/>
  <c r="AD651" s="1"/>
  <c r="AB657"/>
  <c r="B657"/>
  <c r="AE643"/>
  <c r="AD643" s="1"/>
  <c r="AB651"/>
  <c r="M651"/>
  <c r="J651" s="1"/>
  <c r="K651" s="1"/>
  <c r="B651"/>
  <c r="AE641"/>
  <c r="AD641" s="1"/>
  <c r="AB641"/>
  <c r="M641"/>
  <c r="J641" s="1"/>
  <c r="K641" s="1"/>
  <c r="B641"/>
  <c r="AE640"/>
  <c r="AD640" s="1"/>
  <c r="AB639"/>
  <c r="M639"/>
  <c r="B639"/>
  <c r="AE655"/>
  <c r="AD655" s="1"/>
  <c r="AB649"/>
  <c r="M649"/>
  <c r="J649" s="1"/>
  <c r="N649" s="1"/>
  <c r="B649"/>
  <c r="AE654"/>
  <c r="AD654" s="1"/>
  <c r="AB647"/>
  <c r="M647"/>
  <c r="J647" s="1"/>
  <c r="K647" s="1"/>
  <c r="B647"/>
  <c r="AE653"/>
  <c r="AD653" s="1"/>
  <c r="AB648"/>
  <c r="M648"/>
  <c r="B648"/>
  <c r="AE652"/>
  <c r="AD652" s="1"/>
  <c r="AB646"/>
  <c r="M646"/>
  <c r="J646" s="1"/>
  <c r="N646" s="1"/>
  <c r="B646"/>
  <c r="J686" l="1"/>
  <c r="K686" s="1"/>
  <c r="N677"/>
  <c r="N674"/>
  <c r="M687"/>
  <c r="W688" s="1"/>
  <c r="N678"/>
  <c r="J672"/>
  <c r="K672" s="1"/>
  <c r="J676"/>
  <c r="K676" s="1"/>
  <c r="J687"/>
  <c r="K646"/>
  <c r="J639"/>
  <c r="K639" s="1"/>
  <c r="N651"/>
  <c r="N659"/>
  <c r="N655"/>
  <c r="N654"/>
  <c r="N643"/>
  <c r="J656"/>
  <c r="K656" s="1"/>
  <c r="K657"/>
  <c r="N657"/>
  <c r="N641"/>
  <c r="K649"/>
  <c r="N647"/>
  <c r="J648"/>
  <c r="K648" s="1"/>
  <c r="N676" l="1"/>
  <c r="N686"/>
  <c r="N687"/>
  <c r="R688"/>
  <c r="V688"/>
  <c r="O688"/>
  <c r="S688"/>
  <c r="T688"/>
  <c r="P688"/>
  <c r="Q688"/>
  <c r="U688"/>
  <c r="N672"/>
  <c r="K687"/>
  <c r="N656"/>
  <c r="N648"/>
  <c r="N639"/>
  <c r="AE659" l="1"/>
  <c r="AD659" s="1"/>
  <c r="AB650"/>
  <c r="M650"/>
  <c r="J650" s="1"/>
  <c r="K650" s="1"/>
  <c r="B650"/>
  <c r="W660"/>
  <c r="V660"/>
  <c r="U660"/>
  <c r="T660"/>
  <c r="S660"/>
  <c r="R660"/>
  <c r="Q660"/>
  <c r="P660"/>
  <c r="O660"/>
  <c r="L660"/>
  <c r="I660"/>
  <c r="AE658"/>
  <c r="AD658" s="1"/>
  <c r="AB644"/>
  <c r="M644"/>
  <c r="B644"/>
  <c r="AE656"/>
  <c r="AD656" s="1"/>
  <c r="AB658"/>
  <c r="M658"/>
  <c r="B658"/>
  <c r="AE650"/>
  <c r="AD650" s="1"/>
  <c r="AB645"/>
  <c r="M645"/>
  <c r="B645"/>
  <c r="AE649"/>
  <c r="AD649" s="1"/>
  <c r="AB642"/>
  <c r="M642"/>
  <c r="B642"/>
  <c r="AE645"/>
  <c r="AD645" s="1"/>
  <c r="AB653"/>
  <c r="M653"/>
  <c r="J653" s="1"/>
  <c r="K653" s="1"/>
  <c r="B653"/>
  <c r="AE644"/>
  <c r="AD644" s="1"/>
  <c r="AB652"/>
  <c r="M652"/>
  <c r="B652"/>
  <c r="AE639"/>
  <c r="AD639" s="1"/>
  <c r="AB640"/>
  <c r="M640"/>
  <c r="B640"/>
  <c r="N653" l="1"/>
  <c r="J645"/>
  <c r="K645" s="1"/>
  <c r="M660"/>
  <c r="O661" s="1"/>
  <c r="N650"/>
  <c r="J640"/>
  <c r="K640" s="1"/>
  <c r="J652"/>
  <c r="K652" s="1"/>
  <c r="J642"/>
  <c r="K642" s="1"/>
  <c r="J644"/>
  <c r="K644" s="1"/>
  <c r="J658"/>
  <c r="K658" s="1"/>
  <c r="AE613"/>
  <c r="AD613" s="1"/>
  <c r="AB623"/>
  <c r="M623"/>
  <c r="J623" s="1"/>
  <c r="K623" s="1"/>
  <c r="B623"/>
  <c r="AE612"/>
  <c r="AD612" s="1"/>
  <c r="AB616"/>
  <c r="M616"/>
  <c r="J616" s="1"/>
  <c r="K616" s="1"/>
  <c r="B616"/>
  <c r="AE617"/>
  <c r="AD617" s="1"/>
  <c r="AB626"/>
  <c r="M626"/>
  <c r="B626"/>
  <c r="AE616"/>
  <c r="AD616" s="1"/>
  <c r="AB621"/>
  <c r="M621"/>
  <c r="J621" s="1"/>
  <c r="K621" s="1"/>
  <c r="B621"/>
  <c r="AE623"/>
  <c r="AD623" s="1"/>
  <c r="AB603"/>
  <c r="M603"/>
  <c r="B603"/>
  <c r="N640" l="1"/>
  <c r="N645"/>
  <c r="N652"/>
  <c r="V661"/>
  <c r="P661"/>
  <c r="T661"/>
  <c r="U661"/>
  <c r="Q661"/>
  <c r="R661"/>
  <c r="W661"/>
  <c r="S661"/>
  <c r="N642"/>
  <c r="N644"/>
  <c r="K660"/>
  <c r="J660"/>
  <c r="N660" s="1"/>
  <c r="N658"/>
  <c r="J626"/>
  <c r="K626" s="1"/>
  <c r="N621"/>
  <c r="N623"/>
  <c r="N616"/>
  <c r="J603"/>
  <c r="K603" s="1"/>
  <c r="AE626"/>
  <c r="AD626" s="1"/>
  <c r="AB624"/>
  <c r="M624"/>
  <c r="J624" s="1"/>
  <c r="K624" s="1"/>
  <c r="B624"/>
  <c r="AE621"/>
  <c r="AD621" s="1"/>
  <c r="AB612"/>
  <c r="M612"/>
  <c r="J612" s="1"/>
  <c r="K612" s="1"/>
  <c r="B612"/>
  <c r="AE620"/>
  <c r="AD620" s="1"/>
  <c r="AB618"/>
  <c r="M618"/>
  <c r="J618" s="1"/>
  <c r="K618" s="1"/>
  <c r="B618"/>
  <c r="N626" l="1"/>
  <c r="N618"/>
  <c r="N603"/>
  <c r="N624"/>
  <c r="N612"/>
  <c r="AE625"/>
  <c r="AD625" s="1"/>
  <c r="AB619"/>
  <c r="M619"/>
  <c r="J619" s="1"/>
  <c r="K619" s="1"/>
  <c r="B619"/>
  <c r="AE624"/>
  <c r="AD624" s="1"/>
  <c r="AB617"/>
  <c r="M617"/>
  <c r="J617" s="1"/>
  <c r="N617" s="1"/>
  <c r="B617"/>
  <c r="AE609"/>
  <c r="AD609" s="1"/>
  <c r="AB604"/>
  <c r="M604"/>
  <c r="J604" s="1"/>
  <c r="K604" s="1"/>
  <c r="B604"/>
  <c r="AE608"/>
  <c r="AD608" s="1"/>
  <c r="AB608"/>
  <c r="M608"/>
  <c r="J608" s="1"/>
  <c r="K608" s="1"/>
  <c r="B608"/>
  <c r="AE619"/>
  <c r="AD619" s="1"/>
  <c r="AB606"/>
  <c r="M606"/>
  <c r="J606" s="1"/>
  <c r="N606" s="1"/>
  <c r="B606"/>
  <c r="AE605"/>
  <c r="AD605" s="1"/>
  <c r="AB611"/>
  <c r="M611"/>
  <c r="J611" s="1"/>
  <c r="N611" s="1"/>
  <c r="B611"/>
  <c r="AE604"/>
  <c r="AD604" s="1"/>
  <c r="AB609"/>
  <c r="M609"/>
  <c r="B609"/>
  <c r="AE603"/>
  <c r="AD603" s="1"/>
  <c r="AB610"/>
  <c r="M610"/>
  <c r="J610" s="1"/>
  <c r="N610" s="1"/>
  <c r="B610"/>
  <c r="AE615"/>
  <c r="AD615" s="1"/>
  <c r="AB613"/>
  <c r="M613"/>
  <c r="J613" s="1"/>
  <c r="K613" s="1"/>
  <c r="B613"/>
  <c r="AE614"/>
  <c r="AD614" s="1"/>
  <c r="AB614"/>
  <c r="M614"/>
  <c r="B614"/>
  <c r="W627"/>
  <c r="V627"/>
  <c r="U627"/>
  <c r="T627"/>
  <c r="S627"/>
  <c r="R627"/>
  <c r="Q627"/>
  <c r="P627"/>
  <c r="O627"/>
  <c r="L627"/>
  <c r="I627"/>
  <c r="AE622"/>
  <c r="AD622" s="1"/>
  <c r="AB625"/>
  <c r="M625"/>
  <c r="J625" s="1"/>
  <c r="N625" s="1"/>
  <c r="B625"/>
  <c r="AE618"/>
  <c r="AD618" s="1"/>
  <c r="AB605"/>
  <c r="M605"/>
  <c r="B605"/>
  <c r="AE611"/>
  <c r="AD611" s="1"/>
  <c r="AB622"/>
  <c r="M622"/>
  <c r="B622"/>
  <c r="AE610"/>
  <c r="AD610" s="1"/>
  <c r="AB615"/>
  <c r="M615"/>
  <c r="B615"/>
  <c r="AE607"/>
  <c r="AD607" s="1"/>
  <c r="AB607"/>
  <c r="M607"/>
  <c r="J607" s="1"/>
  <c r="N607" s="1"/>
  <c r="B607"/>
  <c r="AE606"/>
  <c r="AD606" s="1"/>
  <c r="AB620"/>
  <c r="M620"/>
  <c r="J620" s="1"/>
  <c r="K620" s="1"/>
  <c r="B620"/>
  <c r="AE587"/>
  <c r="AD587" s="1"/>
  <c r="AB588"/>
  <c r="M588"/>
  <c r="B588"/>
  <c r="AE577"/>
  <c r="AD577" s="1"/>
  <c r="AB587"/>
  <c r="M587"/>
  <c r="J587" s="1"/>
  <c r="K587" s="1"/>
  <c r="B587"/>
  <c r="AE576"/>
  <c r="AD576" s="1"/>
  <c r="AB578"/>
  <c r="M578"/>
  <c r="J578" s="1"/>
  <c r="K578" s="1"/>
  <c r="B578"/>
  <c r="AE589"/>
  <c r="AD589" s="1"/>
  <c r="AB589"/>
  <c r="M589"/>
  <c r="J589" s="1"/>
  <c r="K589" s="1"/>
  <c r="B589"/>
  <c r="AE584"/>
  <c r="AD584" s="1"/>
  <c r="AB586"/>
  <c r="M586"/>
  <c r="J586" s="1"/>
  <c r="K586" s="1"/>
  <c r="B586"/>
  <c r="AE583"/>
  <c r="AD583" s="1"/>
  <c r="AB585"/>
  <c r="M585"/>
  <c r="J585" s="1"/>
  <c r="K585" s="1"/>
  <c r="B585"/>
  <c r="AE580"/>
  <c r="AD580" s="1"/>
  <c r="AB584"/>
  <c r="M584"/>
  <c r="B584"/>
  <c r="AE581"/>
  <c r="AD581" s="1"/>
  <c r="AB580"/>
  <c r="M580"/>
  <c r="J580" s="1"/>
  <c r="N580" s="1"/>
  <c r="B580"/>
  <c r="AE590"/>
  <c r="AD590" s="1"/>
  <c r="AB590"/>
  <c r="M590"/>
  <c r="J590" s="1"/>
  <c r="K590" s="1"/>
  <c r="B590"/>
  <c r="J614" l="1"/>
  <c r="K614" s="1"/>
  <c r="N590"/>
  <c r="K606"/>
  <c r="N613"/>
  <c r="J605"/>
  <c r="K605" s="1"/>
  <c r="K610"/>
  <c r="K611"/>
  <c r="K625"/>
  <c r="N619"/>
  <c r="K617"/>
  <c r="N604"/>
  <c r="N608"/>
  <c r="K607"/>
  <c r="J622"/>
  <c r="K622" s="1"/>
  <c r="J615"/>
  <c r="K615" s="1"/>
  <c r="M627"/>
  <c r="V628" s="1"/>
  <c r="N620"/>
  <c r="J609"/>
  <c r="K609" s="1"/>
  <c r="J588"/>
  <c r="K588" s="1"/>
  <c r="N587"/>
  <c r="N578"/>
  <c r="N589"/>
  <c r="N586"/>
  <c r="N585"/>
  <c r="J584"/>
  <c r="K584" s="1"/>
  <c r="K580"/>
  <c r="N614" l="1"/>
  <c r="N615"/>
  <c r="N622"/>
  <c r="N605"/>
  <c r="K627"/>
  <c r="W628"/>
  <c r="R628"/>
  <c r="S628"/>
  <c r="T628"/>
  <c r="P628"/>
  <c r="U628"/>
  <c r="Q628"/>
  <c r="O628"/>
  <c r="J627"/>
  <c r="N627" s="1"/>
  <c r="N609"/>
  <c r="N588"/>
  <c r="N584"/>
  <c r="AE586" l="1"/>
  <c r="AD586" s="1"/>
  <c r="AB577"/>
  <c r="M577"/>
  <c r="J577" s="1"/>
  <c r="K577" s="1"/>
  <c r="B577"/>
  <c r="AE585"/>
  <c r="AD585" s="1"/>
  <c r="AB574"/>
  <c r="M574"/>
  <c r="B574"/>
  <c r="W591"/>
  <c r="V591"/>
  <c r="U591"/>
  <c r="T591"/>
  <c r="S591"/>
  <c r="R591"/>
  <c r="Q591"/>
  <c r="P591"/>
  <c r="O591"/>
  <c r="L591"/>
  <c r="I591"/>
  <c r="AE588"/>
  <c r="AD588" s="1"/>
  <c r="AB582"/>
  <c r="M582"/>
  <c r="J582" s="1"/>
  <c r="K582" s="1"/>
  <c r="B582"/>
  <c r="AE582"/>
  <c r="AD582" s="1"/>
  <c r="AB581"/>
  <c r="M581"/>
  <c r="J581" s="1"/>
  <c r="K581" s="1"/>
  <c r="B581"/>
  <c r="AE579"/>
  <c r="AD579" s="1"/>
  <c r="AB583"/>
  <c r="M583"/>
  <c r="J583" s="1"/>
  <c r="K583" s="1"/>
  <c r="B583"/>
  <c r="AE578"/>
  <c r="AD578" s="1"/>
  <c r="AB575"/>
  <c r="M575"/>
  <c r="J575" s="1"/>
  <c r="K575" s="1"/>
  <c r="B575"/>
  <c r="AE575"/>
  <c r="AD575" s="1"/>
  <c r="AB579"/>
  <c r="M579"/>
  <c r="J579" s="1"/>
  <c r="K579" s="1"/>
  <c r="B579"/>
  <c r="AE574"/>
  <c r="AD574" s="1"/>
  <c r="AB576"/>
  <c r="M576"/>
  <c r="J576" s="1"/>
  <c r="K576" s="1"/>
  <c r="B576"/>
  <c r="AE558"/>
  <c r="AD558" s="1"/>
  <c r="AB561"/>
  <c r="M561"/>
  <c r="J561" s="1"/>
  <c r="K561" s="1"/>
  <c r="B561"/>
  <c r="B560"/>
  <c r="M560"/>
  <c r="J560" s="1"/>
  <c r="K560" s="1"/>
  <c r="AB560"/>
  <c r="AE557"/>
  <c r="AD557" s="1"/>
  <c r="AE554"/>
  <c r="AD554" s="1"/>
  <c r="AB558"/>
  <c r="M558"/>
  <c r="J558" s="1"/>
  <c r="K558" s="1"/>
  <c r="B558"/>
  <c r="AE552"/>
  <c r="AD552" s="1"/>
  <c r="AB552"/>
  <c r="M552"/>
  <c r="J552" s="1"/>
  <c r="N552" s="1"/>
  <c r="B552"/>
  <c r="AE560"/>
  <c r="AD560" s="1"/>
  <c r="AB550"/>
  <c r="M550"/>
  <c r="J550" s="1"/>
  <c r="K550" s="1"/>
  <c r="B550"/>
  <c r="AE559"/>
  <c r="AD559" s="1"/>
  <c r="AB549"/>
  <c r="M549"/>
  <c r="J549" s="1"/>
  <c r="K549" s="1"/>
  <c r="B549"/>
  <c r="W562"/>
  <c r="V562"/>
  <c r="U562"/>
  <c r="T562"/>
  <c r="S562"/>
  <c r="R562"/>
  <c r="Q562"/>
  <c r="P562"/>
  <c r="O562"/>
  <c r="L562"/>
  <c r="I562"/>
  <c r="AE561"/>
  <c r="AD561" s="1"/>
  <c r="AB551"/>
  <c r="M551"/>
  <c r="J551" s="1"/>
  <c r="K551" s="1"/>
  <c r="B551"/>
  <c r="AE556"/>
  <c r="AD556" s="1"/>
  <c r="AB559"/>
  <c r="M559"/>
  <c r="J559" s="1"/>
  <c r="K559" s="1"/>
  <c r="B559"/>
  <c r="AE555"/>
  <c r="AD555" s="1"/>
  <c r="AB554"/>
  <c r="M554"/>
  <c r="J554" s="1"/>
  <c r="K554" s="1"/>
  <c r="B554"/>
  <c r="AE553"/>
  <c r="AD553" s="1"/>
  <c r="AB553"/>
  <c r="M553"/>
  <c r="J553" s="1"/>
  <c r="K553" s="1"/>
  <c r="B553"/>
  <c r="AE551"/>
  <c r="AD551" s="1"/>
  <c r="AB557"/>
  <c r="M557"/>
  <c r="J557" s="1"/>
  <c r="K557" s="1"/>
  <c r="B557"/>
  <c r="AE550"/>
  <c r="AD550" s="1"/>
  <c r="AB555"/>
  <c r="M555"/>
  <c r="B555"/>
  <c r="AE549"/>
  <c r="AD549" s="1"/>
  <c r="AB556"/>
  <c r="M556"/>
  <c r="B556"/>
  <c r="AE526"/>
  <c r="AD526" s="1"/>
  <c r="AB533"/>
  <c r="M533"/>
  <c r="J533" s="1"/>
  <c r="K533" s="1"/>
  <c r="B533"/>
  <c r="AE521"/>
  <c r="AD521" s="1"/>
  <c r="AB528"/>
  <c r="M528"/>
  <c r="J528" s="1"/>
  <c r="K528" s="1"/>
  <c r="B528"/>
  <c r="AE520"/>
  <c r="AD520" s="1"/>
  <c r="AB527"/>
  <c r="M527"/>
  <c r="J527" s="1"/>
  <c r="K527" s="1"/>
  <c r="B527"/>
  <c r="AE535"/>
  <c r="AD535" s="1"/>
  <c r="AB531"/>
  <c r="M531"/>
  <c r="B531"/>
  <c r="AE523"/>
  <c r="AD523" s="1"/>
  <c r="AB530"/>
  <c r="M530"/>
  <c r="J530" s="1"/>
  <c r="N530" s="1"/>
  <c r="B530"/>
  <c r="AE525"/>
  <c r="AD525" s="1"/>
  <c r="AB532"/>
  <c r="M532"/>
  <c r="J532" s="1"/>
  <c r="K532" s="1"/>
  <c r="B532"/>
  <c r="AE533"/>
  <c r="AD533" s="1"/>
  <c r="AB517"/>
  <c r="M517"/>
  <c r="J517" s="1"/>
  <c r="K517" s="1"/>
  <c r="B517"/>
  <c r="AE532"/>
  <c r="AD532" s="1"/>
  <c r="AB529"/>
  <c r="M529"/>
  <c r="J529" s="1"/>
  <c r="K529" s="1"/>
  <c r="B529"/>
  <c r="AE531"/>
  <c r="AD531" s="1"/>
  <c r="AB520"/>
  <c r="M520"/>
  <c r="J520" s="1"/>
  <c r="K520" s="1"/>
  <c r="B520"/>
  <c r="AE530"/>
  <c r="AD530" s="1"/>
  <c r="AB519"/>
  <c r="M519"/>
  <c r="J519" s="1"/>
  <c r="K519" s="1"/>
  <c r="B519"/>
  <c r="AE529"/>
  <c r="AD529" s="1"/>
  <c r="AB518"/>
  <c r="M518"/>
  <c r="B518"/>
  <c r="W537"/>
  <c r="V537"/>
  <c r="U537"/>
  <c r="T537"/>
  <c r="S537"/>
  <c r="R537"/>
  <c r="Q537"/>
  <c r="P537"/>
  <c r="O537"/>
  <c r="L537"/>
  <c r="I537"/>
  <c r="AE536"/>
  <c r="AD536" s="1"/>
  <c r="AB534"/>
  <c r="M534"/>
  <c r="J534" s="1"/>
  <c r="K534" s="1"/>
  <c r="B534"/>
  <c r="AE534"/>
  <c r="AD534" s="1"/>
  <c r="AB523"/>
  <c r="M523"/>
  <c r="J523" s="1"/>
  <c r="K523" s="1"/>
  <c r="B523"/>
  <c r="AE528"/>
  <c r="AD528" s="1"/>
  <c r="AB525"/>
  <c r="M525"/>
  <c r="B525"/>
  <c r="AE527"/>
  <c r="AD527" s="1"/>
  <c r="AB526"/>
  <c r="M526"/>
  <c r="J526" s="1"/>
  <c r="K526" s="1"/>
  <c r="B526"/>
  <c r="AE524"/>
  <c r="AD524" s="1"/>
  <c r="AB524"/>
  <c r="M524"/>
  <c r="B524"/>
  <c r="AE522"/>
  <c r="AD522" s="1"/>
  <c r="AB522"/>
  <c r="M522"/>
  <c r="B522"/>
  <c r="AE519"/>
  <c r="AD519" s="1"/>
  <c r="AB536"/>
  <c r="M536"/>
  <c r="J536" s="1"/>
  <c r="K536" s="1"/>
  <c r="B536"/>
  <c r="AE518"/>
  <c r="AD518" s="1"/>
  <c r="AB535"/>
  <c r="M535"/>
  <c r="B535"/>
  <c r="AE517"/>
  <c r="AD517" s="1"/>
  <c r="AB521"/>
  <c r="M521"/>
  <c r="J521" s="1"/>
  <c r="K521" s="1"/>
  <c r="B521"/>
  <c r="W505"/>
  <c r="V505"/>
  <c r="U505"/>
  <c r="T505"/>
  <c r="S505"/>
  <c r="R505"/>
  <c r="Q505"/>
  <c r="P505"/>
  <c r="O505"/>
  <c r="L505"/>
  <c r="I505"/>
  <c r="AE504"/>
  <c r="AD504" s="1"/>
  <c r="AB490"/>
  <c r="M490"/>
  <c r="J490" s="1"/>
  <c r="K490" s="1"/>
  <c r="B490"/>
  <c r="AE503"/>
  <c r="AD503" s="1"/>
  <c r="AB498"/>
  <c r="M498"/>
  <c r="J498" s="1"/>
  <c r="K498" s="1"/>
  <c r="B498"/>
  <c r="AE502"/>
  <c r="AD502" s="1"/>
  <c r="AB489"/>
  <c r="M489"/>
  <c r="J489" s="1"/>
  <c r="K489" s="1"/>
  <c r="B489"/>
  <c r="AE501"/>
  <c r="AD501" s="1"/>
  <c r="AB488"/>
  <c r="M488"/>
  <c r="J488" s="1"/>
  <c r="K488" s="1"/>
  <c r="B488"/>
  <c r="AE500"/>
  <c r="AD500" s="1"/>
  <c r="AB496"/>
  <c r="M496"/>
  <c r="J496" s="1"/>
  <c r="K496" s="1"/>
  <c r="B496"/>
  <c r="AE499"/>
  <c r="AD499" s="1"/>
  <c r="AB487"/>
  <c r="M487"/>
  <c r="J487" s="1"/>
  <c r="K487" s="1"/>
  <c r="B487"/>
  <c r="AE498"/>
  <c r="AD498" s="1"/>
  <c r="AB504"/>
  <c r="M504"/>
  <c r="J504" s="1"/>
  <c r="K504" s="1"/>
  <c r="B504"/>
  <c r="AE497"/>
  <c r="AD497" s="1"/>
  <c r="AB503"/>
  <c r="M503"/>
  <c r="J503" s="1"/>
  <c r="K503" s="1"/>
  <c r="B503"/>
  <c r="AE496"/>
  <c r="AD496" s="1"/>
  <c r="AB502"/>
  <c r="M502"/>
  <c r="J502" s="1"/>
  <c r="K502" s="1"/>
  <c r="B502"/>
  <c r="AE495"/>
  <c r="AD495" s="1"/>
  <c r="AB495"/>
  <c r="M495"/>
  <c r="J495" s="1"/>
  <c r="K495" s="1"/>
  <c r="B495"/>
  <c r="AE494"/>
  <c r="AD494" s="1"/>
  <c r="AB500"/>
  <c r="M500"/>
  <c r="J500" s="1"/>
  <c r="K500" s="1"/>
  <c r="B500"/>
  <c r="AE493"/>
  <c r="AD493" s="1"/>
  <c r="AB493"/>
  <c r="M493"/>
  <c r="J493" s="1"/>
  <c r="K493" s="1"/>
  <c r="B493"/>
  <c r="AE492"/>
  <c r="AD492" s="1"/>
  <c r="AB492"/>
  <c r="M492"/>
  <c r="J492" s="1"/>
  <c r="K492" s="1"/>
  <c r="B492"/>
  <c r="AE491"/>
  <c r="AD491" s="1"/>
  <c r="AB497"/>
  <c r="M497"/>
  <c r="J497" s="1"/>
  <c r="K497" s="1"/>
  <c r="B497"/>
  <c r="AE490"/>
  <c r="AD490" s="1"/>
  <c r="AB499"/>
  <c r="M499"/>
  <c r="J499" s="1"/>
  <c r="B499"/>
  <c r="AE489"/>
  <c r="AD489" s="1"/>
  <c r="AB491"/>
  <c r="M491"/>
  <c r="J491" s="1"/>
  <c r="K491" s="1"/>
  <c r="B491"/>
  <c r="AE488"/>
  <c r="AD488" s="1"/>
  <c r="AB501"/>
  <c r="M501"/>
  <c r="J501" s="1"/>
  <c r="K501" s="1"/>
  <c r="B501"/>
  <c r="AE487"/>
  <c r="AD487" s="1"/>
  <c r="AB494"/>
  <c r="M494"/>
  <c r="J494" s="1"/>
  <c r="K494" s="1"/>
  <c r="B494"/>
  <c r="AE486"/>
  <c r="AD486" s="1"/>
  <c r="AB485"/>
  <c r="M485"/>
  <c r="J485" s="1"/>
  <c r="K485" s="1"/>
  <c r="B485"/>
  <c r="AE485"/>
  <c r="AD485" s="1"/>
  <c r="AB486"/>
  <c r="M486"/>
  <c r="J486" s="1"/>
  <c r="K486" s="1"/>
  <c r="B486"/>
  <c r="AE469"/>
  <c r="AD469" s="1"/>
  <c r="AB466"/>
  <c r="M466"/>
  <c r="J466" s="1"/>
  <c r="K466" s="1"/>
  <c r="B466"/>
  <c r="AE461"/>
  <c r="AD461" s="1"/>
  <c r="AB472"/>
  <c r="M472"/>
  <c r="J472" s="1"/>
  <c r="N472" s="1"/>
  <c r="B472"/>
  <c r="AE457"/>
  <c r="AD457" s="1"/>
  <c r="AB470"/>
  <c r="M470"/>
  <c r="J470" s="1"/>
  <c r="K470" s="1"/>
  <c r="B470"/>
  <c r="AE460"/>
  <c r="AD460" s="1"/>
  <c r="AB459"/>
  <c r="M459"/>
  <c r="J459" s="1"/>
  <c r="N459" s="1"/>
  <c r="B459"/>
  <c r="AE466"/>
  <c r="AD466" s="1"/>
  <c r="AB469"/>
  <c r="M469"/>
  <c r="J469" s="1"/>
  <c r="K469" s="1"/>
  <c r="B469"/>
  <c r="AE464"/>
  <c r="AD464" s="1"/>
  <c r="AB462"/>
  <c r="M462"/>
  <c r="J462" s="1"/>
  <c r="K462" s="1"/>
  <c r="B462"/>
  <c r="AE463"/>
  <c r="AD463" s="1"/>
  <c r="AB461"/>
  <c r="M461"/>
  <c r="J461" s="1"/>
  <c r="K461" s="1"/>
  <c r="B461"/>
  <c r="AE471"/>
  <c r="AD471" s="1"/>
  <c r="AB458"/>
  <c r="M458"/>
  <c r="B458"/>
  <c r="AE470"/>
  <c r="AD470" s="1"/>
  <c r="AB467"/>
  <c r="M467"/>
  <c r="J467" s="1"/>
  <c r="K467" s="1"/>
  <c r="B467"/>
  <c r="W473"/>
  <c r="V473"/>
  <c r="U473"/>
  <c r="T473"/>
  <c r="S473"/>
  <c r="R473"/>
  <c r="Q473"/>
  <c r="P473"/>
  <c r="O473"/>
  <c r="L473"/>
  <c r="I473"/>
  <c r="AE472"/>
  <c r="AD472" s="1"/>
  <c r="AB456"/>
  <c r="M456"/>
  <c r="B456"/>
  <c r="AE468"/>
  <c r="AD468" s="1"/>
  <c r="AB471"/>
  <c r="M471"/>
  <c r="B471"/>
  <c r="AE467"/>
  <c r="AD467" s="1"/>
  <c r="AB457"/>
  <c r="M457"/>
  <c r="B457"/>
  <c r="AE465"/>
  <c r="AD465" s="1"/>
  <c r="AB463"/>
  <c r="M463"/>
  <c r="B463"/>
  <c r="AE462"/>
  <c r="AD462" s="1"/>
  <c r="AB465"/>
  <c r="M465"/>
  <c r="B465"/>
  <c r="AE459"/>
  <c r="AD459" s="1"/>
  <c r="AB460"/>
  <c r="M460"/>
  <c r="B460"/>
  <c r="AE458"/>
  <c r="AD458" s="1"/>
  <c r="AB468"/>
  <c r="M468"/>
  <c r="B468"/>
  <c r="AE456"/>
  <c r="AD456" s="1"/>
  <c r="AB464"/>
  <c r="M464"/>
  <c r="J464" s="1"/>
  <c r="K464" s="1"/>
  <c r="B464"/>
  <c r="AE442"/>
  <c r="AD442" s="1"/>
  <c r="AB437"/>
  <c r="M437"/>
  <c r="B437"/>
  <c r="AE439"/>
  <c r="AD439" s="1"/>
  <c r="AB434"/>
  <c r="M434"/>
  <c r="J434" s="1"/>
  <c r="K434" s="1"/>
  <c r="B434"/>
  <c r="AE438"/>
  <c r="AD438" s="1"/>
  <c r="AB424"/>
  <c r="M424"/>
  <c r="B424"/>
  <c r="AE429"/>
  <c r="AD429" s="1"/>
  <c r="AB427"/>
  <c r="M427"/>
  <c r="J427" s="1"/>
  <c r="N427" s="1"/>
  <c r="B427"/>
  <c r="AE436"/>
  <c r="AD436" s="1"/>
  <c r="AB432"/>
  <c r="M432"/>
  <c r="J432" s="1"/>
  <c r="N432" s="1"/>
  <c r="B432"/>
  <c r="AE425"/>
  <c r="AD425" s="1"/>
  <c r="AB439"/>
  <c r="M439"/>
  <c r="J439" s="1"/>
  <c r="K439" s="1"/>
  <c r="B439"/>
  <c r="AE437"/>
  <c r="AD437" s="1"/>
  <c r="AB433"/>
  <c r="M433"/>
  <c r="J433" s="1"/>
  <c r="B433"/>
  <c r="AE441"/>
  <c r="AD441" s="1"/>
  <c r="AB425"/>
  <c r="M425"/>
  <c r="J425" s="1"/>
  <c r="K425" s="1"/>
  <c r="B425"/>
  <c r="N579" l="1"/>
  <c r="N583"/>
  <c r="N575"/>
  <c r="N581"/>
  <c r="N582"/>
  <c r="N577"/>
  <c r="J574"/>
  <c r="K574" s="1"/>
  <c r="K591" s="1"/>
  <c r="N576"/>
  <c r="M591"/>
  <c r="V592" s="1"/>
  <c r="M562"/>
  <c r="V563" s="1"/>
  <c r="N549"/>
  <c r="J556"/>
  <c r="K556" s="1"/>
  <c r="K552"/>
  <c r="N554"/>
  <c r="N561"/>
  <c r="N560"/>
  <c r="N559"/>
  <c r="N558"/>
  <c r="N557"/>
  <c r="J555"/>
  <c r="K555" s="1"/>
  <c r="N550"/>
  <c r="N553"/>
  <c r="N551"/>
  <c r="T563"/>
  <c r="J531"/>
  <c r="K531" s="1"/>
  <c r="K530"/>
  <c r="N523"/>
  <c r="N526"/>
  <c r="N533"/>
  <c r="N534"/>
  <c r="M537"/>
  <c r="O538" s="1"/>
  <c r="N521"/>
  <c r="N528"/>
  <c r="N527"/>
  <c r="N536"/>
  <c r="N532"/>
  <c r="N517"/>
  <c r="N529"/>
  <c r="N520"/>
  <c r="N519"/>
  <c r="J518"/>
  <c r="K518" s="1"/>
  <c r="J535"/>
  <c r="K535" s="1"/>
  <c r="J522"/>
  <c r="K522" s="1"/>
  <c r="J524"/>
  <c r="K524" s="1"/>
  <c r="J525"/>
  <c r="K525" s="1"/>
  <c r="M505"/>
  <c r="V506" s="1"/>
  <c r="N494"/>
  <c r="N491"/>
  <c r="N497"/>
  <c r="N493"/>
  <c r="N502"/>
  <c r="N503"/>
  <c r="N487"/>
  <c r="N489"/>
  <c r="N490"/>
  <c r="N485"/>
  <c r="N501"/>
  <c r="N499"/>
  <c r="N492"/>
  <c r="N500"/>
  <c r="N495"/>
  <c r="N504"/>
  <c r="N496"/>
  <c r="N488"/>
  <c r="N498"/>
  <c r="N486"/>
  <c r="K499"/>
  <c r="N467"/>
  <c r="J458"/>
  <c r="K458" s="1"/>
  <c r="K459"/>
  <c r="N466"/>
  <c r="K472"/>
  <c r="N470"/>
  <c r="N464"/>
  <c r="N469"/>
  <c r="N462"/>
  <c r="J460"/>
  <c r="K460" s="1"/>
  <c r="N461"/>
  <c r="J457"/>
  <c r="K457" s="1"/>
  <c r="M473"/>
  <c r="O474" s="1"/>
  <c r="J468"/>
  <c r="K468" s="1"/>
  <c r="J463"/>
  <c r="K463" s="1"/>
  <c r="J456"/>
  <c r="K456" s="1"/>
  <c r="J471"/>
  <c r="K471" s="1"/>
  <c r="J465"/>
  <c r="K465" s="1"/>
  <c r="K427"/>
  <c r="J437"/>
  <c r="K437" s="1"/>
  <c r="N425"/>
  <c r="N434"/>
  <c r="J424"/>
  <c r="K424" s="1"/>
  <c r="K432"/>
  <c r="N439"/>
  <c r="N433"/>
  <c r="K433"/>
  <c r="J591" l="1"/>
  <c r="K562"/>
  <c r="O563"/>
  <c r="J562"/>
  <c r="W563"/>
  <c r="N556"/>
  <c r="N574"/>
  <c r="U563"/>
  <c r="O592"/>
  <c r="W592"/>
  <c r="R592"/>
  <c r="S592"/>
  <c r="T592"/>
  <c r="P592"/>
  <c r="U592"/>
  <c r="Q592"/>
  <c r="N591"/>
  <c r="R563"/>
  <c r="S563"/>
  <c r="N562"/>
  <c r="P563"/>
  <c r="Q563"/>
  <c r="N531"/>
  <c r="N555"/>
  <c r="N518"/>
  <c r="N522"/>
  <c r="N535"/>
  <c r="J537"/>
  <c r="N537" s="1"/>
  <c r="V538"/>
  <c r="R538"/>
  <c r="W538"/>
  <c r="S538"/>
  <c r="T538"/>
  <c r="P538"/>
  <c r="U538"/>
  <c r="Q538"/>
  <c r="K537"/>
  <c r="N524"/>
  <c r="N525"/>
  <c r="U506"/>
  <c r="T506"/>
  <c r="P506"/>
  <c r="Q506"/>
  <c r="R506"/>
  <c r="W506"/>
  <c r="S506"/>
  <c r="O506"/>
  <c r="K505"/>
  <c r="J505"/>
  <c r="N505" s="1"/>
  <c r="N458"/>
  <c r="N460"/>
  <c r="N468"/>
  <c r="N457"/>
  <c r="N463"/>
  <c r="R474"/>
  <c r="V474"/>
  <c r="U474"/>
  <c r="T474"/>
  <c r="P474"/>
  <c r="Q474"/>
  <c r="N456"/>
  <c r="W474"/>
  <c r="S474"/>
  <c r="K473"/>
  <c r="J473"/>
  <c r="N473" s="1"/>
  <c r="N465"/>
  <c r="N471"/>
  <c r="N437"/>
  <c r="N424"/>
  <c r="AE431" l="1"/>
  <c r="AD431" s="1"/>
  <c r="AB438"/>
  <c r="M438"/>
  <c r="J438" s="1"/>
  <c r="K438" s="1"/>
  <c r="B438"/>
  <c r="AE430"/>
  <c r="AD430" s="1"/>
  <c r="AB429"/>
  <c r="M429"/>
  <c r="J429" s="1"/>
  <c r="N429" s="1"/>
  <c r="B429"/>
  <c r="W444"/>
  <c r="V444"/>
  <c r="U444"/>
  <c r="T444"/>
  <c r="S444"/>
  <c r="R444"/>
  <c r="Q444"/>
  <c r="P444"/>
  <c r="O444"/>
  <c r="L444"/>
  <c r="I444"/>
  <c r="AE443"/>
  <c r="AD443" s="1"/>
  <c r="AB443"/>
  <c r="M443"/>
  <c r="B443"/>
  <c r="AE440"/>
  <c r="AD440" s="1"/>
  <c r="AB435"/>
  <c r="M435"/>
  <c r="J435" s="1"/>
  <c r="K435" s="1"/>
  <c r="B435"/>
  <c r="AE435"/>
  <c r="AD435" s="1"/>
  <c r="AB431"/>
  <c r="M431"/>
  <c r="B431"/>
  <c r="AE434"/>
  <c r="AD434" s="1"/>
  <c r="AB441"/>
  <c r="M441"/>
  <c r="J441" s="1"/>
  <c r="K441" s="1"/>
  <c r="B441"/>
  <c r="AE433"/>
  <c r="AD433" s="1"/>
  <c r="AB440"/>
  <c r="M440"/>
  <c r="B440"/>
  <c r="AE432"/>
  <c r="AD432" s="1"/>
  <c r="AB426"/>
  <c r="M426"/>
  <c r="B426"/>
  <c r="AE428"/>
  <c r="AD428" s="1"/>
  <c r="AB428"/>
  <c r="M428"/>
  <c r="J428" s="1"/>
  <c r="K428" s="1"/>
  <c r="B428"/>
  <c r="AE427"/>
  <c r="AD427" s="1"/>
  <c r="AB436"/>
  <c r="M436"/>
  <c r="J436" s="1"/>
  <c r="K436" s="1"/>
  <c r="B436"/>
  <c r="AE426"/>
  <c r="AD426" s="1"/>
  <c r="AB442"/>
  <c r="M442"/>
  <c r="B442"/>
  <c r="AE424"/>
  <c r="AD424" s="1"/>
  <c r="AB430"/>
  <c r="M430"/>
  <c r="J430" s="1"/>
  <c r="K430" s="1"/>
  <c r="B430"/>
  <c r="AE423"/>
  <c r="AD423" s="1"/>
  <c r="AB423"/>
  <c r="M423"/>
  <c r="B423"/>
  <c r="AE422"/>
  <c r="AD422" s="1"/>
  <c r="AB422"/>
  <c r="M422"/>
  <c r="J422" s="1"/>
  <c r="K422" s="1"/>
  <c r="B422"/>
  <c r="AE406"/>
  <c r="AD406" s="1"/>
  <c r="AB406"/>
  <c r="M406"/>
  <c r="J406" s="1"/>
  <c r="K406" s="1"/>
  <c r="B406"/>
  <c r="AE404"/>
  <c r="AD404" s="1"/>
  <c r="AB404"/>
  <c r="M404"/>
  <c r="J404" s="1"/>
  <c r="K404" s="1"/>
  <c r="B404"/>
  <c r="AE403"/>
  <c r="AD403" s="1"/>
  <c r="AB403"/>
  <c r="M403"/>
  <c r="J403" s="1"/>
  <c r="K403" s="1"/>
  <c r="B403"/>
  <c r="AE402"/>
  <c r="AD402" s="1"/>
  <c r="AB395"/>
  <c r="M395"/>
  <c r="J395" s="1"/>
  <c r="N395" s="1"/>
  <c r="B395"/>
  <c r="AE401"/>
  <c r="AD401" s="1"/>
  <c r="AB396"/>
  <c r="M396"/>
  <c r="J396" s="1"/>
  <c r="K396" s="1"/>
  <c r="B396"/>
  <c r="AE398"/>
  <c r="AD398" s="1"/>
  <c r="AB401"/>
  <c r="M401"/>
  <c r="J401" s="1"/>
  <c r="K401" s="1"/>
  <c r="B401"/>
  <c r="AE397"/>
  <c r="AD397" s="1"/>
  <c r="AB400"/>
  <c r="M400"/>
  <c r="J400" s="1"/>
  <c r="K400" s="1"/>
  <c r="B400"/>
  <c r="AE409"/>
  <c r="AD409" s="1"/>
  <c r="AB408"/>
  <c r="M408"/>
  <c r="J408" s="1"/>
  <c r="K408" s="1"/>
  <c r="B408"/>
  <c r="AE408"/>
  <c r="AD408" s="1"/>
  <c r="AB399"/>
  <c r="M399"/>
  <c r="J399" s="1"/>
  <c r="K399" s="1"/>
  <c r="B399"/>
  <c r="W410"/>
  <c r="V410"/>
  <c r="U410"/>
  <c r="T410"/>
  <c r="S410"/>
  <c r="R410"/>
  <c r="Q410"/>
  <c r="P410"/>
  <c r="O410"/>
  <c r="L410"/>
  <c r="I410"/>
  <c r="AE407"/>
  <c r="AD407" s="1"/>
  <c r="AB407"/>
  <c r="M407"/>
  <c r="J407" s="1"/>
  <c r="K407" s="1"/>
  <c r="B407"/>
  <c r="AE405"/>
  <c r="AD405" s="1"/>
  <c r="AB405"/>
  <c r="M405"/>
  <c r="B405"/>
  <c r="AE400"/>
  <c r="AD400" s="1"/>
  <c r="AB393"/>
  <c r="M393"/>
  <c r="J393" s="1"/>
  <c r="K393" s="1"/>
  <c r="B393"/>
  <c r="AE399"/>
  <c r="AD399" s="1"/>
  <c r="AB409"/>
  <c r="M409"/>
  <c r="B409"/>
  <c r="AE396"/>
  <c r="AD396" s="1"/>
  <c r="AB394"/>
  <c r="M394"/>
  <c r="B394"/>
  <c r="AE395"/>
  <c r="AD395" s="1"/>
  <c r="AB392"/>
  <c r="M392"/>
  <c r="B392"/>
  <c r="AE394"/>
  <c r="AD394" s="1"/>
  <c r="AB398"/>
  <c r="M398"/>
  <c r="B398"/>
  <c r="AE393"/>
  <c r="AD393" s="1"/>
  <c r="AB397"/>
  <c r="M397"/>
  <c r="B397"/>
  <c r="AE392"/>
  <c r="AD392" s="1"/>
  <c r="AB402"/>
  <c r="M402"/>
  <c r="J402" s="1"/>
  <c r="K402" s="1"/>
  <c r="B402"/>
  <c r="AE391"/>
  <c r="AD391" s="1"/>
  <c r="AB391"/>
  <c r="M391"/>
  <c r="J391" s="1"/>
  <c r="K391" s="1"/>
  <c r="B391"/>
  <c r="AE376"/>
  <c r="AD376" s="1"/>
  <c r="AB377"/>
  <c r="M377"/>
  <c r="J377" s="1"/>
  <c r="K377" s="1"/>
  <c r="B377"/>
  <c r="AE375"/>
  <c r="AD375" s="1"/>
  <c r="AB376"/>
  <c r="M376"/>
  <c r="J376" s="1"/>
  <c r="K376" s="1"/>
  <c r="B376"/>
  <c r="AE374"/>
  <c r="AD374" s="1"/>
  <c r="AB371"/>
  <c r="M371"/>
  <c r="J371" s="1"/>
  <c r="K371" s="1"/>
  <c r="B371"/>
  <c r="AE370"/>
  <c r="AD370" s="1"/>
  <c r="AB367"/>
  <c r="M367"/>
  <c r="J367" s="1"/>
  <c r="K367" s="1"/>
  <c r="B367"/>
  <c r="AE373"/>
  <c r="AD373" s="1"/>
  <c r="AB361"/>
  <c r="M361"/>
  <c r="J361" s="1"/>
  <c r="K361" s="1"/>
  <c r="B361"/>
  <c r="AE372"/>
  <c r="AD372" s="1"/>
  <c r="AB370"/>
  <c r="M370"/>
  <c r="J370" s="1"/>
  <c r="K370" s="1"/>
  <c r="B370"/>
  <c r="AE371"/>
  <c r="AD371" s="1"/>
  <c r="AB369"/>
  <c r="M369"/>
  <c r="J369" s="1"/>
  <c r="K369" s="1"/>
  <c r="B369"/>
  <c r="AE366"/>
  <c r="AD366" s="1"/>
  <c r="AB363"/>
  <c r="M363"/>
  <c r="J363" s="1"/>
  <c r="K363" s="1"/>
  <c r="B363"/>
  <c r="AE369"/>
  <c r="AD369" s="1"/>
  <c r="AB368"/>
  <c r="M368"/>
  <c r="J368" s="1"/>
  <c r="N368" s="1"/>
  <c r="B368"/>
  <c r="AE364"/>
  <c r="AD364" s="1"/>
  <c r="AB373"/>
  <c r="M373"/>
  <c r="J373" s="1"/>
  <c r="N373" s="1"/>
  <c r="B373"/>
  <c r="AE363"/>
  <c r="AD363" s="1"/>
  <c r="AB365"/>
  <c r="M365"/>
  <c r="J365" s="1"/>
  <c r="N365" s="1"/>
  <c r="B365"/>
  <c r="W379"/>
  <c r="V379"/>
  <c r="U379"/>
  <c r="T379"/>
  <c r="S379"/>
  <c r="R379"/>
  <c r="Q379"/>
  <c r="P379"/>
  <c r="O379"/>
  <c r="L379"/>
  <c r="I379"/>
  <c r="AE378"/>
  <c r="AD378" s="1"/>
  <c r="AB378"/>
  <c r="M378"/>
  <c r="J378" s="1"/>
  <c r="K378" s="1"/>
  <c r="B378"/>
  <c r="AE377"/>
  <c r="AD377" s="1"/>
  <c r="AB372"/>
  <c r="M372"/>
  <c r="J372" s="1"/>
  <c r="N372" s="1"/>
  <c r="B372"/>
  <c r="AE368"/>
  <c r="AD368" s="1"/>
  <c r="AB374"/>
  <c r="M374"/>
  <c r="J374" s="1"/>
  <c r="K374" s="1"/>
  <c r="B374"/>
  <c r="AE367"/>
  <c r="AD367" s="1"/>
  <c r="AB366"/>
  <c r="M366"/>
  <c r="J366" s="1"/>
  <c r="N366" s="1"/>
  <c r="B366"/>
  <c r="AE365"/>
  <c r="AD365" s="1"/>
  <c r="AB362"/>
  <c r="M362"/>
  <c r="J362" s="1"/>
  <c r="K362" s="1"/>
  <c r="B362"/>
  <c r="AE362"/>
  <c r="AD362" s="1"/>
  <c r="AB364"/>
  <c r="M364"/>
  <c r="J364" s="1"/>
  <c r="K364" s="1"/>
  <c r="B364"/>
  <c r="AE361"/>
  <c r="AD361" s="1"/>
  <c r="AB375"/>
  <c r="M375"/>
  <c r="J375" s="1"/>
  <c r="K375" s="1"/>
  <c r="B375"/>
  <c r="AE360"/>
  <c r="AD360" s="1"/>
  <c r="AB360"/>
  <c r="M360"/>
  <c r="B360"/>
  <c r="AE334"/>
  <c r="AD334" s="1"/>
  <c r="AB340"/>
  <c r="M340"/>
  <c r="J340" s="1"/>
  <c r="K340" s="1"/>
  <c r="B340"/>
  <c r="AE344"/>
  <c r="AD344" s="1"/>
  <c r="AB343"/>
  <c r="M343"/>
  <c r="J343" s="1"/>
  <c r="K343" s="1"/>
  <c r="B343"/>
  <c r="AE337"/>
  <c r="AD337" s="1"/>
  <c r="AB347"/>
  <c r="M347"/>
  <c r="J347" s="1"/>
  <c r="K347" s="1"/>
  <c r="B347"/>
  <c r="AE336"/>
  <c r="AD336" s="1"/>
  <c r="AB346"/>
  <c r="M346"/>
  <c r="J346" s="1"/>
  <c r="K346" s="1"/>
  <c r="B346"/>
  <c r="AE346"/>
  <c r="AD346" s="1"/>
  <c r="AB344"/>
  <c r="M344"/>
  <c r="B344"/>
  <c r="N428" l="1"/>
  <c r="N435"/>
  <c r="N441"/>
  <c r="N436"/>
  <c r="N430"/>
  <c r="N438"/>
  <c r="K429"/>
  <c r="M444"/>
  <c r="Q445" s="1"/>
  <c r="J423"/>
  <c r="K423" s="1"/>
  <c r="J442"/>
  <c r="K442" s="1"/>
  <c r="J426"/>
  <c r="K426" s="1"/>
  <c r="J440"/>
  <c r="K440" s="1"/>
  <c r="J431"/>
  <c r="K431" s="1"/>
  <c r="J443"/>
  <c r="K443" s="1"/>
  <c r="N422"/>
  <c r="N408"/>
  <c r="N402"/>
  <c r="N407"/>
  <c r="N399"/>
  <c r="N406"/>
  <c r="N404"/>
  <c r="N403"/>
  <c r="K395"/>
  <c r="N396"/>
  <c r="N393"/>
  <c r="J398"/>
  <c r="K398" s="1"/>
  <c r="N401"/>
  <c r="N400"/>
  <c r="J394"/>
  <c r="K394" s="1"/>
  <c r="M410"/>
  <c r="O411" s="1"/>
  <c r="J397"/>
  <c r="K397" s="1"/>
  <c r="J392"/>
  <c r="K392" s="1"/>
  <c r="J409"/>
  <c r="K409" s="1"/>
  <c r="J405"/>
  <c r="K405" s="1"/>
  <c r="N391"/>
  <c r="J360"/>
  <c r="K360" s="1"/>
  <c r="N364"/>
  <c r="N375"/>
  <c r="K365"/>
  <c r="K373"/>
  <c r="N377"/>
  <c r="N374"/>
  <c r="N376"/>
  <c r="N371"/>
  <c r="N378"/>
  <c r="K372"/>
  <c r="N367"/>
  <c r="N361"/>
  <c r="N370"/>
  <c r="M379"/>
  <c r="V380" s="1"/>
  <c r="N369"/>
  <c r="N363"/>
  <c r="N362"/>
  <c r="K368"/>
  <c r="K366"/>
  <c r="J379"/>
  <c r="J344"/>
  <c r="K344" s="1"/>
  <c r="N340"/>
  <c r="N343"/>
  <c r="N347"/>
  <c r="N346"/>
  <c r="K379" l="1"/>
  <c r="N442"/>
  <c r="N443"/>
  <c r="N440"/>
  <c r="N426"/>
  <c r="N423"/>
  <c r="N431"/>
  <c r="K444"/>
  <c r="O445"/>
  <c r="V445"/>
  <c r="W445"/>
  <c r="R445"/>
  <c r="S445"/>
  <c r="T445"/>
  <c r="P445"/>
  <c r="U445"/>
  <c r="J444"/>
  <c r="N444" s="1"/>
  <c r="N394"/>
  <c r="N398"/>
  <c r="N397"/>
  <c r="J410"/>
  <c r="N410" s="1"/>
  <c r="N392"/>
  <c r="P411"/>
  <c r="T411"/>
  <c r="U411"/>
  <c r="N409"/>
  <c r="Q411"/>
  <c r="V411"/>
  <c r="R411"/>
  <c r="W411"/>
  <c r="S411"/>
  <c r="K410"/>
  <c r="N405"/>
  <c r="N360"/>
  <c r="N344"/>
  <c r="N379"/>
  <c r="T380"/>
  <c r="P380"/>
  <c r="R380"/>
  <c r="U380"/>
  <c r="Q380"/>
  <c r="W380"/>
  <c r="S380"/>
  <c r="O380"/>
  <c r="AE345" l="1"/>
  <c r="AD345" s="1"/>
  <c r="AB333"/>
  <c r="M333"/>
  <c r="J333" s="1"/>
  <c r="K333" s="1"/>
  <c r="B333"/>
  <c r="AE343"/>
  <c r="AD343" s="1"/>
  <c r="AB342"/>
  <c r="M342"/>
  <c r="B342"/>
  <c r="AE339"/>
  <c r="AD339" s="1"/>
  <c r="AB334"/>
  <c r="M334"/>
  <c r="B334"/>
  <c r="AE338"/>
  <c r="AD338" s="1"/>
  <c r="AB335"/>
  <c r="M335"/>
  <c r="J335" s="1"/>
  <c r="K335" s="1"/>
  <c r="B335"/>
  <c r="W348"/>
  <c r="V348"/>
  <c r="U348"/>
  <c r="T348"/>
  <c r="S348"/>
  <c r="R348"/>
  <c r="Q348"/>
  <c r="P348"/>
  <c r="O348"/>
  <c r="L348"/>
  <c r="I348"/>
  <c r="AE347"/>
  <c r="AD347" s="1"/>
  <c r="AB345"/>
  <c r="M345"/>
  <c r="J345" s="1"/>
  <c r="K345" s="1"/>
  <c r="B345"/>
  <c r="AE342"/>
  <c r="AD342" s="1"/>
  <c r="AB341"/>
  <c r="M341"/>
  <c r="J341" s="1"/>
  <c r="K341" s="1"/>
  <c r="B341"/>
  <c r="AE341"/>
  <c r="AD341" s="1"/>
  <c r="AB336"/>
  <c r="M336"/>
  <c r="J336" s="1"/>
  <c r="K336" s="1"/>
  <c r="B336"/>
  <c r="AE340"/>
  <c r="AD340" s="1"/>
  <c r="AB339"/>
  <c r="M339"/>
  <c r="J339" s="1"/>
  <c r="K339" s="1"/>
  <c r="B339"/>
  <c r="AE335"/>
  <c r="AD335" s="1"/>
  <c r="AB337"/>
  <c r="M337"/>
  <c r="J337" s="1"/>
  <c r="K337" s="1"/>
  <c r="B337"/>
  <c r="AE333"/>
  <c r="AD333" s="1"/>
  <c r="AB338"/>
  <c r="M338"/>
  <c r="J338" s="1"/>
  <c r="K338" s="1"/>
  <c r="B338"/>
  <c r="AE319"/>
  <c r="AD319" s="1"/>
  <c r="AB311"/>
  <c r="M311"/>
  <c r="J311" s="1"/>
  <c r="N311" s="1"/>
  <c r="B311"/>
  <c r="AE313"/>
  <c r="AD313" s="1"/>
  <c r="AB317"/>
  <c r="M317"/>
  <c r="J317" s="1"/>
  <c r="K317" s="1"/>
  <c r="B317"/>
  <c r="AE318"/>
  <c r="AD318" s="1"/>
  <c r="AB320"/>
  <c r="M320"/>
  <c r="J320" s="1"/>
  <c r="K320" s="1"/>
  <c r="B320"/>
  <c r="W321"/>
  <c r="V321"/>
  <c r="U321"/>
  <c r="T321"/>
  <c r="S321"/>
  <c r="R321"/>
  <c r="Q321"/>
  <c r="P321"/>
  <c r="O321"/>
  <c r="L321"/>
  <c r="I321"/>
  <c r="AE320"/>
  <c r="AD320" s="1"/>
  <c r="AB314"/>
  <c r="M314"/>
  <c r="B314"/>
  <c r="AE317"/>
  <c r="AD317" s="1"/>
  <c r="AB313"/>
  <c r="M313"/>
  <c r="B313"/>
  <c r="AE316"/>
  <c r="AD316" s="1"/>
  <c r="AB319"/>
  <c r="M319"/>
  <c r="B319"/>
  <c r="AE315"/>
  <c r="AD315" s="1"/>
  <c r="AB318"/>
  <c r="M318"/>
  <c r="B318"/>
  <c r="AE314"/>
  <c r="AD314" s="1"/>
  <c r="AB312"/>
  <c r="M312"/>
  <c r="B312"/>
  <c r="AE312"/>
  <c r="AD312" s="1"/>
  <c r="AB316"/>
  <c r="M316"/>
  <c r="B316"/>
  <c r="AE311"/>
  <c r="AD311" s="1"/>
  <c r="AB315"/>
  <c r="M315"/>
  <c r="B315"/>
  <c r="AE310"/>
  <c r="AD310" s="1"/>
  <c r="AB310"/>
  <c r="M310"/>
  <c r="J310" s="1"/>
  <c r="K310" s="1"/>
  <c r="B310"/>
  <c r="AE291"/>
  <c r="AD291" s="1"/>
  <c r="AB295"/>
  <c r="M295"/>
  <c r="J295" s="1"/>
  <c r="K295" s="1"/>
  <c r="B295"/>
  <c r="AE296"/>
  <c r="AD296" s="1"/>
  <c r="AB296"/>
  <c r="M296"/>
  <c r="B296"/>
  <c r="AE290"/>
  <c r="AD290" s="1"/>
  <c r="AB294"/>
  <c r="M294"/>
  <c r="J294" s="1"/>
  <c r="K294" s="1"/>
  <c r="B294"/>
  <c r="AE289"/>
  <c r="AD289" s="1"/>
  <c r="AB293"/>
  <c r="M293"/>
  <c r="J293" s="1"/>
  <c r="K293" s="1"/>
  <c r="B293"/>
  <c r="AE297"/>
  <c r="AD297" s="1"/>
  <c r="AB297"/>
  <c r="M297"/>
  <c r="J297" s="1"/>
  <c r="K297" s="1"/>
  <c r="B297"/>
  <c r="J334" l="1"/>
  <c r="K334" s="1"/>
  <c r="N333"/>
  <c r="J342"/>
  <c r="K342" s="1"/>
  <c r="N338"/>
  <c r="N345"/>
  <c r="N335"/>
  <c r="N339"/>
  <c r="N337"/>
  <c r="N341"/>
  <c r="M348"/>
  <c r="V349" s="1"/>
  <c r="K348"/>
  <c r="N336"/>
  <c r="J348"/>
  <c r="K311"/>
  <c r="N317"/>
  <c r="N320"/>
  <c r="J312"/>
  <c r="K312" s="1"/>
  <c r="M321"/>
  <c r="Q322" s="1"/>
  <c r="J315"/>
  <c r="K315" s="1"/>
  <c r="J318"/>
  <c r="K318" s="1"/>
  <c r="J314"/>
  <c r="K314" s="1"/>
  <c r="J319"/>
  <c r="K319" s="1"/>
  <c r="J313"/>
  <c r="K313" s="1"/>
  <c r="J316"/>
  <c r="K316" s="1"/>
  <c r="N310"/>
  <c r="N295"/>
  <c r="J296"/>
  <c r="K296" s="1"/>
  <c r="N294"/>
  <c r="N293"/>
  <c r="N297"/>
  <c r="O349" l="1"/>
  <c r="N334"/>
  <c r="N342"/>
  <c r="R349"/>
  <c r="W349"/>
  <c r="S349"/>
  <c r="T349"/>
  <c r="P349"/>
  <c r="U349"/>
  <c r="Q349"/>
  <c r="N348"/>
  <c r="N312"/>
  <c r="N315"/>
  <c r="N314"/>
  <c r="O322"/>
  <c r="V322"/>
  <c r="W322"/>
  <c r="N318"/>
  <c r="K321"/>
  <c r="R322"/>
  <c r="S322"/>
  <c r="T322"/>
  <c r="P322"/>
  <c r="U322"/>
  <c r="J321"/>
  <c r="N321" s="1"/>
  <c r="N319"/>
  <c r="N313"/>
  <c r="N316"/>
  <c r="N296"/>
  <c r="B288" l="1"/>
  <c r="M288"/>
  <c r="J288" s="1"/>
  <c r="K288" s="1"/>
  <c r="AB288"/>
  <c r="AE295"/>
  <c r="AD295" s="1"/>
  <c r="AE288"/>
  <c r="AD288" s="1"/>
  <c r="AB292"/>
  <c r="M292"/>
  <c r="B292"/>
  <c r="AE287"/>
  <c r="AD287" s="1"/>
  <c r="AB287"/>
  <c r="M287"/>
  <c r="J287" s="1"/>
  <c r="K287" s="1"/>
  <c r="B287"/>
  <c r="W298"/>
  <c r="V298"/>
  <c r="U298"/>
  <c r="T298"/>
  <c r="S298"/>
  <c r="R298"/>
  <c r="Q298"/>
  <c r="P298"/>
  <c r="O298"/>
  <c r="L298"/>
  <c r="I298"/>
  <c r="AE294"/>
  <c r="AD294" s="1"/>
  <c r="AB289"/>
  <c r="M289"/>
  <c r="J289" s="1"/>
  <c r="K289" s="1"/>
  <c r="B289"/>
  <c r="AE293"/>
  <c r="AD293" s="1"/>
  <c r="AB291"/>
  <c r="M291"/>
  <c r="J291" s="1"/>
  <c r="K291" s="1"/>
  <c r="B291"/>
  <c r="AE292"/>
  <c r="AD292" s="1"/>
  <c r="AB290"/>
  <c r="M290"/>
  <c r="J290" s="1"/>
  <c r="K290" s="1"/>
  <c r="B290"/>
  <c r="AE286"/>
  <c r="AD286" s="1"/>
  <c r="AB286"/>
  <c r="M286"/>
  <c r="J286" s="1"/>
  <c r="K286" s="1"/>
  <c r="B286"/>
  <c r="AE285"/>
  <c r="AD285" s="1"/>
  <c r="AB285"/>
  <c r="M285"/>
  <c r="J285" s="1"/>
  <c r="K285" s="1"/>
  <c r="B285"/>
  <c r="AE263"/>
  <c r="AD263" s="1"/>
  <c r="AB263"/>
  <c r="M263"/>
  <c r="B263"/>
  <c r="AE267"/>
  <c r="AD267" s="1"/>
  <c r="AB272"/>
  <c r="M272"/>
  <c r="J272" s="1"/>
  <c r="K272" s="1"/>
  <c r="B272"/>
  <c r="AE266"/>
  <c r="AD266" s="1"/>
  <c r="AB267"/>
  <c r="M267"/>
  <c r="J267" s="1"/>
  <c r="K267" s="1"/>
  <c r="B267"/>
  <c r="W273"/>
  <c r="V273"/>
  <c r="U273"/>
  <c r="T273"/>
  <c r="S273"/>
  <c r="R273"/>
  <c r="Q273"/>
  <c r="P273"/>
  <c r="O273"/>
  <c r="L273"/>
  <c r="I273"/>
  <c r="AE272"/>
  <c r="AD272" s="1"/>
  <c r="AB271"/>
  <c r="M271"/>
  <c r="J271" s="1"/>
  <c r="K271" s="1"/>
  <c r="B271"/>
  <c r="AE271"/>
  <c r="AD271" s="1"/>
  <c r="AB270"/>
  <c r="M270"/>
  <c r="J270" s="1"/>
  <c r="K270" s="1"/>
  <c r="B270"/>
  <c r="AE270"/>
  <c r="AD270" s="1"/>
  <c r="AB264"/>
  <c r="M264"/>
  <c r="B264"/>
  <c r="AE269"/>
  <c r="AD269" s="1"/>
  <c r="AB269"/>
  <c r="M269"/>
  <c r="J269" s="1"/>
  <c r="K269" s="1"/>
  <c r="B269"/>
  <c r="AE268"/>
  <c r="AD268" s="1"/>
  <c r="AB268"/>
  <c r="M268"/>
  <c r="B268"/>
  <c r="AE265"/>
  <c r="AD265" s="1"/>
  <c r="AB265"/>
  <c r="M265"/>
  <c r="B265"/>
  <c r="AE264"/>
  <c r="AD264" s="1"/>
  <c r="AB266"/>
  <c r="M266"/>
  <c r="B266"/>
  <c r="AE262"/>
  <c r="AD262" s="1"/>
  <c r="AB262"/>
  <c r="M262"/>
  <c r="B262"/>
  <c r="AE248"/>
  <c r="AD248" s="1"/>
  <c r="AB240"/>
  <c r="M240"/>
  <c r="B240"/>
  <c r="AE243"/>
  <c r="AD243" s="1"/>
  <c r="AB247"/>
  <c r="M247"/>
  <c r="J247" s="1"/>
  <c r="K247" s="1"/>
  <c r="B247"/>
  <c r="AE238"/>
  <c r="AD238" s="1"/>
  <c r="AB244"/>
  <c r="M244"/>
  <c r="J244" s="1"/>
  <c r="K244" s="1"/>
  <c r="B244"/>
  <c r="AE237"/>
  <c r="AD237" s="1"/>
  <c r="AB246"/>
  <c r="M246"/>
  <c r="J246" s="1"/>
  <c r="K246" s="1"/>
  <c r="B246"/>
  <c r="AE247"/>
  <c r="AD247" s="1"/>
  <c r="AB239"/>
  <c r="M239"/>
  <c r="J239" s="1"/>
  <c r="K239" s="1"/>
  <c r="B239"/>
  <c r="AE246"/>
  <c r="AD246" s="1"/>
  <c r="AB236"/>
  <c r="M236"/>
  <c r="J236" s="1"/>
  <c r="K236" s="1"/>
  <c r="B236"/>
  <c r="AE245"/>
  <c r="AD245" s="1"/>
  <c r="AB235"/>
  <c r="M235"/>
  <c r="J235" s="1"/>
  <c r="K235" s="1"/>
  <c r="B235"/>
  <c r="W250"/>
  <c r="V250"/>
  <c r="U250"/>
  <c r="T250"/>
  <c r="S250"/>
  <c r="R250"/>
  <c r="Q250"/>
  <c r="P250"/>
  <c r="O250"/>
  <c r="L250"/>
  <c r="I250"/>
  <c r="W199"/>
  <c r="V199"/>
  <c r="U199"/>
  <c r="T199"/>
  <c r="S199"/>
  <c r="R199"/>
  <c r="Q199"/>
  <c r="P199"/>
  <c r="O199"/>
  <c r="L199"/>
  <c r="I199"/>
  <c r="W223"/>
  <c r="V223"/>
  <c r="U223"/>
  <c r="T223"/>
  <c r="S223"/>
  <c r="R223"/>
  <c r="Q223"/>
  <c r="P223"/>
  <c r="O223"/>
  <c r="L223"/>
  <c r="I223"/>
  <c r="AE244"/>
  <c r="AD244" s="1"/>
  <c r="AB248"/>
  <c r="M248"/>
  <c r="J248" s="1"/>
  <c r="K248" s="1"/>
  <c r="B248"/>
  <c r="AE240"/>
  <c r="AD240" s="1"/>
  <c r="AB241"/>
  <c r="M241"/>
  <c r="J241" s="1"/>
  <c r="K241" s="1"/>
  <c r="B241"/>
  <c r="AE236"/>
  <c r="AD236" s="1"/>
  <c r="AB245"/>
  <c r="M245"/>
  <c r="J245" s="1"/>
  <c r="K245" s="1"/>
  <c r="B245"/>
  <c r="AE249"/>
  <c r="AD249" s="1"/>
  <c r="AB249"/>
  <c r="M249"/>
  <c r="B249"/>
  <c r="AE242"/>
  <c r="AD242" s="1"/>
  <c r="AB243"/>
  <c r="M243"/>
  <c r="B243"/>
  <c r="AE241"/>
  <c r="AD241" s="1"/>
  <c r="AB242"/>
  <c r="M242"/>
  <c r="B242"/>
  <c r="AE239"/>
  <c r="AD239" s="1"/>
  <c r="AB237"/>
  <c r="M237"/>
  <c r="B237"/>
  <c r="AE235"/>
  <c r="AD235" s="1"/>
  <c r="AB238"/>
  <c r="M238"/>
  <c r="B238"/>
  <c r="AE222"/>
  <c r="AD222" s="1"/>
  <c r="AB222"/>
  <c r="M222"/>
  <c r="J222" s="1"/>
  <c r="K222" s="1"/>
  <c r="B222"/>
  <c r="AE221"/>
  <c r="AD221" s="1"/>
  <c r="AB220"/>
  <c r="M220"/>
  <c r="J220" s="1"/>
  <c r="K220" s="1"/>
  <c r="B220"/>
  <c r="AE220"/>
  <c r="AD220" s="1"/>
  <c r="AB221"/>
  <c r="M221"/>
  <c r="J221" s="1"/>
  <c r="K221" s="1"/>
  <c r="B221"/>
  <c r="AE214"/>
  <c r="AD214" s="1"/>
  <c r="AB211"/>
  <c r="M211"/>
  <c r="J211" s="1"/>
  <c r="K211" s="1"/>
  <c r="B211"/>
  <c r="AE216"/>
  <c r="AD216" s="1"/>
  <c r="AB217"/>
  <c r="M217"/>
  <c r="J217" s="1"/>
  <c r="K217" s="1"/>
  <c r="B217"/>
  <c r="N291" l="1"/>
  <c r="N285"/>
  <c r="N288"/>
  <c r="N289"/>
  <c r="N290"/>
  <c r="J292"/>
  <c r="K292" s="1"/>
  <c r="N287"/>
  <c r="M298"/>
  <c r="Q299" s="1"/>
  <c r="N286"/>
  <c r="J263"/>
  <c r="K263" s="1"/>
  <c r="N270"/>
  <c r="N271"/>
  <c r="N269"/>
  <c r="N272"/>
  <c r="N267"/>
  <c r="J266"/>
  <c r="K266" s="1"/>
  <c r="M273"/>
  <c r="Q274" s="1"/>
  <c r="J265"/>
  <c r="K265" s="1"/>
  <c r="J268"/>
  <c r="K268" s="1"/>
  <c r="J264"/>
  <c r="K264" s="1"/>
  <c r="J262"/>
  <c r="N248"/>
  <c r="N235"/>
  <c r="N239"/>
  <c r="N236"/>
  <c r="J240"/>
  <c r="K240" s="1"/>
  <c r="M250"/>
  <c r="O251" s="1"/>
  <c r="J243"/>
  <c r="K243" s="1"/>
  <c r="N247"/>
  <c r="N244"/>
  <c r="N246"/>
  <c r="N241"/>
  <c r="N245"/>
  <c r="J237"/>
  <c r="K237" s="1"/>
  <c r="J238"/>
  <c r="K238" s="1"/>
  <c r="J242"/>
  <c r="K242" s="1"/>
  <c r="J249"/>
  <c r="N211"/>
  <c r="N222"/>
  <c r="N220"/>
  <c r="N221"/>
  <c r="N217"/>
  <c r="AE219"/>
  <c r="AD219" s="1"/>
  <c r="AB216"/>
  <c r="M216"/>
  <c r="B216"/>
  <c r="AE218"/>
  <c r="AD218" s="1"/>
  <c r="AB219"/>
  <c r="M219"/>
  <c r="B219"/>
  <c r="AE217"/>
  <c r="AD217" s="1"/>
  <c r="AB218"/>
  <c r="M218"/>
  <c r="J218" s="1"/>
  <c r="K218" s="1"/>
  <c r="B218"/>
  <c r="AE215"/>
  <c r="AD215" s="1"/>
  <c r="AB215"/>
  <c r="M215"/>
  <c r="J215" s="1"/>
  <c r="K215" s="1"/>
  <c r="B215"/>
  <c r="AE213"/>
  <c r="AD213" s="1"/>
  <c r="AB213"/>
  <c r="M213"/>
  <c r="B213"/>
  <c r="AE212"/>
  <c r="AD212" s="1"/>
  <c r="AB214"/>
  <c r="M214"/>
  <c r="J214" s="1"/>
  <c r="K214" s="1"/>
  <c r="B214"/>
  <c r="AE211"/>
  <c r="AD211" s="1"/>
  <c r="AB212"/>
  <c r="M212"/>
  <c r="B212"/>
  <c r="AE194"/>
  <c r="AD194" s="1"/>
  <c r="AB197"/>
  <c r="M197"/>
  <c r="J197" s="1"/>
  <c r="K197" s="1"/>
  <c r="B197"/>
  <c r="AE197"/>
  <c r="AD197" s="1"/>
  <c r="AB190"/>
  <c r="M190"/>
  <c r="B190"/>
  <c r="AE191"/>
  <c r="AD191" s="1"/>
  <c r="AB195"/>
  <c r="M195"/>
  <c r="J195" s="1"/>
  <c r="K195" s="1"/>
  <c r="B195"/>
  <c r="M223" l="1"/>
  <c r="V224" s="1"/>
  <c r="N292"/>
  <c r="J298"/>
  <c r="N298" s="1"/>
  <c r="O299"/>
  <c r="K298"/>
  <c r="R299"/>
  <c r="V299"/>
  <c r="W299"/>
  <c r="T299"/>
  <c r="P299"/>
  <c r="U299"/>
  <c r="S299"/>
  <c r="N263"/>
  <c r="N266"/>
  <c r="N268"/>
  <c r="O274"/>
  <c r="P274"/>
  <c r="T274"/>
  <c r="U274"/>
  <c r="V274"/>
  <c r="R274"/>
  <c r="W274"/>
  <c r="S274"/>
  <c r="N265"/>
  <c r="N264"/>
  <c r="K262"/>
  <c r="K273" s="1"/>
  <c r="J273"/>
  <c r="N273" s="1"/>
  <c r="N262"/>
  <c r="N240"/>
  <c r="T251"/>
  <c r="U251"/>
  <c r="P251"/>
  <c r="Q251"/>
  <c r="V251"/>
  <c r="R251"/>
  <c r="W251"/>
  <c r="S251"/>
  <c r="N243"/>
  <c r="K249"/>
  <c r="K250" s="1"/>
  <c r="J250"/>
  <c r="N250" s="1"/>
  <c r="N242"/>
  <c r="N237"/>
  <c r="N238"/>
  <c r="N249"/>
  <c r="J190"/>
  <c r="K190" s="1"/>
  <c r="J219"/>
  <c r="K219" s="1"/>
  <c r="J213"/>
  <c r="K213" s="1"/>
  <c r="N214"/>
  <c r="N218"/>
  <c r="N215"/>
  <c r="J212"/>
  <c r="J216"/>
  <c r="K216" s="1"/>
  <c r="P224"/>
  <c r="N197"/>
  <c r="N195"/>
  <c r="Q224" l="1"/>
  <c r="J223"/>
  <c r="N223" s="1"/>
  <c r="N190"/>
  <c r="T224"/>
  <c r="U224"/>
  <c r="N213"/>
  <c r="N216"/>
  <c r="N219"/>
  <c r="R224"/>
  <c r="W224"/>
  <c r="S224"/>
  <c r="O224"/>
  <c r="K212"/>
  <c r="K223" s="1"/>
  <c r="N212"/>
  <c r="AE189"/>
  <c r="AD189" s="1"/>
  <c r="AB193"/>
  <c r="M193"/>
  <c r="J193" s="1"/>
  <c r="K193" s="1"/>
  <c r="B193"/>
  <c r="AE195"/>
  <c r="AD195" s="1"/>
  <c r="AB198"/>
  <c r="M198"/>
  <c r="J198" s="1"/>
  <c r="K198" s="1"/>
  <c r="B198"/>
  <c r="AE196"/>
  <c r="AD196" s="1"/>
  <c r="AB189"/>
  <c r="M189"/>
  <c r="B189"/>
  <c r="AE193"/>
  <c r="AD193" s="1"/>
  <c r="AB192"/>
  <c r="M192"/>
  <c r="B192"/>
  <c r="AE198"/>
  <c r="AD198" s="1"/>
  <c r="AB191"/>
  <c r="M191"/>
  <c r="J191" s="1"/>
  <c r="K191" s="1"/>
  <c r="B191"/>
  <c r="AE192"/>
  <c r="AD192" s="1"/>
  <c r="AB196"/>
  <c r="M196"/>
  <c r="B196"/>
  <c r="AE190"/>
  <c r="AD190" s="1"/>
  <c r="AB194"/>
  <c r="M194"/>
  <c r="J194" s="1"/>
  <c r="K194" s="1"/>
  <c r="B194"/>
  <c r="AE172"/>
  <c r="AD172" s="1"/>
  <c r="AB170"/>
  <c r="M170"/>
  <c r="J170" s="1"/>
  <c r="N170" s="1"/>
  <c r="B170"/>
  <c r="AE174"/>
  <c r="AD174" s="1"/>
  <c r="AB173"/>
  <c r="M173"/>
  <c r="J173" s="1"/>
  <c r="N173" s="1"/>
  <c r="B173"/>
  <c r="AE173"/>
  <c r="AD173" s="1"/>
  <c r="AB172"/>
  <c r="M172"/>
  <c r="J172" s="1"/>
  <c r="K172" s="1"/>
  <c r="B172"/>
  <c r="AE175"/>
  <c r="AD175" s="1"/>
  <c r="AB176"/>
  <c r="M176"/>
  <c r="B176"/>
  <c r="W177"/>
  <c r="V177"/>
  <c r="U177"/>
  <c r="T177"/>
  <c r="S177"/>
  <c r="R177"/>
  <c r="Q177"/>
  <c r="P177"/>
  <c r="O177"/>
  <c r="L177"/>
  <c r="I177"/>
  <c r="AE176"/>
  <c r="AD176" s="1"/>
  <c r="AB174"/>
  <c r="M174"/>
  <c r="J174" s="1"/>
  <c r="N174" s="1"/>
  <c r="B174"/>
  <c r="AE171"/>
  <c r="AD171" s="1"/>
  <c r="AB171"/>
  <c r="M171"/>
  <c r="J171" s="1"/>
  <c r="K171" s="1"/>
  <c r="B171"/>
  <c r="AE170"/>
  <c r="AD170" s="1"/>
  <c r="AB175"/>
  <c r="M175"/>
  <c r="J175" s="1"/>
  <c r="K175" s="1"/>
  <c r="B175"/>
  <c r="AE157"/>
  <c r="AD157" s="1"/>
  <c r="AB157"/>
  <c r="M157"/>
  <c r="J157" s="1"/>
  <c r="K157" s="1"/>
  <c r="B157"/>
  <c r="W158"/>
  <c r="V158"/>
  <c r="U158"/>
  <c r="T158"/>
  <c r="S158"/>
  <c r="R158"/>
  <c r="Q158"/>
  <c r="P158"/>
  <c r="O158"/>
  <c r="L158"/>
  <c r="I158"/>
  <c r="AE156"/>
  <c r="AD156" s="1"/>
  <c r="AB156"/>
  <c r="M156"/>
  <c r="J156" s="1"/>
  <c r="K156" s="1"/>
  <c r="B156"/>
  <c r="AE155"/>
  <c r="AD155" s="1"/>
  <c r="AB155"/>
  <c r="M155"/>
  <c r="B155"/>
  <c r="AE138"/>
  <c r="AD138" s="1"/>
  <c r="AB138"/>
  <c r="M138"/>
  <c r="J138" s="1"/>
  <c r="K138" s="1"/>
  <c r="B138"/>
  <c r="AE140"/>
  <c r="AD140" s="1"/>
  <c r="AB141"/>
  <c r="M141"/>
  <c r="J141" s="1"/>
  <c r="K141" s="1"/>
  <c r="B141"/>
  <c r="AE134"/>
  <c r="AD134" s="1"/>
  <c r="AB135"/>
  <c r="M135"/>
  <c r="J135" s="1"/>
  <c r="K135" s="1"/>
  <c r="B135"/>
  <c r="AE133"/>
  <c r="AD133" s="1"/>
  <c r="AB133"/>
  <c r="M133"/>
  <c r="B133"/>
  <c r="AE142"/>
  <c r="AD142" s="1"/>
  <c r="AB142"/>
  <c r="M142"/>
  <c r="J142" s="1"/>
  <c r="K142" s="1"/>
  <c r="B142"/>
  <c r="AE139"/>
  <c r="AD139" s="1"/>
  <c r="AB140"/>
  <c r="M140"/>
  <c r="J140" s="1"/>
  <c r="K140" s="1"/>
  <c r="B140"/>
  <c r="W143"/>
  <c r="V143"/>
  <c r="U143"/>
  <c r="T143"/>
  <c r="S143"/>
  <c r="R143"/>
  <c r="Q143"/>
  <c r="P143"/>
  <c r="O143"/>
  <c r="L143"/>
  <c r="I143"/>
  <c r="AE141"/>
  <c r="AD141" s="1"/>
  <c r="AB134"/>
  <c r="M134"/>
  <c r="J134" s="1"/>
  <c r="K134" s="1"/>
  <c r="B134"/>
  <c r="AE137"/>
  <c r="AD137" s="1"/>
  <c r="AB139"/>
  <c r="M139"/>
  <c r="J139" s="1"/>
  <c r="K139" s="1"/>
  <c r="B139"/>
  <c r="AE136"/>
  <c r="AD136" s="1"/>
  <c r="AB137"/>
  <c r="M137"/>
  <c r="J137" s="1"/>
  <c r="K137" s="1"/>
  <c r="B137"/>
  <c r="AE135"/>
  <c r="AD135" s="1"/>
  <c r="AB136"/>
  <c r="M136"/>
  <c r="J136" s="1"/>
  <c r="K136" s="1"/>
  <c r="B136"/>
  <c r="AE118"/>
  <c r="AB112"/>
  <c r="M112"/>
  <c r="J112" s="1"/>
  <c r="K112" s="1"/>
  <c r="B112"/>
  <c r="AE116"/>
  <c r="AB117"/>
  <c r="M117"/>
  <c r="J117" s="1"/>
  <c r="K117" s="1"/>
  <c r="B117"/>
  <c r="AE113"/>
  <c r="AB114"/>
  <c r="M114"/>
  <c r="J114" s="1"/>
  <c r="N114" s="1"/>
  <c r="B114"/>
  <c r="AE117"/>
  <c r="AD118" s="1"/>
  <c r="AB118"/>
  <c r="M118"/>
  <c r="J118" s="1"/>
  <c r="K118" s="1"/>
  <c r="B118"/>
  <c r="AE119"/>
  <c r="AD119" s="1"/>
  <c r="AB119"/>
  <c r="M119"/>
  <c r="J119" s="1"/>
  <c r="K119" s="1"/>
  <c r="B119"/>
  <c r="W121"/>
  <c r="V121"/>
  <c r="U121"/>
  <c r="T121"/>
  <c r="S121"/>
  <c r="R121"/>
  <c r="Q121"/>
  <c r="P121"/>
  <c r="O121"/>
  <c r="L121"/>
  <c r="I121"/>
  <c r="AE120"/>
  <c r="AD120" s="1"/>
  <c r="AB120"/>
  <c r="M120"/>
  <c r="B120"/>
  <c r="AE115"/>
  <c r="AB116"/>
  <c r="M116"/>
  <c r="J116" s="1"/>
  <c r="K116" s="1"/>
  <c r="B116"/>
  <c r="AE114"/>
  <c r="AD115" s="1"/>
  <c r="AB115"/>
  <c r="M115"/>
  <c r="B115"/>
  <c r="AE112"/>
  <c r="AB113"/>
  <c r="M113"/>
  <c r="B113"/>
  <c r="B91"/>
  <c r="M91"/>
  <c r="J91" s="1"/>
  <c r="AB91"/>
  <c r="AE91"/>
  <c r="AD91" s="1"/>
  <c r="AE96"/>
  <c r="AD96" s="1"/>
  <c r="AB95"/>
  <c r="M95"/>
  <c r="J95" s="1"/>
  <c r="K95" s="1"/>
  <c r="B95"/>
  <c r="W100"/>
  <c r="V100"/>
  <c r="U100"/>
  <c r="T100"/>
  <c r="S100"/>
  <c r="R100"/>
  <c r="Q100"/>
  <c r="P100"/>
  <c r="O100"/>
  <c r="L100"/>
  <c r="I100"/>
  <c r="AE99"/>
  <c r="AD99" s="1"/>
  <c r="AB99"/>
  <c r="M99"/>
  <c r="J99" s="1"/>
  <c r="N99" s="1"/>
  <c r="B99"/>
  <c r="AE98"/>
  <c r="AD98" s="1"/>
  <c r="AB93"/>
  <c r="M93"/>
  <c r="J93" s="1"/>
  <c r="K93" s="1"/>
  <c r="B93"/>
  <c r="AE97"/>
  <c r="AD97" s="1"/>
  <c r="AB98"/>
  <c r="M98"/>
  <c r="J98" s="1"/>
  <c r="K98" s="1"/>
  <c r="B98"/>
  <c r="AE95"/>
  <c r="AD95" s="1"/>
  <c r="AB97"/>
  <c r="M97"/>
  <c r="J97" s="1"/>
  <c r="K97" s="1"/>
  <c r="B97"/>
  <c r="AE94"/>
  <c r="AD94" s="1"/>
  <c r="AB96"/>
  <c r="M96"/>
  <c r="J96" s="1"/>
  <c r="K96" s="1"/>
  <c r="B96"/>
  <c r="AE93"/>
  <c r="AD93" s="1"/>
  <c r="AB94"/>
  <c r="M94"/>
  <c r="J94" s="1"/>
  <c r="K94" s="1"/>
  <c r="B94"/>
  <c r="AE92"/>
  <c r="AD92" s="1"/>
  <c r="AB92"/>
  <c r="M92"/>
  <c r="J92" s="1"/>
  <c r="K92" s="1"/>
  <c r="B92"/>
  <c r="AE71"/>
  <c r="AD71" s="1"/>
  <c r="AB73"/>
  <c r="M73"/>
  <c r="J73" s="1"/>
  <c r="K73" s="1"/>
  <c r="B73"/>
  <c r="AE73"/>
  <c r="AD73" s="1"/>
  <c r="AB68"/>
  <c r="M68"/>
  <c r="J68" s="1"/>
  <c r="N68" s="1"/>
  <c r="B68"/>
  <c r="AE77"/>
  <c r="AD77" s="1"/>
  <c r="AB78"/>
  <c r="M78"/>
  <c r="J78" s="1"/>
  <c r="N78" s="1"/>
  <c r="B78"/>
  <c r="W79"/>
  <c r="V79"/>
  <c r="U79"/>
  <c r="T79"/>
  <c r="S79"/>
  <c r="R79"/>
  <c r="Q79"/>
  <c r="P79"/>
  <c r="O79"/>
  <c r="L79"/>
  <c r="I79"/>
  <c r="AE78"/>
  <c r="AD78" s="1"/>
  <c r="AB70"/>
  <c r="M70"/>
  <c r="J70" s="1"/>
  <c r="K70" s="1"/>
  <c r="B70"/>
  <c r="AE76"/>
  <c r="AD76" s="1"/>
  <c r="AB77"/>
  <c r="M77"/>
  <c r="B77"/>
  <c r="AE75"/>
  <c r="AD75" s="1"/>
  <c r="AB76"/>
  <c r="M76"/>
  <c r="J76" s="1"/>
  <c r="K76" s="1"/>
  <c r="B76"/>
  <c r="AE74"/>
  <c r="AD74" s="1"/>
  <c r="AB69"/>
  <c r="M69"/>
  <c r="B69"/>
  <c r="AE72"/>
  <c r="AD72" s="1"/>
  <c r="AB75"/>
  <c r="M75"/>
  <c r="B75"/>
  <c r="AE70"/>
  <c r="AD70" s="1"/>
  <c r="AB72"/>
  <c r="M72"/>
  <c r="J72" s="1"/>
  <c r="K72" s="1"/>
  <c r="B72"/>
  <c r="AE69"/>
  <c r="AD69" s="1"/>
  <c r="AB71"/>
  <c r="M71"/>
  <c r="B71"/>
  <c r="AE68"/>
  <c r="AD68" s="1"/>
  <c r="AB74"/>
  <c r="M74"/>
  <c r="B74"/>
  <c r="AE49"/>
  <c r="AD49" s="1"/>
  <c r="AB49"/>
  <c r="M49"/>
  <c r="B49"/>
  <c r="AE50"/>
  <c r="AD50" s="1"/>
  <c r="AB50"/>
  <c r="M50"/>
  <c r="J50" s="1"/>
  <c r="K50" s="1"/>
  <c r="B50"/>
  <c r="AE54"/>
  <c r="AD54" s="1"/>
  <c r="AB54"/>
  <c r="M54"/>
  <c r="B54"/>
  <c r="J189" l="1"/>
  <c r="M199"/>
  <c r="W200" s="1"/>
  <c r="N189"/>
  <c r="N194"/>
  <c r="N193"/>
  <c r="N198"/>
  <c r="J192"/>
  <c r="K192" s="1"/>
  <c r="N191"/>
  <c r="J196"/>
  <c r="K196" s="1"/>
  <c r="K173"/>
  <c r="K170"/>
  <c r="N171"/>
  <c r="N172"/>
  <c r="J176"/>
  <c r="K176" s="1"/>
  <c r="N175"/>
  <c r="M177"/>
  <c r="V178" s="1"/>
  <c r="K174"/>
  <c r="N156"/>
  <c r="N157"/>
  <c r="M158"/>
  <c r="Q159" s="1"/>
  <c r="J155"/>
  <c r="K155" s="1"/>
  <c r="O159"/>
  <c r="N142"/>
  <c r="AD113"/>
  <c r="AD116"/>
  <c r="N138"/>
  <c r="N137"/>
  <c r="N139"/>
  <c r="N141"/>
  <c r="N135"/>
  <c r="J133"/>
  <c r="K133" s="1"/>
  <c r="N134"/>
  <c r="N136"/>
  <c r="N140"/>
  <c r="AD114"/>
  <c r="M143"/>
  <c r="V144" s="1"/>
  <c r="AD117"/>
  <c r="AD112"/>
  <c r="N116"/>
  <c r="N112"/>
  <c r="N117"/>
  <c r="K114"/>
  <c r="J113"/>
  <c r="K113" s="1"/>
  <c r="N118"/>
  <c r="N119"/>
  <c r="M121"/>
  <c r="Q122" s="1"/>
  <c r="J115"/>
  <c r="K115" s="1"/>
  <c r="J120"/>
  <c r="K120" s="1"/>
  <c r="K91"/>
  <c r="N91"/>
  <c r="N93"/>
  <c r="N95"/>
  <c r="N97"/>
  <c r="N92"/>
  <c r="N98"/>
  <c r="N94"/>
  <c r="M100"/>
  <c r="V101" s="1"/>
  <c r="N96"/>
  <c r="J100"/>
  <c r="K99"/>
  <c r="U101"/>
  <c r="K78"/>
  <c r="N76"/>
  <c r="N73"/>
  <c r="N72"/>
  <c r="K68"/>
  <c r="N70"/>
  <c r="M79"/>
  <c r="O80" s="1"/>
  <c r="J71"/>
  <c r="K71" s="1"/>
  <c r="J69"/>
  <c r="K69" s="1"/>
  <c r="J77"/>
  <c r="K77" s="1"/>
  <c r="J74"/>
  <c r="J75"/>
  <c r="K75" s="1"/>
  <c r="N74"/>
  <c r="J49"/>
  <c r="K49" s="1"/>
  <c r="J54"/>
  <c r="K54" s="1"/>
  <c r="N50"/>
  <c r="K177" l="1"/>
  <c r="J177"/>
  <c r="N177" s="1"/>
  <c r="K189"/>
  <c r="K199" s="1"/>
  <c r="J199"/>
  <c r="N199" s="1"/>
  <c r="N176"/>
  <c r="N192"/>
  <c r="K100"/>
  <c r="T200"/>
  <c r="Q200"/>
  <c r="P200"/>
  <c r="U200"/>
  <c r="V200"/>
  <c r="R200"/>
  <c r="O200"/>
  <c r="S200"/>
  <c r="N196"/>
  <c r="W178"/>
  <c r="R178"/>
  <c r="S178"/>
  <c r="T178"/>
  <c r="P178"/>
  <c r="U178"/>
  <c r="O178"/>
  <c r="Q178"/>
  <c r="V159"/>
  <c r="W159"/>
  <c r="R159"/>
  <c r="S159"/>
  <c r="T159"/>
  <c r="P159"/>
  <c r="U159"/>
  <c r="N155"/>
  <c r="K158"/>
  <c r="J158"/>
  <c r="N158" s="1"/>
  <c r="N133"/>
  <c r="U144"/>
  <c r="R144"/>
  <c r="T144"/>
  <c r="P144"/>
  <c r="K143"/>
  <c r="J143"/>
  <c r="N143" s="1"/>
  <c r="Q144"/>
  <c r="W144"/>
  <c r="S144"/>
  <c r="O144"/>
  <c r="N113"/>
  <c r="N120"/>
  <c r="J121"/>
  <c r="N115"/>
  <c r="O122"/>
  <c r="R122"/>
  <c r="V122"/>
  <c r="W122"/>
  <c r="N121"/>
  <c r="T122"/>
  <c r="P122"/>
  <c r="U122"/>
  <c r="S122"/>
  <c r="K121"/>
  <c r="N100"/>
  <c r="T101"/>
  <c r="P101"/>
  <c r="R101"/>
  <c r="W101"/>
  <c r="Q101"/>
  <c r="S101"/>
  <c r="O101"/>
  <c r="N49"/>
  <c r="N71"/>
  <c r="N69"/>
  <c r="T80"/>
  <c r="P80"/>
  <c r="U80"/>
  <c r="V80"/>
  <c r="R80"/>
  <c r="W80"/>
  <c r="Q80"/>
  <c r="S80"/>
  <c r="N77"/>
  <c r="N75"/>
  <c r="K74"/>
  <c r="K79" s="1"/>
  <c r="J79"/>
  <c r="N79" s="1"/>
  <c r="N54"/>
  <c r="AE46" l="1"/>
  <c r="AD46" s="1"/>
  <c r="AB52"/>
  <c r="M52"/>
  <c r="J52" s="1"/>
  <c r="K52" s="1"/>
  <c r="B52"/>
  <c r="AE48"/>
  <c r="AD48" s="1"/>
  <c r="AB47"/>
  <c r="M47"/>
  <c r="J47" s="1"/>
  <c r="N47" s="1"/>
  <c r="B47"/>
  <c r="W56"/>
  <c r="V56"/>
  <c r="U56"/>
  <c r="T56"/>
  <c r="S56"/>
  <c r="R56"/>
  <c r="Q56"/>
  <c r="P56"/>
  <c r="O56"/>
  <c r="L56"/>
  <c r="I56"/>
  <c r="AE55"/>
  <c r="AD55" s="1"/>
  <c r="AB55"/>
  <c r="M55"/>
  <c r="B55"/>
  <c r="AE53"/>
  <c r="AD53" s="1"/>
  <c r="AB53"/>
  <c r="M53"/>
  <c r="B53"/>
  <c r="AE52"/>
  <c r="AD52" s="1"/>
  <c r="AB45"/>
  <c r="M45"/>
  <c r="B45"/>
  <c r="AE51"/>
  <c r="AD51" s="1"/>
  <c r="AB51"/>
  <c r="M51"/>
  <c r="B51"/>
  <c r="AE47"/>
  <c r="AD47" s="1"/>
  <c r="AB48"/>
  <c r="M48"/>
  <c r="J48" s="1"/>
  <c r="K48" s="1"/>
  <c r="B48"/>
  <c r="AE45"/>
  <c r="AD45" s="1"/>
  <c r="AB46"/>
  <c r="M46"/>
  <c r="B46"/>
  <c r="J45" l="1"/>
  <c r="K45" s="1"/>
  <c r="K47"/>
  <c r="N52"/>
  <c r="M56"/>
  <c r="O57" s="1"/>
  <c r="N48"/>
  <c r="J46"/>
  <c r="K46" s="1"/>
  <c r="J51"/>
  <c r="K51" s="1"/>
  <c r="J55"/>
  <c r="K55" s="1"/>
  <c r="J53"/>
  <c r="K53" s="1"/>
  <c r="N46"/>
  <c r="W33"/>
  <c r="V33"/>
  <c r="U33"/>
  <c r="T33"/>
  <c r="S33"/>
  <c r="R33"/>
  <c r="Q33"/>
  <c r="P33"/>
  <c r="O33"/>
  <c r="L33"/>
  <c r="I33"/>
  <c r="AE32"/>
  <c r="AD32" s="1"/>
  <c r="AB27"/>
  <c r="M27"/>
  <c r="B27"/>
  <c r="AE31"/>
  <c r="AD31" s="1"/>
  <c r="AB32"/>
  <c r="M32"/>
  <c r="B32"/>
  <c r="AE30"/>
  <c r="AD30" s="1"/>
  <c r="AB31"/>
  <c r="M31"/>
  <c r="B31"/>
  <c r="AE29"/>
  <c r="AD29" s="1"/>
  <c r="AB30"/>
  <c r="M30"/>
  <c r="B30"/>
  <c r="AE28"/>
  <c r="AD28" s="1"/>
  <c r="AB29"/>
  <c r="M29"/>
  <c r="B29"/>
  <c r="AE27"/>
  <c r="AD27" s="1"/>
  <c r="AB28"/>
  <c r="M28"/>
  <c r="B28"/>
  <c r="AE13"/>
  <c r="AD13" s="1"/>
  <c r="AB13"/>
  <c r="M13"/>
  <c r="J13" s="1"/>
  <c r="K13" s="1"/>
  <c r="B13"/>
  <c r="AE7"/>
  <c r="AD7" s="1"/>
  <c r="AB7"/>
  <c r="M7"/>
  <c r="J7" s="1"/>
  <c r="K7" s="1"/>
  <c r="B7"/>
  <c r="AE6"/>
  <c r="AD6" s="1"/>
  <c r="AB6"/>
  <c r="M6"/>
  <c r="J6" s="1"/>
  <c r="K6" s="1"/>
  <c r="B6"/>
  <c r="AE12"/>
  <c r="AD12" s="1"/>
  <c r="AB12"/>
  <c r="M12"/>
  <c r="J12" s="1"/>
  <c r="K12" s="1"/>
  <c r="B12"/>
  <c r="AE9"/>
  <c r="AD9" s="1"/>
  <c r="AB9"/>
  <c r="M9"/>
  <c r="J9" s="1"/>
  <c r="K9" s="1"/>
  <c r="B9"/>
  <c r="AE11"/>
  <c r="AD11" s="1"/>
  <c r="AB11"/>
  <c r="M11"/>
  <c r="B11"/>
  <c r="AE10"/>
  <c r="AD10" s="1"/>
  <c r="AB10"/>
  <c r="M10"/>
  <c r="J10" s="1"/>
  <c r="K10" s="1"/>
  <c r="B10"/>
  <c r="AE8"/>
  <c r="AD8" s="1"/>
  <c r="AB8"/>
  <c r="M8"/>
  <c r="B8"/>
  <c r="W15"/>
  <c r="V15"/>
  <c r="U15"/>
  <c r="T15"/>
  <c r="S15"/>
  <c r="R15"/>
  <c r="Q15"/>
  <c r="P15"/>
  <c r="O15"/>
  <c r="L15"/>
  <c r="I15"/>
  <c r="AE14"/>
  <c r="AD14" s="1"/>
  <c r="AB14"/>
  <c r="M14"/>
  <c r="B14"/>
  <c r="AE5"/>
  <c r="AD5" s="1"/>
  <c r="AB3"/>
  <c r="M3"/>
  <c r="J3" s="1"/>
  <c r="K3" s="1"/>
  <c r="B3"/>
  <c r="AE4"/>
  <c r="AD4" s="1"/>
  <c r="AB5"/>
  <c r="M5"/>
  <c r="B5"/>
  <c r="AE3"/>
  <c r="AD3" s="1"/>
  <c r="AB4"/>
  <c r="M4"/>
  <c r="B4"/>
  <c r="N45" l="1"/>
  <c r="N55"/>
  <c r="T57"/>
  <c r="N51"/>
  <c r="K56"/>
  <c r="U57"/>
  <c r="P57"/>
  <c r="Q57"/>
  <c r="V57"/>
  <c r="R57"/>
  <c r="W57"/>
  <c r="S57"/>
  <c r="J56"/>
  <c r="N56" s="1"/>
  <c r="N53"/>
  <c r="J28"/>
  <c r="K28" s="1"/>
  <c r="M33"/>
  <c r="Q34" s="1"/>
  <c r="J29"/>
  <c r="K29" s="1"/>
  <c r="J31"/>
  <c r="K31" s="1"/>
  <c r="J30"/>
  <c r="K30" s="1"/>
  <c r="J32"/>
  <c r="K32" s="1"/>
  <c r="J27"/>
  <c r="K27" s="1"/>
  <c r="N10"/>
  <c r="J11"/>
  <c r="K11" s="1"/>
  <c r="N12"/>
  <c r="J8"/>
  <c r="K8" s="1"/>
  <c r="N13"/>
  <c r="N7"/>
  <c r="N6"/>
  <c r="N9"/>
  <c r="N3"/>
  <c r="M15"/>
  <c r="Q16" s="1"/>
  <c r="J5"/>
  <c r="K5" s="1"/>
  <c r="J4"/>
  <c r="K4" s="1"/>
  <c r="J14"/>
  <c r="K14" s="1"/>
  <c r="O34" l="1"/>
  <c r="N31"/>
  <c r="N28"/>
  <c r="N32"/>
  <c r="T34"/>
  <c r="J33"/>
  <c r="N33" s="1"/>
  <c r="W34"/>
  <c r="V34"/>
  <c r="R34"/>
  <c r="S34"/>
  <c r="P34"/>
  <c r="U34"/>
  <c r="N30"/>
  <c r="N29"/>
  <c r="N27"/>
  <c r="K33"/>
  <c r="N11"/>
  <c r="N4"/>
  <c r="N8"/>
  <c r="O16"/>
  <c r="K15"/>
  <c r="V16"/>
  <c r="W16"/>
  <c r="R16"/>
  <c r="S16"/>
  <c r="T16"/>
  <c r="P16"/>
  <c r="U16"/>
  <c r="N5"/>
  <c r="N14"/>
  <c r="J15"/>
  <c r="N15" s="1"/>
  <c r="Z4" i="2" l="1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 s="1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<sst xmlns="http://schemas.openxmlformats.org/spreadsheetml/2006/main" count="5639" uniqueCount="1190">
  <si>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</si>
  <si>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</si>
  <si>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</si>
  <si>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</si>
  <si>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</si>
  <si>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</si>
  <si>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</si>
  <si>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</si>
  <si>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</si>
  <si>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</si>
  <si>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</si>
  <si>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</si>
  <si>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</si>
  <si>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</si>
  <si>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</si>
  <si>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</si>
  <si>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</si>
  <si>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</si>
  <si>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</si>
  <si>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</si>
  <si>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</si>
  <si>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</si>
  <si>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</si>
  <si>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</si>
  <si>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</si>
  <si>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</si>
  <si>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</si>
  <si>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</si>
  <si>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</si>
  <si>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</si>
  <si>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</si>
  <si>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</si>
  <si>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</si>
  <si>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</si>
  <si>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</si>
  <si>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</si>
  <si>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</si>
  <si>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</si>
  <si>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</si>
  <si>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</si>
  <si>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</si>
  <si>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</si>
  <si>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</si>
  <si>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</si>
  <si>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</si>
  <si>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</si>
  <si>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</si>
  <si>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</si>
  <si>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</si>
  <si>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</si>
  <si>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</si>
  <si>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</si>
  <si>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</si>
  <si>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</si>
  <si>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</si>
  <si>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</si>
  <si>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</si>
  <si>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</si>
  <si>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</si>
  <si>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</si>
  <si>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</si>
  <si>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</si>
  <si>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</si>
  <si>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</si>
  <si>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</si>
  <si>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</si>
  <si>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</si>
  <si>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</si>
  <si>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</si>
  <si>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</si>
  <si>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</si>
  <si>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</si>
  <si>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</si>
  <si>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</si>
  <si>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</si>
  <si>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</si>
  <si>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</si>
  <si>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</si>
  <si>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</si>
  <si>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</si>
  <si>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</si>
  <si>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</si>
  <si>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</si>
  <si>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</si>
  <si>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</si>
  <si>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</si>
  <si>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</si>
  <si>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</si>
  <si>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</si>
  <si>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</si>
  <si>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</si>
  <si>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</si>
  <si>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</si>
  <si>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</si>
  <si>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</si>
  <si>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</si>
  <si>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</si>
  <si>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</si>
  <si>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</si>
  <si>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</si>
  <si>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</si>
  <si>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</si>
  <si>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</si>
  <si>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</si>
  <si>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</si>
  <si>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</si>
  <si>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</si>
  <si>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</si>
  <si>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</si>
  <si>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</si>
  <si>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</si>
  <si>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</si>
  <si>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</si>
  <si>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</si>
  <si>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</si>
  <si>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</si>
  <si>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</si>
  <si>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</si>
  <si>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</si>
  <si>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</si>
  <si>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</si>
  <si>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</si>
  <si>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</si>
  <si>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</si>
  <si>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</si>
  <si>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</si>
  <si>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</si>
  <si>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</si>
  <si>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</si>
  <si>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</si>
  <si>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</si>
  <si>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</si>
  <si>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</si>
  <si>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</si>
  <si>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</si>
  <si>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</si>
  <si>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</si>
  <si>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</si>
  <si>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</si>
  <si>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</si>
  <si>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</si>
  <si>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</si>
  <si>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</si>
  <si>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</si>
  <si>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</si>
  <si>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</si>
  <si>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</si>
  <si>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</si>
  <si>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</si>
  <si>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</si>
  <si>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</si>
  <si>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</si>
  <si>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</si>
  <si>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</si>
  <si>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</si>
  <si>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</si>
  <si>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</si>
  <si>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</si>
  <si>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</si>
  <si>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</si>
  <si>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</si>
  <si>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</si>
  <si>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</si>
  <si>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</si>
  <si>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</si>
  <si>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</si>
  <si>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</si>
  <si>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</si>
  <si>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</si>
  <si>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</si>
  <si>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</si>
  <si>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</si>
  <si>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</si>
  <si>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</si>
  <si>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</si>
  <si>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</si>
  <si>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</si>
  <si>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</si>
  <si>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</si>
  <si>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</si>
  <si>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</si>
  <si>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</si>
  <si>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</si>
  <si>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</si>
  <si>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</si>
  <si>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</si>
  <si>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</si>
  <si>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</si>
  <si>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</si>
  <si>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</si>
  <si>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</si>
  <si>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</si>
  <si>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</si>
  <si>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</si>
  <si>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</si>
  <si>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</si>
  <si>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</si>
  <si>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</si>
  <si>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</si>
  <si>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</si>
  <si>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</si>
  <si>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</si>
  <si>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</si>
  <si>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</si>
  <si>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</si>
  <si>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</si>
  <si>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</si>
  <si>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</si>
  <si>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</si>
  <si>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</si>
  <si>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</si>
  <si>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</si>
  <si>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</si>
  <si>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</si>
  <si>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</si>
  <si>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</si>
  <si>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</si>
  <si>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</si>
  <si>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</si>
  <si>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</si>
  <si>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</si>
  <si>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</si>
  <si>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</si>
  <si>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</si>
  <si>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</si>
  <si>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</si>
  <si>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</si>
  <si>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</si>
  <si>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</si>
  <si>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</si>
  <si>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</si>
  <si>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</si>
  <si>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</si>
  <si>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</si>
  <si>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</si>
  <si>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</si>
  <si>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</si>
  <si>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</si>
  <si>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</si>
  <si>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</si>
  <si>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</si>
  <si>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</si>
  <si>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</si>
  <si>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</si>
  <si>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</si>
  <si>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</si>
  <si>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</si>
  <si>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</si>
  <si>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</si>
  <si>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</si>
  <si>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</si>
  <si>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</si>
  <si>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</si>
  <si>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</si>
  <si>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</si>
  <si>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</si>
  <si>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</si>
  <si>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</si>
  <si>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</si>
  <si>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</si>
  <si>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</si>
  <si>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</si>
  <si>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</si>
  <si>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</si>
  <si>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</si>
  <si>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</si>
  <si>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</si>
  <si>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</si>
  <si>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</si>
  <si>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</si>
  <si>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</si>
  <si>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</si>
  <si>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</si>
  <si>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</si>
  <si>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</si>
  <si>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</si>
  <si>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</si>
  <si>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</si>
  <si>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</si>
  <si>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</si>
  <si>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</si>
  <si>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</si>
  <si>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</si>
  <si>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</si>
  <si>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</si>
  <si>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</si>
  <si>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</si>
  <si>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</si>
  <si>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</si>
  <si>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</si>
  <si>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</si>
  <si>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</si>
  <si>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</si>
  <si>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</si>
  <si>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</si>
  <si>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</si>
  <si>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</si>
  <si>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</si>
  <si>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</si>
  <si>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</si>
  <si>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</si>
  <si>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</si>
  <si>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</si>
  <si>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</si>
  <si>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</si>
  <si>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</si>
  <si>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</si>
  <si>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</si>
  <si>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</si>
  <si>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</si>
  <si>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</si>
  <si>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</si>
  <si>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</si>
  <si>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</si>
  <si>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</si>
  <si>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</si>
  <si>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</si>
  <si>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</si>
  <si>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</si>
  <si>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</si>
  <si>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</si>
  <si>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</si>
  <si>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</si>
  <si>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</si>
  <si>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</si>
  <si>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</si>
  <si>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</si>
  <si>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</si>
  <si>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</si>
  <si>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</si>
  <si>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</si>
  <si>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</si>
  <si>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</si>
  <si>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</si>
  <si>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</si>
  <si>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</si>
  <si>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</si>
  <si>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</si>
  <si>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</si>
  <si>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</si>
  <si>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</si>
  <si>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</si>
  <si>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</si>
  <si>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</si>
  <si>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</si>
  <si>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</si>
  <si>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</si>
  <si>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</si>
  <si>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</si>
  <si>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</si>
  <si>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</si>
  <si>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</si>
  <si>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</si>
  <si>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</si>
  <si>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</si>
  <si>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</si>
  <si>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</si>
  <si>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</si>
  <si>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</si>
  <si>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</si>
  <si>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</si>
  <si>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</si>
  <si>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</si>
  <si>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</si>
  <si>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</si>
  <si>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</si>
  <si>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</si>
  <si>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</si>
  <si>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</si>
  <si>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</si>
  <si>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</si>
  <si>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</si>
  <si>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</si>
  <si>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</si>
  <si>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</si>
  <si>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</si>
  <si>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</si>
  <si>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</si>
  <si>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</si>
  <si>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</si>
  <si>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</si>
  <si>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</si>
  <si>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</si>
  <si>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</si>
  <si>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</si>
  <si>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</si>
  <si>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</si>
  <si>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</si>
  <si>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</si>
  <si>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</si>
  <si>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</si>
  <si>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</si>
  <si>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</si>
  <si>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</si>
  <si>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</si>
  <si>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</si>
  <si>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</si>
  <si>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</si>
  <si>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</si>
  <si>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</si>
  <si>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</si>
  <si>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</si>
  <si>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</si>
  <si>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</si>
  <si>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</si>
  <si>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</si>
  <si>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</si>
  <si>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</si>
  <si>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</si>
  <si>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</si>
  <si>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</si>
  <si>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</si>
  <si>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</si>
  <si>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</si>
  <si>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</si>
  <si>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</si>
  <si>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</si>
  <si>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</si>
  <si>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</si>
  <si>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</si>
  <si>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</si>
  <si>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</si>
  <si>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</si>
  <si>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</si>
  <si>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</si>
  <si>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</si>
  <si>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</si>
  <si>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</si>
  <si>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</si>
  <si>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</si>
  <si>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</si>
  <si>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</si>
  <si>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</si>
  <si>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</si>
  <si>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</si>
  <si>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</si>
  <si>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</si>
  <si>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</si>
  <si>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</si>
  <si>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</si>
  <si>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</si>
  <si>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</si>
  <si>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</si>
  <si>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</si>
  <si>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</si>
  <si>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</si>
  <si>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</si>
  <si>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</si>
  <si>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</si>
  <si>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</si>
  <si>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</si>
  <si>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</si>
  <si>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</si>
  <si>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</si>
  <si>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</si>
  <si>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</si>
  <si>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</si>
  <si>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</si>
  <si>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</si>
  <si>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</si>
  <si>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</si>
  <si>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</si>
  <si>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</si>
  <si>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</si>
  <si>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</si>
  <si>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</si>
  <si>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</si>
  <si>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</si>
  <si>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</si>
  <si>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</si>
  <si>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</si>
  <si>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</si>
  <si>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</si>
  <si>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</si>
  <si>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</si>
  <si>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</si>
  <si>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</si>
  <si>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</si>
  <si>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</si>
  <si>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</si>
  <si>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</si>
  <si>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</si>
  <si>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</si>
  <si>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</si>
  <si>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</si>
  <si>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</si>
  <si>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</si>
  <si>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</si>
  <si>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</si>
  <si>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</si>
  <si>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</si>
  <si>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</si>
  <si>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</si>
  <si>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</si>
  <si>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</si>
  <si>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</si>
  <si>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</si>
  <si>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</si>
  <si>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</si>
  <si>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</si>
  <si>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</si>
  <si>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</si>
  <si>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</si>
  <si>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</si>
  <si>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</si>
  <si>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</si>
  <si>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</si>
  <si>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</si>
  <si>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</si>
  <si>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</si>
  <si>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</si>
  <si>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</si>
  <si>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</si>
  <si>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</si>
  <si>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</si>
  <si>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</si>
  <si>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</si>
  <si>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</si>
  <si>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</si>
  <si>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</si>
  <si>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</si>
  <si>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</si>
  <si>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</si>
  <si>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</si>
  <si>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</si>
  <si>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</si>
  <si>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</si>
  <si>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</si>
  <si>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</si>
  <si>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</si>
  <si>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</si>
  <si>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</si>
  <si>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</si>
  <si>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</si>
  <si>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</si>
  <si>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</si>
  <si>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</si>
  <si>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</si>
  <si>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</si>
  <si>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</si>
  <si>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</si>
  <si>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</si>
  <si>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</si>
  <si>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</si>
  <si>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</si>
  <si>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</si>
  <si>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</si>
  <si>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</si>
  <si>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</si>
  <si>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</si>
  <si>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</si>
  <si>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</si>
  <si>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</si>
  <si>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</si>
  <si>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</si>
  <si>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</si>
  <si>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</si>
  <si>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</si>
  <si>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</si>
  <si>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</si>
  <si>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</si>
  <si>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</si>
  <si>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</si>
  <si>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</si>
  <si>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</si>
  <si>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</si>
  <si>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</si>
  <si>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</si>
  <si>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</si>
  <si>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</si>
  <si>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</si>
  <si>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</si>
  <si>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</si>
  <si>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</si>
  <si>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</si>
  <si>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</si>
  <si>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</si>
  <si>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</si>
  <si>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</si>
  <si>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</si>
  <si>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</si>
  <si>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</si>
  <si>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</si>
  <si>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</si>
  <si>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</si>
  <si>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</si>
  <si>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</si>
  <si>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</si>
  <si>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</si>
  <si>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</si>
  <si>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</si>
  <si>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</si>
  <si>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</si>
  <si>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</si>
  <si>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</si>
  <si>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</si>
  <si>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</si>
  <si>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</si>
  <si>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</si>
  <si>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</si>
  <si>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</si>
  <si>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</si>
  <si>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</si>
  <si>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</si>
  <si>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</si>
  <si>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</si>
  <si>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</si>
  <si>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</si>
  <si>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</si>
  <si>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</si>
  <si>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</si>
  <si>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</si>
  <si>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</si>
  <si>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</si>
  <si>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</si>
  <si>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</si>
  <si>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</si>
  <si>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</si>
  <si>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</si>
  <si>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</si>
  <si>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</si>
  <si>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</si>
  <si>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</si>
  <si>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</si>
  <si>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</si>
  <si>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</si>
  <si>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</si>
  <si>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</si>
  <si>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</si>
  <si>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</si>
  <si>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</si>
  <si>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</si>
  <si>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</si>
  <si>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</si>
  <si>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</si>
  <si>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</si>
  <si>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</si>
  <si>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</si>
  <si>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</si>
  <si>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</si>
  <si>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</si>
  <si>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</si>
  <si>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</si>
  <si>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</si>
  <si>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</si>
  <si>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</si>
  <si>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</si>
  <si>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</si>
  <si>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</si>
  <si>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</si>
  <si>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</si>
  <si>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</si>
  <si>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</si>
  <si>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</si>
  <si>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</si>
  <si>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</si>
  <si>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</si>
  <si>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</si>
  <si>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</si>
  <si>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</si>
  <si>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</si>
  <si>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</si>
  <si>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</si>
  <si>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</si>
  <si>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</si>
  <si>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</si>
  <si>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</si>
  <si>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</si>
  <si>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</si>
  <si>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</si>
  <si>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</si>
  <si>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</si>
  <si>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</si>
  <si>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</si>
  <si>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</si>
  <si>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</si>
  <si>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</si>
  <si>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</si>
  <si>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</si>
  <si>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</si>
  <si>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</si>
  <si>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</si>
  <si>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</si>
  <si>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</si>
  <si>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</si>
  <si>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</si>
  <si>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</si>
  <si>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</si>
  <si>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</si>
  <si>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</si>
  <si>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</si>
  <si>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</si>
  <si>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</si>
  <si>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</si>
  <si>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</si>
  <si>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</si>
  <si>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</si>
  <si>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</si>
  <si>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</si>
  <si>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</si>
  <si>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</si>
  <si>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</si>
  <si>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</si>
  <si>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</si>
  <si>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</si>
  <si>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</si>
  <si>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</si>
  <si>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</si>
  <si>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</si>
  <si>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</si>
  <si>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</si>
  <si>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</si>
  <si>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</si>
  <si>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</si>
  <si>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</si>
  <si>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</si>
  <si>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</si>
  <si>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</si>
  <si>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</si>
  <si>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</si>
  <si>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</si>
  <si>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</si>
  <si>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</si>
  <si>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</si>
  <si>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</si>
  <si>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</si>
  <si>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</si>
  <si>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</si>
  <si>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</si>
  <si>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</si>
  <si>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</si>
  <si>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</si>
  <si>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</si>
  <si>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</si>
  <si>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</si>
  <si>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</si>
  <si>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</si>
  <si>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</si>
  <si>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</si>
  <si>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</si>
  <si>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</si>
  <si>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</si>
  <si>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</si>
  <si>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</si>
  <si>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</si>
  <si>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</si>
  <si>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</si>
  <si>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</si>
  <si>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</si>
  <si>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</si>
  <si>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</si>
  <si>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</si>
  <si>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</si>
  <si>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</si>
  <si>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</si>
  <si>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</si>
  <si>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</si>
  <si>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</si>
  <si>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</si>
  <si>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</si>
  <si>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</si>
  <si>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</si>
  <si>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</si>
  <si>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</si>
  <si>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</si>
  <si>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</si>
  <si>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</si>
  <si>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</si>
  <si>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</si>
  <si>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</si>
  <si>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</si>
  <si>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</si>
  <si>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</si>
  <si>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</si>
  <si>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</si>
  <si>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</si>
  <si>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</si>
  <si>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</si>
  <si>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</si>
  <si>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</si>
  <si>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</si>
  <si>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</si>
  <si>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</si>
  <si>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</si>
  <si>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</si>
  <si>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</si>
  <si>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</si>
  <si>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</si>
  <si>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</si>
  <si>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</si>
  <si>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</si>
  <si>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</si>
  <si>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</si>
  <si>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</si>
  <si>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</si>
  <si>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</si>
  <si>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</si>
  <si>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</si>
  <si>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</si>
  <si>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</si>
  <si>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</si>
  <si>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</si>
  <si>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</si>
  <si>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</si>
  <si>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</si>
  <si>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</si>
  <si>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</si>
  <si>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</si>
  <si>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</si>
  <si>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</si>
  <si>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</si>
  <si>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</si>
  <si>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</si>
  <si>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</si>
  <si>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</si>
  <si>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</si>
  <si>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</si>
  <si>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</si>
  <si>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</si>
  <si>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</si>
  <si>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</si>
  <si>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</si>
  <si>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</si>
  <si>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</si>
  <si>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</si>
  <si>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</si>
  <si>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</si>
  <si>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</si>
  <si>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</si>
  <si>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</si>
  <si>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</si>
  <si>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</si>
  <si>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</si>
  <si>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</si>
  <si>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</si>
  <si>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</si>
  <si>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</si>
  <si>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</si>
  <si>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</si>
  <si>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</si>
  <si>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</si>
  <si>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</si>
  <si>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</si>
  <si>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</si>
  <si>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</si>
  <si>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</si>
  <si>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</si>
  <si>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</si>
  <si>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</si>
  <si>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</si>
  <si>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</si>
  <si>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</si>
  <si>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</si>
  <si>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</si>
  <si>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</si>
  <si>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</si>
  <si>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</si>
  <si>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</si>
  <si>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</si>
  <si>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</si>
  <si>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</si>
  <si>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</si>
  <si>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</si>
  <si>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</si>
  <si>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</si>
  <si>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</si>
  <si>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</si>
  <si>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</si>
  <si>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</si>
  <si>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</si>
  <si>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</si>
  <si>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</si>
  <si>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</si>
  <si>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</si>
  <si>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</si>
  <si>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</si>
  <si>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</si>
  <si>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</si>
  <si>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</si>
  <si>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</si>
  <si>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</si>
  <si>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</si>
  <si>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</si>
  <si>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</si>
  <si>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</si>
  <si>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</si>
  <si>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</si>
  <si>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</si>
  <si>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</si>
  <si>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</si>
  <si>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</si>
  <si>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</si>
  <si>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</si>
  <si>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</si>
  <si>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</si>
  <si>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</si>
  <si>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</si>
  <si>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</si>
  <si>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</si>
  <si>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</si>
  <si>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</si>
  <si>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</si>
  <si>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</si>
  <si>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</si>
  <si>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</si>
  <si>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</si>
  <si>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</si>
  <si>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</si>
  <si>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</si>
  <si>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</si>
  <si>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</si>
  <si>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</si>
  <si>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</si>
  <si>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</si>
  <si>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</si>
  <si>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</si>
  <si>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</si>
  <si>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</si>
  <si>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</si>
  <si>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</si>
  <si>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MCS</t>
    <phoneticPr fontId="4" type="noConversion"/>
  </si>
  <si>
    <t>ACTUATOR</t>
    <phoneticPr fontId="4" type="noConversion"/>
  </si>
  <si>
    <t>B/K</t>
    <phoneticPr fontId="4" type="noConversion"/>
  </si>
  <si>
    <t>W/T</t>
    <phoneticPr fontId="4" type="noConversion"/>
  </si>
  <si>
    <t>JD4901</t>
    <phoneticPr fontId="4" type="noConversion"/>
  </si>
  <si>
    <t>SF2255</t>
    <phoneticPr fontId="4" type="noConversion"/>
  </si>
  <si>
    <t>BODY</t>
    <phoneticPr fontId="4" type="noConversion"/>
  </si>
  <si>
    <t>KR6197-D841PB</t>
    <phoneticPr fontId="14" type="noConversion"/>
  </si>
  <si>
    <t>AMB1917B-KAA-R1</t>
    <phoneticPr fontId="14" type="noConversion"/>
  </si>
  <si>
    <t>AMB0152B-KAA-R1</t>
    <phoneticPr fontId="14" type="noConversion"/>
  </si>
  <si>
    <t>SGF2030</t>
    <phoneticPr fontId="4" type="noConversion"/>
  </si>
  <si>
    <t>나명자</t>
    <phoneticPr fontId="6" type="noConversion"/>
  </si>
  <si>
    <t>KR6197-C841TA</t>
    <phoneticPr fontId="4" type="noConversion"/>
  </si>
  <si>
    <t>IC GUIDE</t>
    <phoneticPr fontId="4" type="noConversion"/>
  </si>
  <si>
    <t>SGF2050</t>
    <phoneticPr fontId="4" type="noConversion"/>
  </si>
  <si>
    <t>AMB0154A-KAA-R1</t>
    <phoneticPr fontId="4" type="noConversion"/>
  </si>
  <si>
    <t>SST</t>
  </si>
  <si>
    <t>B/K</t>
  </si>
  <si>
    <t>AMB1918A-KAA-R1</t>
    <phoneticPr fontId="4" type="noConversion"/>
  </si>
  <si>
    <t>AMB0152A-KAA-R1</t>
    <phoneticPr fontId="4" type="noConversion"/>
  </si>
  <si>
    <t>AMB0224A-KAA-R1</t>
    <phoneticPr fontId="4" type="noConversion"/>
  </si>
  <si>
    <t>KR6197EA293YA</t>
    <phoneticPr fontId="4" type="noConversion"/>
  </si>
  <si>
    <t>AMB07H9A-KAA-R1</t>
    <phoneticPr fontId="4" type="noConversion"/>
  </si>
  <si>
    <t>AMB0102B-JAA-R1</t>
    <phoneticPr fontId="4" type="noConversion"/>
  </si>
  <si>
    <t>AMB0102B-JAA-R1</t>
    <phoneticPr fontId="14" type="noConversion"/>
  </si>
  <si>
    <t>AMB0152A-KAA-R1</t>
    <phoneticPr fontId="14" type="noConversion"/>
  </si>
  <si>
    <t>AMB1916A-KAA-R1</t>
    <phoneticPr fontId="14" type="noConversion"/>
  </si>
  <si>
    <t>AMB0151A-KAA-R1</t>
    <phoneticPr fontId="14" type="noConversion"/>
  </si>
  <si>
    <t>김향매</t>
    <phoneticPr fontId="6" type="noConversion"/>
  </si>
  <si>
    <t>SF2255</t>
    <phoneticPr fontId="4" type="noConversion"/>
  </si>
  <si>
    <t>GAS 불량 15 EA</t>
    <phoneticPr fontId="4" type="noConversion"/>
  </si>
  <si>
    <t xml:space="preserve"> - 8, 9, 10번 항목 AMB07H9A-KAA-R1(IC GUIDE) : MESH부 미성형으로 인하여 생산 중단 시킴.(사출팀에 간이 세척 최대한 자주 할 것 요청 - 개선 안되어 생산 중단함)</t>
    <phoneticPr fontId="4" type="noConversion"/>
  </si>
  <si>
    <t>MESH부 CORE 파손 313 EA</t>
    <phoneticPr fontId="4" type="noConversion"/>
  </si>
  <si>
    <t>김향매</t>
    <phoneticPr fontId="6" type="noConversion"/>
  </si>
  <si>
    <t>GAS 불량 210 EA</t>
    <phoneticPr fontId="4" type="noConversion"/>
  </si>
  <si>
    <t>나명자</t>
    <phoneticPr fontId="6" type="noConversion"/>
  </si>
  <si>
    <t>GAS 불량 190 EA</t>
    <phoneticPr fontId="4" type="noConversion"/>
  </si>
  <si>
    <t>뒤틀림불량 727 EA</t>
    <phoneticPr fontId="4" type="noConversion"/>
  </si>
  <si>
    <t xml:space="preserve"> - 1번 항목 AMB0102B-JAA-R1(BODY) : MESH부 CORE 파손으로 인하여 4/3 금형수리 진행</t>
    <phoneticPr fontId="4" type="noConversion"/>
  </si>
  <si>
    <t xml:space="preserve"> - 3, 4번 항목 AMB0152A-KAA-R1(BODY) : GAS 불량으로 인하여 4/3 금형수리 진행</t>
    <phoneticPr fontId="4" type="noConversion"/>
  </si>
  <si>
    <t xml:space="preserve"> - 6번 항목 AMB07H9A-KAA-R1(IC GUIDE) : MESH부 단차 및 뒤틀림불량으로 인하여 4/3 금형수리 진행</t>
    <phoneticPr fontId="4" type="noConversion"/>
  </si>
  <si>
    <t>A</t>
    <phoneticPr fontId="4" type="noConversion"/>
  </si>
  <si>
    <t>넥스트</t>
    <phoneticPr fontId="4" type="noConversion"/>
  </si>
  <si>
    <t>PC BLOCK</t>
    <phoneticPr fontId="4" type="noConversion"/>
  </si>
  <si>
    <t>0.4P</t>
    <phoneticPr fontId="4" type="noConversion"/>
  </si>
  <si>
    <t>SF2255</t>
    <phoneticPr fontId="4" type="noConversion"/>
  </si>
  <si>
    <t>pc BLOCK</t>
    <phoneticPr fontId="14" type="noConversion"/>
  </si>
  <si>
    <t>0.4P</t>
    <phoneticPr fontId="4" type="noConversion"/>
  </si>
  <si>
    <t>KR6197AB841CA</t>
    <phoneticPr fontId="4" type="noConversion"/>
  </si>
  <si>
    <t>SGF2033</t>
    <phoneticPr fontId="4" type="noConversion"/>
  </si>
  <si>
    <t>B</t>
    <phoneticPr fontId="4" type="noConversion"/>
  </si>
  <si>
    <t>KR6197EA293YA</t>
    <phoneticPr fontId="4" type="noConversion"/>
  </si>
  <si>
    <t>MESH부 CORE 파손 62 EA</t>
    <phoneticPr fontId="4" type="noConversion"/>
  </si>
  <si>
    <t>외각부 GAS 불량 58 EA</t>
    <phoneticPr fontId="4" type="noConversion"/>
  </si>
  <si>
    <t>위너</t>
    <phoneticPr fontId="4" type="noConversion"/>
  </si>
  <si>
    <t>22PIN MOLD</t>
    <phoneticPr fontId="4" type="noConversion"/>
  </si>
  <si>
    <t>22P FEMALE</t>
    <phoneticPr fontId="4" type="noConversion"/>
  </si>
  <si>
    <t>PA46</t>
    <phoneticPr fontId="4" type="noConversion"/>
  </si>
  <si>
    <t>0.35P</t>
    <phoneticPr fontId="4" type="noConversion"/>
  </si>
  <si>
    <t>GAS 불량 40 EA</t>
    <phoneticPr fontId="4" type="noConversion"/>
  </si>
  <si>
    <t>B</t>
    <phoneticPr fontId="4" type="noConversion"/>
  </si>
  <si>
    <t>MESH부 빨림불량 48 EA</t>
    <phoneticPr fontId="4" type="noConversion"/>
  </si>
  <si>
    <t>외각부 뜯김불량 9 EA</t>
    <phoneticPr fontId="4" type="noConversion"/>
  </si>
  <si>
    <t>외각부 뜯김불량 17 EA</t>
    <phoneticPr fontId="4" type="noConversion"/>
  </si>
  <si>
    <t>OK</t>
    <phoneticPr fontId="4" type="noConversion"/>
  </si>
  <si>
    <t>END PLATE</t>
    <phoneticPr fontId="4" type="noConversion"/>
  </si>
  <si>
    <t>BF1-EP530A</t>
    <phoneticPr fontId="4" type="noConversion"/>
  </si>
  <si>
    <t xml:space="preserve"> - 5번 항목 AMB0152A-KAA-R1(BODY) : 노즐막힘으로 인하여 설비 교환(기존 5호기 -&gt; 변경 4호기). 설비 변경 후 조건잡는 과정에서 다량의 수축불량 발생함.</t>
    <phoneticPr fontId="4" type="noConversion"/>
  </si>
  <si>
    <t>38 PIN</t>
    <phoneticPr fontId="4" type="noConversion"/>
  </si>
  <si>
    <t>AM0164A-A</t>
    <phoneticPr fontId="4" type="noConversion"/>
  </si>
  <si>
    <t>EPR</t>
    <phoneticPr fontId="4" type="noConversion"/>
  </si>
  <si>
    <t>ODT</t>
    <phoneticPr fontId="4" type="noConversion"/>
  </si>
  <si>
    <t>INNER CASE</t>
    <phoneticPr fontId="4" type="noConversion"/>
  </si>
  <si>
    <t>SW-003353</t>
    <phoneticPr fontId="4" type="noConversion"/>
  </si>
  <si>
    <t>PC</t>
    <phoneticPr fontId="4" type="noConversion"/>
  </si>
  <si>
    <t>투명</t>
    <phoneticPr fontId="4" type="noConversion"/>
  </si>
  <si>
    <t>HC</t>
    <phoneticPr fontId="4" type="noConversion"/>
  </si>
  <si>
    <t>HSB75-M01A2</t>
    <phoneticPr fontId="4" type="noConversion"/>
  </si>
  <si>
    <t>N/P</t>
    <phoneticPr fontId="4" type="noConversion"/>
  </si>
  <si>
    <t>HSB75-M01A1</t>
    <phoneticPr fontId="4" type="noConversion"/>
  </si>
  <si>
    <t>SGF2041</t>
    <phoneticPr fontId="4" type="noConversion"/>
  </si>
  <si>
    <t>B</t>
    <phoneticPr fontId="4" type="noConversion"/>
  </si>
  <si>
    <t>MESH부 빨림불량 61 EA</t>
    <phoneticPr fontId="4" type="noConversion"/>
  </si>
  <si>
    <t>STOPPER</t>
    <phoneticPr fontId="4" type="noConversion"/>
  </si>
  <si>
    <t>AM0244A-K</t>
    <phoneticPr fontId="4" type="noConversion"/>
  </si>
  <si>
    <t>HSB75-M01A4</t>
    <phoneticPr fontId="4" type="noConversion"/>
  </si>
  <si>
    <t>HOLDER</t>
    <phoneticPr fontId="4" type="noConversion"/>
  </si>
  <si>
    <t>SW-003068</t>
    <phoneticPr fontId="4" type="noConversion"/>
  </si>
  <si>
    <t>PC</t>
    <phoneticPr fontId="4" type="noConversion"/>
  </si>
  <si>
    <t>GAS 불량 27 EA</t>
    <phoneticPr fontId="4" type="noConversion"/>
  </si>
  <si>
    <t>GAS 불량 5 EA</t>
    <phoneticPr fontId="4" type="noConversion"/>
  </si>
  <si>
    <t>MESH부 빨림불량 56 EA</t>
    <phoneticPr fontId="4" type="noConversion"/>
  </si>
  <si>
    <t>MESH부 빨림불량 86 EA</t>
    <phoneticPr fontId="4" type="noConversion"/>
  </si>
  <si>
    <t>SF2255</t>
    <phoneticPr fontId="4" type="noConversion"/>
  </si>
  <si>
    <t>MESH부 빨림불량 49 EA</t>
    <phoneticPr fontId="4" type="noConversion"/>
  </si>
  <si>
    <t>SAM</t>
    <phoneticPr fontId="4" type="noConversion"/>
  </si>
  <si>
    <t>AM0610B-J</t>
    <phoneticPr fontId="4" type="noConversion"/>
  </si>
  <si>
    <t>AM0149A-K</t>
    <phoneticPr fontId="4" type="noConversion"/>
  </si>
  <si>
    <t>MESH부 빨림불량 12 EA</t>
    <phoneticPr fontId="4" type="noConversion"/>
  </si>
  <si>
    <t>ODT</t>
  </si>
  <si>
    <t>INNER CASE</t>
  </si>
  <si>
    <t>SW-003353</t>
  </si>
  <si>
    <t>PC</t>
  </si>
  <si>
    <t>투명</t>
  </si>
  <si>
    <t>PA46</t>
    <phoneticPr fontId="4" type="noConversion"/>
  </si>
  <si>
    <t>TST</t>
    <phoneticPr fontId="4" type="noConversion"/>
  </si>
  <si>
    <t>PUSHER</t>
    <phoneticPr fontId="4" type="noConversion"/>
  </si>
  <si>
    <t>TM301-03</t>
    <phoneticPr fontId="4" type="noConversion"/>
  </si>
  <si>
    <t>HSF05-M05B1</t>
    <phoneticPr fontId="4" type="noConversion"/>
  </si>
  <si>
    <t>MESH부 빨림불량 332 EA</t>
    <phoneticPr fontId="4" type="noConversion"/>
  </si>
  <si>
    <t>MESH부 빨림불량 130 EA</t>
    <phoneticPr fontId="4" type="noConversion"/>
  </si>
  <si>
    <t>N/P</t>
    <phoneticPr fontId="4" type="noConversion"/>
  </si>
  <si>
    <t>MESH부 빨림 불량 13 EA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</si>
  <si>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</si>
  <si>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</si>
  <si>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</si>
  <si>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>A</t>
    <phoneticPr fontId="4" type="noConversion"/>
  </si>
  <si>
    <t>GATE 부러짐 184 EA</t>
    <phoneticPr fontId="4" type="noConversion"/>
  </si>
  <si>
    <t>HSF05-M01B1</t>
    <phoneticPr fontId="4" type="noConversion"/>
  </si>
  <si>
    <t>MESH부 CORE 파손 201 EA</t>
    <phoneticPr fontId="4" type="noConversion"/>
  </si>
  <si>
    <t>B</t>
    <phoneticPr fontId="4" type="noConversion"/>
  </si>
  <si>
    <t>AMB1904D-KAA-R2</t>
    <phoneticPr fontId="4" type="noConversion"/>
  </si>
  <si>
    <t>MESH부 빨림불량 41 EA</t>
    <phoneticPr fontId="4" type="noConversion"/>
  </si>
  <si>
    <t>뜯김불량 150 EA
GAS 불량 230 EA</t>
    <phoneticPr fontId="4" type="noConversion"/>
  </si>
  <si>
    <t>KR6408-01PCA</t>
    <phoneticPr fontId="4" type="noConversion"/>
  </si>
  <si>
    <t>KR6197AC841TA</t>
    <phoneticPr fontId="4" type="noConversion"/>
  </si>
  <si>
    <t>B</t>
    <phoneticPr fontId="4" type="noConversion"/>
  </si>
  <si>
    <t>GAS 불량 26 EA</t>
    <phoneticPr fontId="4" type="noConversion"/>
  </si>
  <si>
    <t>GAS 불량 17 EA</t>
    <phoneticPr fontId="4" type="noConversion"/>
  </si>
  <si>
    <t>뜯김불량 31 EA</t>
    <phoneticPr fontId="4" type="noConversion"/>
  </si>
  <si>
    <t>MESH부 빨림불량 137 EA</t>
    <phoneticPr fontId="4" type="noConversion"/>
  </si>
  <si>
    <t>FLOATING ADAPTER</t>
    <phoneticPr fontId="4" type="noConversion"/>
  </si>
  <si>
    <t>AMB2069C-KAA-R1</t>
    <phoneticPr fontId="4" type="noConversion"/>
  </si>
  <si>
    <t>GAS 불량 9 EA</t>
    <phoneticPr fontId="4" type="noConversion"/>
  </si>
  <si>
    <t>288 BASE</t>
    <phoneticPr fontId="4" type="noConversion"/>
  </si>
  <si>
    <t>AMM0821A-KAA-R3</t>
    <phoneticPr fontId="4" type="noConversion"/>
  </si>
  <si>
    <t>HC</t>
  </si>
  <si>
    <t>BASE</t>
  </si>
  <si>
    <t>HSF05-M01B1</t>
  </si>
  <si>
    <t>SGF2041</t>
  </si>
  <si>
    <t>GAS 불량 102 EA</t>
    <phoneticPr fontId="4" type="noConversion"/>
  </si>
  <si>
    <t>GAS 불량 35 EA
뜯김불량 44 EA</t>
    <phoneticPr fontId="4" type="noConversion"/>
  </si>
  <si>
    <t>HSF05-M04B1</t>
    <phoneticPr fontId="4" type="noConversion"/>
  </si>
  <si>
    <t>SGF2041</t>
    <phoneticPr fontId="4" type="noConversion"/>
  </si>
  <si>
    <t>KR6182-C624TB</t>
    <phoneticPr fontId="4" type="noConversion"/>
  </si>
  <si>
    <t>GAS 불량 3 EA</t>
    <phoneticPr fontId="4" type="noConversion"/>
  </si>
  <si>
    <t>KR6170BD740UB</t>
    <phoneticPr fontId="4" type="noConversion"/>
  </si>
  <si>
    <t>B</t>
    <phoneticPr fontId="4" type="noConversion"/>
  </si>
  <si>
    <t>MESH부 빨림불량 6 EA</t>
    <phoneticPr fontId="4" type="noConversion"/>
  </si>
  <si>
    <t>MESH부 빨림불량 68 EA</t>
    <phoneticPr fontId="4" type="noConversion"/>
  </si>
  <si>
    <t>A</t>
    <phoneticPr fontId="4" type="noConversion"/>
  </si>
  <si>
    <t>KR6182-B624CB</t>
    <phoneticPr fontId="4" type="noConversion"/>
  </si>
  <si>
    <t>AMB2069B-KAA-R1</t>
    <phoneticPr fontId="4" type="noConversion"/>
  </si>
  <si>
    <t>외각부 뜯김불량 25 EA</t>
    <phoneticPr fontId="4" type="noConversion"/>
  </si>
  <si>
    <t>KR6166-01TB</t>
    <phoneticPr fontId="4" type="noConversion"/>
  </si>
  <si>
    <t>KR6182-A308WA</t>
    <phoneticPr fontId="4" type="noConversion"/>
  </si>
  <si>
    <t>SGF2050</t>
    <phoneticPr fontId="4" type="noConversion"/>
  </si>
  <si>
    <t>MESH부 빨림불량 25 EA</t>
    <phoneticPr fontId="4" type="noConversion"/>
  </si>
  <si>
    <t>AM0148D-K-R3</t>
    <phoneticPr fontId="4" type="noConversion"/>
  </si>
  <si>
    <t>외각부 뜯김불량 127 EA</t>
    <phoneticPr fontId="4" type="noConversion"/>
  </si>
  <si>
    <t>SLIDER</t>
  </si>
  <si>
    <t>HSF05-M02B1</t>
  </si>
  <si>
    <t>SGF2030</t>
  </si>
  <si>
    <t>N/P</t>
  </si>
  <si>
    <t>B</t>
    <phoneticPr fontId="4" type="noConversion"/>
  </si>
  <si>
    <t>GAS 불량 39 EA</t>
    <phoneticPr fontId="4" type="noConversion"/>
  </si>
  <si>
    <t>MCS</t>
  </si>
  <si>
    <t>ACTUATOR</t>
  </si>
  <si>
    <t>AMB1904D-KAA-R2</t>
  </si>
  <si>
    <t>SGF2050</t>
  </si>
  <si>
    <t>MESH부 빨림불량 39 EA</t>
    <phoneticPr fontId="4" type="noConversion"/>
  </si>
  <si>
    <t>KR6180-E02TA</t>
    <phoneticPr fontId="4" type="noConversion"/>
  </si>
  <si>
    <t>KR6170AF1440UA</t>
    <phoneticPr fontId="4" type="noConversion"/>
  </si>
  <si>
    <t>B</t>
    <phoneticPr fontId="4" type="noConversion"/>
  </si>
  <si>
    <t>A</t>
    <phoneticPr fontId="4" type="noConversion"/>
  </si>
  <si>
    <t>W/T</t>
    <phoneticPr fontId="4" type="noConversion"/>
  </si>
  <si>
    <t>GAS 불량 69 EA</t>
    <phoneticPr fontId="4" type="noConversion"/>
  </si>
  <si>
    <t>GAS 불량 27 EA</t>
    <phoneticPr fontId="4" type="noConversion"/>
  </si>
  <si>
    <t>GAS 불량 23 EA</t>
    <phoneticPr fontId="4" type="noConversion"/>
  </si>
  <si>
    <t>AM0340A-K</t>
    <phoneticPr fontId="4" type="noConversion"/>
  </si>
  <si>
    <t>JD4901</t>
  </si>
  <si>
    <t>JD4901</t>
    <phoneticPr fontId="4" type="noConversion"/>
  </si>
  <si>
    <t>SHAFT</t>
  </si>
  <si>
    <t>KR6197-06KA</t>
  </si>
  <si>
    <t>KR6202-06KA</t>
    <phoneticPr fontId="4" type="noConversion"/>
  </si>
  <si>
    <t>JCL3030</t>
    <phoneticPr fontId="4" type="noConversion"/>
  </si>
  <si>
    <t>AMB1920A-KAA-R1</t>
    <phoneticPr fontId="4" type="noConversion"/>
  </si>
  <si>
    <t>GAS 불량 19 EA</t>
    <phoneticPr fontId="4" type="noConversion"/>
  </si>
  <si>
    <t>GAS 불량 21 EA</t>
    <phoneticPr fontId="4" type="noConversion"/>
  </si>
  <si>
    <t>김초연</t>
    <phoneticPr fontId="6" type="noConversion"/>
  </si>
  <si>
    <t>MESH부 CORE 파손 224 EA</t>
    <phoneticPr fontId="4" type="noConversion"/>
  </si>
  <si>
    <t>GAS 불량 11 EA</t>
    <phoneticPr fontId="4" type="noConversion"/>
  </si>
  <si>
    <t>GAS 불량 13 EA</t>
    <phoneticPr fontId="4" type="noConversion"/>
  </si>
  <si>
    <t>KR6197-F841UA</t>
    <phoneticPr fontId="4" type="noConversion"/>
  </si>
  <si>
    <t>AMB0114B-JAA-R5</t>
    <phoneticPr fontId="4" type="noConversion"/>
  </si>
  <si>
    <t>GAS 불량 44 EA</t>
    <phoneticPr fontId="4" type="noConversion"/>
  </si>
  <si>
    <t>GAS 불량 19 EA</t>
    <phoneticPr fontId="4" type="noConversion"/>
  </si>
  <si>
    <t xml:space="preserve"> - 7번 항목 AMB0152A-KAA-R1(BODY) : MESH부 미성형 불량의 경우 고객사와 협의 진행 하였으나, 제품의 전반적인 상태가 지속적으로 좋지 않음. 4/3 금형 세척 진행</t>
    <phoneticPr fontId="4" type="noConversion"/>
  </si>
  <si>
    <t>13번 항목 미성형 다량 발생으로 금형 세척 진행</t>
    <phoneticPr fontId="4" type="noConversion"/>
  </si>
  <si>
    <t>2번 항목 미성형 다량 발생으로 금형 세척 진행</t>
    <phoneticPr fontId="4" type="noConversion"/>
  </si>
  <si>
    <t>3번 항목 금형 세척 진행</t>
    <phoneticPr fontId="4" type="noConversion"/>
  </si>
  <si>
    <t>N/P</t>
    <phoneticPr fontId="4" type="noConversion"/>
  </si>
  <si>
    <t>MESH부 빨림불량 217 EA</t>
    <phoneticPr fontId="4" type="noConversion"/>
  </si>
  <si>
    <t>AMB0157B-KAA-R1</t>
    <phoneticPr fontId="4" type="noConversion"/>
  </si>
  <si>
    <t>MESH부 빨림불량 117 EA</t>
    <phoneticPr fontId="4" type="noConversion"/>
  </si>
  <si>
    <t>MESH부 빨림불량 25 EA</t>
    <phoneticPr fontId="4" type="noConversion"/>
  </si>
  <si>
    <t>MESH부 뜯김불량 270 EA</t>
    <phoneticPr fontId="4" type="noConversion"/>
  </si>
  <si>
    <t>GAS 불량 10 EA</t>
    <phoneticPr fontId="4" type="noConversion"/>
  </si>
  <si>
    <t>GAS 불량 21 EA</t>
    <phoneticPr fontId="4" type="noConversion"/>
  </si>
  <si>
    <t>MESH부 빨림불량 133 EA</t>
    <phoneticPr fontId="4" type="noConversion"/>
  </si>
  <si>
    <t>MCS</t>
    <phoneticPr fontId="4" type="noConversion"/>
  </si>
  <si>
    <t>BODY</t>
    <phoneticPr fontId="4" type="noConversion"/>
  </si>
  <si>
    <t>AM0148D-K-R3</t>
    <phoneticPr fontId="4" type="noConversion"/>
  </si>
  <si>
    <t>GAS 불량 18 EA</t>
    <phoneticPr fontId="4" type="noConversion"/>
  </si>
  <si>
    <t>A</t>
    <phoneticPr fontId="4" type="noConversion"/>
  </si>
  <si>
    <t>KR6408-01PCA</t>
    <phoneticPr fontId="4" type="noConversion"/>
  </si>
  <si>
    <t>JCL3030</t>
    <phoneticPr fontId="4" type="noConversion"/>
  </si>
  <si>
    <t>AMM0822A-KAB-R1</t>
    <phoneticPr fontId="4" type="noConversion"/>
  </si>
  <si>
    <t>SF2250</t>
    <phoneticPr fontId="4" type="noConversion"/>
  </si>
  <si>
    <t>B</t>
    <phoneticPr fontId="4" type="noConversion"/>
  </si>
  <si>
    <t>GAS 불량 12 EA</t>
    <phoneticPr fontId="4" type="noConversion"/>
  </si>
  <si>
    <t>GAS 불량 27 EA</t>
    <phoneticPr fontId="4" type="noConversion"/>
  </si>
  <si>
    <t>CASE</t>
    <phoneticPr fontId="4" type="noConversion"/>
  </si>
  <si>
    <t>A</t>
    <phoneticPr fontId="4" type="noConversion"/>
  </si>
  <si>
    <t>MCT</t>
    <phoneticPr fontId="4" type="noConversion"/>
  </si>
  <si>
    <t>34P</t>
    <phoneticPr fontId="4" type="noConversion"/>
  </si>
  <si>
    <t>UNDER BASE</t>
    <phoneticPr fontId="4" type="noConversion"/>
  </si>
  <si>
    <t>W/T</t>
    <phoneticPr fontId="4" type="noConversion"/>
  </si>
  <si>
    <t>BASE</t>
    <phoneticPr fontId="4" type="noConversion"/>
  </si>
  <si>
    <t>B</t>
    <phoneticPr fontId="4" type="noConversion"/>
  </si>
  <si>
    <t>OMS-TVE</t>
    <phoneticPr fontId="4" type="noConversion"/>
  </si>
  <si>
    <t>SW-003394</t>
    <phoneticPr fontId="4" type="noConversion"/>
  </si>
  <si>
    <t>PBT</t>
    <phoneticPr fontId="4" type="noConversion"/>
  </si>
  <si>
    <t>MESH부 빨림불량 106 EA</t>
    <phoneticPr fontId="4" type="noConversion"/>
  </si>
  <si>
    <t>태성</t>
    <phoneticPr fontId="4" type="noConversion"/>
  </si>
  <si>
    <t>사출물 B</t>
    <phoneticPr fontId="4" type="noConversion"/>
  </si>
  <si>
    <t>KR6197-D841PB</t>
    <phoneticPr fontId="4" type="noConversion"/>
  </si>
  <si>
    <t>외각부 뜯김불량 69 EA</t>
    <phoneticPr fontId="4" type="noConversion"/>
  </si>
  <si>
    <t>SST</t>
    <phoneticPr fontId="4" type="noConversion"/>
  </si>
  <si>
    <t>STOPPER</t>
    <phoneticPr fontId="4" type="noConversion"/>
  </si>
  <si>
    <t>K-JR01920-H432AZA</t>
    <phoneticPr fontId="4" type="noConversion"/>
  </si>
  <si>
    <t>SGP2020R</t>
    <phoneticPr fontId="4" type="noConversion"/>
  </si>
  <si>
    <t>B/K</t>
    <phoneticPr fontId="4" type="noConversion"/>
  </si>
  <si>
    <t>LEAD IN</t>
    <phoneticPr fontId="4" type="noConversion"/>
  </si>
  <si>
    <t>SGF2030</t>
    <phoneticPr fontId="4" type="noConversion"/>
  </si>
  <si>
    <t>N/P</t>
    <phoneticPr fontId="4" type="noConversion"/>
  </si>
  <si>
    <t>K-JR01920-M01ABA</t>
    <phoneticPr fontId="4" type="noConversion"/>
  </si>
  <si>
    <t>MESH부 빨림불량 247 EA</t>
    <phoneticPr fontId="4" type="noConversion"/>
  </si>
  <si>
    <t>K-JR01920-C01AWA</t>
    <phoneticPr fontId="4" type="noConversion"/>
  </si>
  <si>
    <t>HC</t>
    <phoneticPr fontId="4" type="noConversion"/>
  </si>
  <si>
    <t>255 BG BASE</t>
    <phoneticPr fontId="4" type="noConversion"/>
  </si>
  <si>
    <t>BG255-001A1</t>
    <phoneticPr fontId="4" type="noConversion"/>
  </si>
  <si>
    <t>SGF2033</t>
    <phoneticPr fontId="4" type="noConversion"/>
  </si>
  <si>
    <t>GAS 불량 7 EA</t>
    <phoneticPr fontId="4" type="noConversion"/>
  </si>
  <si>
    <t>GAS 불량 5 EA</t>
    <phoneticPr fontId="4" type="noConversion"/>
  </si>
  <si>
    <t>FLOATING PLATE</t>
    <phoneticPr fontId="4" type="noConversion"/>
  </si>
  <si>
    <t>K-JR01920-A414AWA</t>
    <phoneticPr fontId="4" type="noConversion"/>
  </si>
  <si>
    <t>MESH부 빨림불량 52 EA</t>
    <phoneticPr fontId="4" type="noConversion"/>
  </si>
  <si>
    <t>OMS-TVE</t>
  </si>
  <si>
    <t>SW-003394</t>
  </si>
  <si>
    <t>PBT</t>
  </si>
  <si>
    <t>MESH부 빨림불량 131 EA</t>
    <phoneticPr fontId="4" type="noConversion"/>
  </si>
  <si>
    <t>GAS 불량 19 EA</t>
    <phoneticPr fontId="4" type="noConversion"/>
  </si>
  <si>
    <t>MESH부 빨림불량 87 EA</t>
    <phoneticPr fontId="4" type="noConversion"/>
  </si>
  <si>
    <t>MESH부 빨림불량 215 EA</t>
    <phoneticPr fontId="4" type="noConversion"/>
  </si>
  <si>
    <t>MESH부 빨림불량 31 EA</t>
    <phoneticPr fontId="4" type="noConversion"/>
  </si>
  <si>
    <t>KR6202-06KA</t>
  </si>
  <si>
    <t>JCL3030</t>
  </si>
  <si>
    <t>MESH부 빨림불량 30 EA</t>
    <phoneticPr fontId="4" type="noConversion"/>
  </si>
  <si>
    <t>MESH부 빨림불량 167 EA
GAS 불량 140 EA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</si>
</sst>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0" fillId="0" borderId="15" xfId="0" applyFont="1" applyFill="1" applyBorder="1" applyAlignment="1" applyProtection="1">
      <alignment horizontal="center" vertical="center" wrapText="1" shrinkToFit="1"/>
      <protection locked="0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54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745"/>
  <sheetViews>
    <sheetView tabSelected="1" view="pageBreakPreview" zoomScale="85" zoomScaleSheetLayoutView="85" workbookViewId="0">
      <pane ySplit="2" topLeftCell="A720" activePane="bottomLeft" state="frozen"/>
      <selection pane="bottomLeft" activeCell="D740" sqref="D740:AD740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91">
        <v>4</v>
      </c>
      <c r="B1" s="92"/>
      <c r="C1" s="92"/>
      <c r="D1" s="92"/>
      <c r="E1" s="92"/>
      <c r="F1" s="93" t="s">
        <v>40</v>
      </c>
      <c r="G1" s="93"/>
      <c r="H1" s="93"/>
      <c r="I1" s="93"/>
      <c r="J1" s="93"/>
      <c r="K1" s="94"/>
      <c r="L1" s="95" t="s">
        <v>0</v>
      </c>
      <c r="M1" s="96"/>
      <c r="N1" s="15"/>
      <c r="O1" s="95" t="s">
        <v>1</v>
      </c>
      <c r="P1" s="97"/>
      <c r="Q1" s="97"/>
      <c r="R1" s="97"/>
      <c r="S1" s="97"/>
      <c r="T1" s="97"/>
      <c r="U1" s="97"/>
      <c r="V1" s="97"/>
      <c r="W1" s="96"/>
      <c r="X1" s="95" t="s">
        <v>2</v>
      </c>
      <c r="Y1" s="97"/>
      <c r="Z1" s="96"/>
      <c r="AA1" s="98" t="s">
        <v>3</v>
      </c>
      <c r="AB1" s="100" t="s">
        <v>4</v>
      </c>
      <c r="AC1" s="102" t="s">
        <v>5</v>
      </c>
      <c r="AD1" s="104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9"/>
      <c r="AB2" s="101"/>
      <c r="AC2" s="103"/>
      <c r="AD2" s="105"/>
    </row>
    <row r="3" spans="1:31" s="25" customFormat="1" ht="25.5" customHeight="1">
      <c r="A3" s="21">
        <v>1</v>
      </c>
      <c r="B3" s="22">
        <f t="shared" ref="B3:B14" si="0">$A$1</f>
        <v>4</v>
      </c>
      <c r="C3" s="22">
        <v>1</v>
      </c>
      <c r="D3" s="22" t="s">
        <v>920</v>
      </c>
      <c r="E3" s="22" t="s">
        <v>926</v>
      </c>
      <c r="F3" s="22" t="s">
        <v>939</v>
      </c>
      <c r="G3" s="22" t="s">
        <v>930</v>
      </c>
      <c r="H3" s="22" t="s">
        <v>937</v>
      </c>
      <c r="I3" s="32"/>
      <c r="J3" s="23">
        <f t="shared" ref="J3:J14" si="1">L3+M3</f>
        <v>763</v>
      </c>
      <c r="K3" s="30" t="str">
        <f t="shared" ref="K3:K14" si="2">IF(OR(I3=0,J3=0),"",I3-J3)</f>
        <v/>
      </c>
      <c r="L3" s="23">
        <v>650</v>
      </c>
      <c r="M3" s="23">
        <f t="shared" ref="M3:M14" si="3">SUBTOTAL(9,O3:W3)</f>
        <v>113</v>
      </c>
      <c r="N3" s="31">
        <f t="shared" ref="N3:N14" si="4">IF(L3="",0,M3/J3)</f>
        <v>0.14809960681520315</v>
      </c>
      <c r="O3" s="23">
        <v>107</v>
      </c>
      <c r="P3" s="23"/>
      <c r="Q3" s="23"/>
      <c r="R3" s="23"/>
      <c r="S3" s="23">
        <v>6</v>
      </c>
      <c r="T3" s="23"/>
      <c r="U3" s="23"/>
      <c r="V3" s="23"/>
      <c r="W3" s="23"/>
      <c r="X3" s="24">
        <v>20170331</v>
      </c>
      <c r="Y3" s="22">
        <v>5</v>
      </c>
      <c r="Z3" s="22" t="s">
        <v>39</v>
      </c>
      <c r="AA3" s="22"/>
      <c r="AB3" s="22" t="str">
        <f t="shared" ref="AB3:AB14" si="5">IF(Z3="A","이명강","김연빈")</f>
        <v>이명강</v>
      </c>
      <c r="AC3" s="45" t="s">
        <v>911</v>
      </c>
      <c r="AD3" s="47">
        <f t="shared" ref="AD3:AD14" si="6">IF(AE3=0,"",AE3)</f>
        <v>0.5</v>
      </c>
      <c r="AE3" s="48">
        <f t="shared" ref="AE3:AE14" si="7">IF(F3="",0,VLOOKUP(F3,제품피치,2))</f>
        <v>0.5</v>
      </c>
    </row>
    <row r="4" spans="1:31" s="25" customFormat="1" ht="25.5" customHeight="1">
      <c r="A4" s="21">
        <v>2</v>
      </c>
      <c r="B4" s="22">
        <f t="shared" si="0"/>
        <v>4</v>
      </c>
      <c r="C4" s="22">
        <v>1</v>
      </c>
      <c r="D4" s="22" t="s">
        <v>912</v>
      </c>
      <c r="E4" s="22" t="s">
        <v>897</v>
      </c>
      <c r="F4" s="22" t="s">
        <v>932</v>
      </c>
      <c r="G4" s="22" t="s">
        <v>924</v>
      </c>
      <c r="H4" s="22" t="s">
        <v>937</v>
      </c>
      <c r="I4" s="32"/>
      <c r="J4" s="23">
        <f t="shared" si="1"/>
        <v>2710</v>
      </c>
      <c r="K4" s="30" t="str">
        <f t="shared" si="2"/>
        <v/>
      </c>
      <c r="L4" s="23">
        <v>2710</v>
      </c>
      <c r="M4" s="23">
        <f t="shared" si="3"/>
        <v>0</v>
      </c>
      <c r="N4" s="31">
        <f t="shared" si="4"/>
        <v>0</v>
      </c>
      <c r="O4" s="23"/>
      <c r="P4" s="23"/>
      <c r="Q4" s="23"/>
      <c r="R4" s="23"/>
      <c r="S4" s="23"/>
      <c r="T4" s="23"/>
      <c r="U4" s="23"/>
      <c r="V4" s="23"/>
      <c r="W4" s="23"/>
      <c r="X4" s="24">
        <v>20170401</v>
      </c>
      <c r="Y4" s="22">
        <v>3</v>
      </c>
      <c r="Z4" s="22" t="s">
        <v>38</v>
      </c>
      <c r="AA4" s="22"/>
      <c r="AB4" s="22" t="str">
        <f t="shared" si="5"/>
        <v>김연빈</v>
      </c>
      <c r="AC4" s="45" t="s">
        <v>41</v>
      </c>
      <c r="AD4" s="47" t="str">
        <f t="shared" si="6"/>
        <v/>
      </c>
      <c r="AE4" s="48">
        <f t="shared" si="7"/>
        <v>0</v>
      </c>
    </row>
    <row r="5" spans="1:31" s="25" customFormat="1" ht="25.5" customHeight="1">
      <c r="A5" s="21">
        <v>3</v>
      </c>
      <c r="B5" s="22">
        <f t="shared" si="0"/>
        <v>4</v>
      </c>
      <c r="C5" s="22">
        <v>1</v>
      </c>
      <c r="D5" s="22" t="s">
        <v>936</v>
      </c>
      <c r="E5" s="22" t="s">
        <v>892</v>
      </c>
      <c r="F5" s="22" t="s">
        <v>941</v>
      </c>
      <c r="G5" s="22" t="s">
        <v>934</v>
      </c>
      <c r="H5" s="22" t="s">
        <v>937</v>
      </c>
      <c r="I5" s="32"/>
      <c r="J5" s="23">
        <f t="shared" si="1"/>
        <v>1270</v>
      </c>
      <c r="K5" s="30" t="str">
        <f t="shared" si="2"/>
        <v/>
      </c>
      <c r="L5" s="23">
        <v>1074</v>
      </c>
      <c r="M5" s="23">
        <f t="shared" si="3"/>
        <v>196</v>
      </c>
      <c r="N5" s="31">
        <f t="shared" si="4"/>
        <v>0.15433070866141732</v>
      </c>
      <c r="O5" s="23">
        <v>196</v>
      </c>
      <c r="P5" s="23"/>
      <c r="Q5" s="23"/>
      <c r="R5" s="23"/>
      <c r="S5" s="23"/>
      <c r="T5" s="23"/>
      <c r="U5" s="23"/>
      <c r="V5" s="23"/>
      <c r="W5" s="23"/>
      <c r="X5" s="24">
        <v>20170401</v>
      </c>
      <c r="Y5" s="22">
        <v>4</v>
      </c>
      <c r="Z5" s="22" t="s">
        <v>39</v>
      </c>
      <c r="AA5" s="22"/>
      <c r="AB5" s="22" t="str">
        <f t="shared" si="5"/>
        <v>이명강</v>
      </c>
      <c r="AC5" s="45" t="s">
        <v>948</v>
      </c>
      <c r="AD5" s="47">
        <f t="shared" si="6"/>
        <v>0.5</v>
      </c>
      <c r="AE5" s="48">
        <f t="shared" si="7"/>
        <v>0.5</v>
      </c>
    </row>
    <row r="6" spans="1:31" s="25" customFormat="1" ht="25.5" customHeight="1">
      <c r="A6" s="21">
        <v>4</v>
      </c>
      <c r="B6" s="22">
        <f t="shared" si="0"/>
        <v>4</v>
      </c>
      <c r="C6" s="22">
        <v>1</v>
      </c>
      <c r="D6" s="22" t="s">
        <v>920</v>
      </c>
      <c r="E6" s="22" t="s">
        <v>926</v>
      </c>
      <c r="F6" s="22" t="s">
        <v>939</v>
      </c>
      <c r="G6" s="22" t="s">
        <v>930</v>
      </c>
      <c r="H6" s="22" t="s">
        <v>937</v>
      </c>
      <c r="I6" s="32"/>
      <c r="J6" s="23">
        <f t="shared" si="1"/>
        <v>806</v>
      </c>
      <c r="K6" s="30" t="str">
        <f t="shared" si="2"/>
        <v/>
      </c>
      <c r="L6" s="23">
        <v>775</v>
      </c>
      <c r="M6" s="23">
        <f t="shared" si="3"/>
        <v>31</v>
      </c>
      <c r="N6" s="31">
        <f t="shared" si="4"/>
        <v>3.8461538461538464E-2</v>
      </c>
      <c r="O6" s="23">
        <v>12</v>
      </c>
      <c r="P6" s="23"/>
      <c r="Q6" s="23"/>
      <c r="R6" s="23"/>
      <c r="S6" s="23">
        <v>19</v>
      </c>
      <c r="T6" s="23"/>
      <c r="U6" s="23"/>
      <c r="V6" s="23"/>
      <c r="W6" s="23"/>
      <c r="X6" s="24">
        <v>20170401</v>
      </c>
      <c r="Y6" s="22">
        <v>5</v>
      </c>
      <c r="Z6" s="22" t="s">
        <v>39</v>
      </c>
      <c r="AA6" s="22"/>
      <c r="AB6" s="22" t="str">
        <f t="shared" si="5"/>
        <v>이명강</v>
      </c>
      <c r="AC6" s="45" t="s">
        <v>931</v>
      </c>
      <c r="AD6" s="47">
        <f t="shared" ref="AD6" si="8">IF(AE6=0,"",AE6)</f>
        <v>0.5</v>
      </c>
      <c r="AE6" s="48">
        <f t="shared" ref="AE6" si="9">IF(F6="",0,VLOOKUP(F6,제품피치,2))</f>
        <v>0.5</v>
      </c>
    </row>
    <row r="7" spans="1:31" s="25" customFormat="1" ht="25.5" customHeight="1">
      <c r="A7" s="21">
        <v>5</v>
      </c>
      <c r="B7" s="22">
        <f t="shared" si="0"/>
        <v>4</v>
      </c>
      <c r="C7" s="22">
        <v>1</v>
      </c>
      <c r="D7" s="22" t="s">
        <v>920</v>
      </c>
      <c r="E7" s="22" t="s">
        <v>926</v>
      </c>
      <c r="F7" s="22" t="s">
        <v>939</v>
      </c>
      <c r="G7" s="22" t="s">
        <v>930</v>
      </c>
      <c r="H7" s="22" t="s">
        <v>937</v>
      </c>
      <c r="I7" s="32"/>
      <c r="J7" s="23">
        <f t="shared" si="1"/>
        <v>1252</v>
      </c>
      <c r="K7" s="30" t="str">
        <f t="shared" si="2"/>
        <v/>
      </c>
      <c r="L7" s="23">
        <v>1210</v>
      </c>
      <c r="M7" s="23">
        <f t="shared" si="3"/>
        <v>42</v>
      </c>
      <c r="N7" s="31">
        <f t="shared" si="4"/>
        <v>3.3546325878594248E-2</v>
      </c>
      <c r="O7" s="23">
        <v>12</v>
      </c>
      <c r="P7" s="23"/>
      <c r="Q7" s="23"/>
      <c r="R7" s="23"/>
      <c r="S7" s="23">
        <v>15</v>
      </c>
      <c r="T7" s="23"/>
      <c r="U7" s="23"/>
      <c r="V7" s="23"/>
      <c r="W7" s="23">
        <v>15</v>
      </c>
      <c r="X7" s="24">
        <v>20170401</v>
      </c>
      <c r="Y7" s="22">
        <v>5</v>
      </c>
      <c r="Z7" s="22" t="s">
        <v>38</v>
      </c>
      <c r="AA7" s="22" t="s">
        <v>950</v>
      </c>
      <c r="AB7" s="22" t="str">
        <f t="shared" si="5"/>
        <v>김연빈</v>
      </c>
      <c r="AC7" s="45" t="s">
        <v>931</v>
      </c>
      <c r="AD7" s="47">
        <f t="shared" ref="AD7" si="10">IF(AE7=0,"",AE7)</f>
        <v>0.5</v>
      </c>
      <c r="AE7" s="48">
        <f t="shared" ref="AE7" si="11">IF(F7="",0,VLOOKUP(F7,제품피치,2))</f>
        <v>0.5</v>
      </c>
    </row>
    <row r="8" spans="1:31" s="25" customFormat="1" ht="25.5" customHeight="1">
      <c r="A8" s="21">
        <v>6</v>
      </c>
      <c r="B8" s="22">
        <f t="shared" si="0"/>
        <v>4</v>
      </c>
      <c r="C8" s="22">
        <v>1</v>
      </c>
      <c r="D8" s="22" t="s">
        <v>920</v>
      </c>
      <c r="E8" s="22" t="s">
        <v>899</v>
      </c>
      <c r="F8" s="22" t="s">
        <v>940</v>
      </c>
      <c r="G8" s="22" t="s">
        <v>925</v>
      </c>
      <c r="H8" s="22" t="s">
        <v>937</v>
      </c>
      <c r="I8" s="32"/>
      <c r="J8" s="23">
        <f t="shared" si="1"/>
        <v>690</v>
      </c>
      <c r="K8" s="30" t="str">
        <f t="shared" si="2"/>
        <v/>
      </c>
      <c r="L8" s="23">
        <v>663</v>
      </c>
      <c r="M8" s="23">
        <f t="shared" si="3"/>
        <v>27</v>
      </c>
      <c r="N8" s="31">
        <f t="shared" si="4"/>
        <v>3.9130434782608699E-2</v>
      </c>
      <c r="O8" s="23">
        <v>27</v>
      </c>
      <c r="P8" s="23"/>
      <c r="Q8" s="23"/>
      <c r="R8" s="23"/>
      <c r="S8" s="23"/>
      <c r="T8" s="23"/>
      <c r="U8" s="23"/>
      <c r="V8" s="23"/>
      <c r="W8" s="23"/>
      <c r="X8" s="24">
        <v>20170401</v>
      </c>
      <c r="Y8" s="22">
        <v>7</v>
      </c>
      <c r="Z8" s="22" t="s">
        <v>39</v>
      </c>
      <c r="AA8" s="22"/>
      <c r="AB8" s="22" t="str">
        <f t="shared" si="5"/>
        <v>이명강</v>
      </c>
      <c r="AC8" s="45" t="s">
        <v>948</v>
      </c>
      <c r="AD8" s="47">
        <f t="shared" ref="AD8" si="12">IF(AE8=0,"",AE8)</f>
        <v>1</v>
      </c>
      <c r="AE8" s="48">
        <f t="shared" ref="AE8" si="13">IF(F8="",0,VLOOKUP(F8,제품피치,2))</f>
        <v>1</v>
      </c>
    </row>
    <row r="9" spans="1:31" s="25" customFormat="1" ht="25.5" customHeight="1">
      <c r="A9" s="21">
        <v>7</v>
      </c>
      <c r="B9" s="22">
        <f t="shared" si="0"/>
        <v>4</v>
      </c>
      <c r="C9" s="22">
        <v>1</v>
      </c>
      <c r="D9" s="22" t="s">
        <v>920</v>
      </c>
      <c r="E9" s="22" t="s">
        <v>921</v>
      </c>
      <c r="F9" s="22" t="s">
        <v>938</v>
      </c>
      <c r="G9" s="22" t="s">
        <v>930</v>
      </c>
      <c r="H9" s="22" t="s">
        <v>937</v>
      </c>
      <c r="I9" s="32"/>
      <c r="J9" s="23">
        <f t="shared" si="1"/>
        <v>332</v>
      </c>
      <c r="K9" s="30" t="str">
        <f t="shared" si="2"/>
        <v/>
      </c>
      <c r="L9" s="23">
        <v>300</v>
      </c>
      <c r="M9" s="23">
        <f t="shared" si="3"/>
        <v>32</v>
      </c>
      <c r="N9" s="31">
        <f t="shared" si="4"/>
        <v>9.6385542168674704E-2</v>
      </c>
      <c r="O9" s="23">
        <v>27</v>
      </c>
      <c r="P9" s="23"/>
      <c r="Q9" s="23"/>
      <c r="R9" s="23"/>
      <c r="S9" s="23">
        <v>5</v>
      </c>
      <c r="T9" s="23"/>
      <c r="U9" s="23"/>
      <c r="V9" s="23"/>
      <c r="W9" s="23"/>
      <c r="X9" s="24">
        <v>20170401</v>
      </c>
      <c r="Y9" s="22">
        <v>7</v>
      </c>
      <c r="Z9" s="22" t="s">
        <v>39</v>
      </c>
      <c r="AA9" s="22"/>
      <c r="AB9" s="22" t="str">
        <f t="shared" si="5"/>
        <v>이명강</v>
      </c>
      <c r="AC9" s="45" t="s">
        <v>41</v>
      </c>
      <c r="AD9" s="47">
        <f t="shared" ref="AD9" si="14">IF(AE9=0,"",AE9)</f>
        <v>0.5</v>
      </c>
      <c r="AE9" s="48">
        <f t="shared" ref="AE9" si="15">IF(F9="",0,VLOOKUP(F9,제품피치,2))</f>
        <v>0.5</v>
      </c>
    </row>
    <row r="10" spans="1:31" s="25" customFormat="1" ht="25.5" customHeight="1">
      <c r="A10" s="21">
        <v>8</v>
      </c>
      <c r="B10" s="22">
        <f t="shared" si="0"/>
        <v>4</v>
      </c>
      <c r="C10" s="22">
        <v>1</v>
      </c>
      <c r="D10" s="22" t="s">
        <v>920</v>
      </c>
      <c r="E10" s="22" t="s">
        <v>933</v>
      </c>
      <c r="F10" s="22" t="s">
        <v>942</v>
      </c>
      <c r="G10" s="22">
        <v>8301</v>
      </c>
      <c r="H10" s="22" t="s">
        <v>923</v>
      </c>
      <c r="I10" s="32"/>
      <c r="J10" s="23">
        <f t="shared" si="1"/>
        <v>1777</v>
      </c>
      <c r="K10" s="30" t="str">
        <f t="shared" si="2"/>
        <v/>
      </c>
      <c r="L10" s="23">
        <v>1303</v>
      </c>
      <c r="M10" s="23">
        <f t="shared" si="3"/>
        <v>474</v>
      </c>
      <c r="N10" s="31">
        <f t="shared" si="4"/>
        <v>0.26674169949352844</v>
      </c>
      <c r="O10" s="23">
        <v>406</v>
      </c>
      <c r="P10" s="23"/>
      <c r="Q10" s="23"/>
      <c r="R10" s="23"/>
      <c r="S10" s="23">
        <v>21</v>
      </c>
      <c r="T10" s="23"/>
      <c r="U10" s="23">
        <v>47</v>
      </c>
      <c r="V10" s="23"/>
      <c r="W10" s="23"/>
      <c r="X10" s="24">
        <v>20170401</v>
      </c>
      <c r="Y10" s="22">
        <v>12</v>
      </c>
      <c r="Z10" s="22" t="s">
        <v>39</v>
      </c>
      <c r="AA10" s="22"/>
      <c r="AB10" s="22" t="str">
        <f t="shared" si="5"/>
        <v>이명강</v>
      </c>
      <c r="AC10" s="45" t="s">
        <v>911</v>
      </c>
      <c r="AD10" s="47">
        <f t="shared" ref="AD10:AD12" si="16">IF(AE10=0,"",AE10)</f>
        <v>0.5</v>
      </c>
      <c r="AE10" s="48">
        <f t="shared" ref="AE10:AE12" si="17">IF(F10="",0,VLOOKUP(F10,제품피치,2))</f>
        <v>0.5</v>
      </c>
    </row>
    <row r="11" spans="1:31" s="25" customFormat="1" ht="25.5" customHeight="1">
      <c r="A11" s="21">
        <v>9</v>
      </c>
      <c r="B11" s="22">
        <f t="shared" si="0"/>
        <v>4</v>
      </c>
      <c r="C11" s="22">
        <v>1</v>
      </c>
      <c r="D11" s="22" t="s">
        <v>920</v>
      </c>
      <c r="E11" s="22" t="s">
        <v>933</v>
      </c>
      <c r="F11" s="22" t="s">
        <v>942</v>
      </c>
      <c r="G11" s="22">
        <v>8301</v>
      </c>
      <c r="H11" s="22" t="s">
        <v>923</v>
      </c>
      <c r="I11" s="32"/>
      <c r="J11" s="23">
        <f t="shared" si="1"/>
        <v>313</v>
      </c>
      <c r="K11" s="30" t="str">
        <f t="shared" si="2"/>
        <v/>
      </c>
      <c r="L11" s="23">
        <v>150</v>
      </c>
      <c r="M11" s="23">
        <f t="shared" si="3"/>
        <v>163</v>
      </c>
      <c r="N11" s="31">
        <f t="shared" si="4"/>
        <v>0.52076677316293929</v>
      </c>
      <c r="O11" s="23">
        <v>140</v>
      </c>
      <c r="P11" s="23"/>
      <c r="Q11" s="23"/>
      <c r="R11" s="23"/>
      <c r="S11" s="23">
        <v>21</v>
      </c>
      <c r="T11" s="23"/>
      <c r="U11" s="23">
        <v>2</v>
      </c>
      <c r="V11" s="23"/>
      <c r="W11" s="23"/>
      <c r="X11" s="24">
        <v>20170401</v>
      </c>
      <c r="Y11" s="22">
        <v>12</v>
      </c>
      <c r="Z11" s="22" t="s">
        <v>39</v>
      </c>
      <c r="AA11" s="22"/>
      <c r="AB11" s="22" t="str">
        <f t="shared" si="5"/>
        <v>이명강</v>
      </c>
      <c r="AC11" s="45" t="s">
        <v>41</v>
      </c>
      <c r="AD11" s="47">
        <f t="shared" si="16"/>
        <v>0.5</v>
      </c>
      <c r="AE11" s="48">
        <f t="shared" si="17"/>
        <v>0.5</v>
      </c>
    </row>
    <row r="12" spans="1:31" s="25" customFormat="1" ht="25.5" customHeight="1">
      <c r="A12" s="21">
        <v>10</v>
      </c>
      <c r="B12" s="22">
        <f t="shared" si="0"/>
        <v>4</v>
      </c>
      <c r="C12" s="22">
        <v>1</v>
      </c>
      <c r="D12" s="22" t="s">
        <v>920</v>
      </c>
      <c r="E12" s="22" t="s">
        <v>933</v>
      </c>
      <c r="F12" s="22" t="s">
        <v>942</v>
      </c>
      <c r="G12" s="22">
        <v>8301</v>
      </c>
      <c r="H12" s="22" t="s">
        <v>923</v>
      </c>
      <c r="I12" s="32"/>
      <c r="J12" s="23">
        <f t="shared" si="1"/>
        <v>644</v>
      </c>
      <c r="K12" s="30" t="str">
        <f t="shared" si="2"/>
        <v/>
      </c>
      <c r="L12" s="23">
        <v>100</v>
      </c>
      <c r="M12" s="23">
        <f t="shared" si="3"/>
        <v>544</v>
      </c>
      <c r="N12" s="31">
        <f t="shared" si="4"/>
        <v>0.84472049689440998</v>
      </c>
      <c r="O12" s="23">
        <v>512</v>
      </c>
      <c r="P12" s="23"/>
      <c r="Q12" s="23"/>
      <c r="R12" s="23"/>
      <c r="S12" s="23">
        <v>27</v>
      </c>
      <c r="T12" s="23"/>
      <c r="U12" s="23">
        <v>5</v>
      </c>
      <c r="V12" s="23"/>
      <c r="W12" s="23"/>
      <c r="X12" s="24">
        <v>20170401</v>
      </c>
      <c r="Y12" s="22">
        <v>12</v>
      </c>
      <c r="Z12" s="22" t="s">
        <v>38</v>
      </c>
      <c r="AA12" s="22"/>
      <c r="AB12" s="22" t="str">
        <f t="shared" si="5"/>
        <v>김연빈</v>
      </c>
      <c r="AC12" s="45" t="s">
        <v>41</v>
      </c>
      <c r="AD12" s="47">
        <f t="shared" si="16"/>
        <v>0.5</v>
      </c>
      <c r="AE12" s="48">
        <f t="shared" si="17"/>
        <v>0.5</v>
      </c>
    </row>
    <row r="13" spans="1:31" s="25" customFormat="1" ht="25.5" customHeight="1">
      <c r="A13" s="21">
        <v>11</v>
      </c>
      <c r="B13" s="22">
        <f t="shared" si="0"/>
        <v>4</v>
      </c>
      <c r="C13" s="22">
        <v>1</v>
      </c>
      <c r="D13" s="22" t="s">
        <v>920</v>
      </c>
      <c r="E13" s="22" t="s">
        <v>926</v>
      </c>
      <c r="F13" s="22" t="s">
        <v>943</v>
      </c>
      <c r="G13" s="22">
        <v>8301</v>
      </c>
      <c r="H13" s="22" t="s">
        <v>923</v>
      </c>
      <c r="I13" s="32"/>
      <c r="J13" s="23">
        <f t="shared" si="1"/>
        <v>768</v>
      </c>
      <c r="K13" s="30" t="str">
        <f t="shared" si="2"/>
        <v/>
      </c>
      <c r="L13" s="23">
        <v>600</v>
      </c>
      <c r="M13" s="23">
        <f t="shared" si="3"/>
        <v>168</v>
      </c>
      <c r="N13" s="31">
        <f t="shared" si="4"/>
        <v>0.21875</v>
      </c>
      <c r="O13" s="23">
        <v>154</v>
      </c>
      <c r="P13" s="23"/>
      <c r="Q13" s="23"/>
      <c r="R13" s="23"/>
      <c r="S13" s="23">
        <v>14</v>
      </c>
      <c r="T13" s="23"/>
      <c r="U13" s="23"/>
      <c r="V13" s="23"/>
      <c r="W13" s="23"/>
      <c r="X13" s="24">
        <v>20170401</v>
      </c>
      <c r="Y13" s="22">
        <v>13</v>
      </c>
      <c r="Z13" s="22" t="s">
        <v>39</v>
      </c>
      <c r="AA13" s="22"/>
      <c r="AB13" s="22" t="str">
        <f t="shared" si="5"/>
        <v>이명강</v>
      </c>
      <c r="AC13" s="45" t="s">
        <v>931</v>
      </c>
      <c r="AD13" s="47">
        <f t="shared" ref="AD13" si="18">IF(AE13=0,"",AE13)</f>
        <v>0.4</v>
      </c>
      <c r="AE13" s="48">
        <f t="shared" ref="AE13" si="19">IF(F13="",0,VLOOKUP(F13,제품피치,2))</f>
        <v>0.4</v>
      </c>
    </row>
    <row r="14" spans="1:31" s="25" customFormat="1" ht="25.5" customHeight="1" thickBot="1">
      <c r="A14" s="21">
        <v>12</v>
      </c>
      <c r="B14" s="22">
        <f t="shared" si="0"/>
        <v>4</v>
      </c>
      <c r="C14" s="22">
        <v>1</v>
      </c>
      <c r="D14" s="22" t="s">
        <v>920</v>
      </c>
      <c r="E14" s="22" t="s">
        <v>926</v>
      </c>
      <c r="F14" s="22" t="s">
        <v>935</v>
      </c>
      <c r="G14" s="22" t="s">
        <v>949</v>
      </c>
      <c r="H14" s="22" t="s">
        <v>922</v>
      </c>
      <c r="I14" s="32"/>
      <c r="J14" s="23">
        <f t="shared" si="1"/>
        <v>352</v>
      </c>
      <c r="K14" s="30" t="str">
        <f t="shared" si="2"/>
        <v/>
      </c>
      <c r="L14" s="23">
        <v>330</v>
      </c>
      <c r="M14" s="23">
        <f t="shared" si="3"/>
        <v>22</v>
      </c>
      <c r="N14" s="31">
        <f t="shared" si="4"/>
        <v>6.25E-2</v>
      </c>
      <c r="O14" s="23">
        <v>19</v>
      </c>
      <c r="P14" s="23"/>
      <c r="Q14" s="23"/>
      <c r="R14" s="23"/>
      <c r="S14" s="23">
        <v>3</v>
      </c>
      <c r="T14" s="23"/>
      <c r="U14" s="23"/>
      <c r="V14" s="23"/>
      <c r="W14" s="23"/>
      <c r="X14" s="24">
        <v>20170401</v>
      </c>
      <c r="Y14" s="22">
        <v>14</v>
      </c>
      <c r="Z14" s="22" t="s">
        <v>39</v>
      </c>
      <c r="AA14" s="22"/>
      <c r="AB14" s="22" t="str">
        <f t="shared" si="5"/>
        <v>이명강</v>
      </c>
      <c r="AC14" s="45" t="s">
        <v>41</v>
      </c>
      <c r="AD14" s="47">
        <f t="shared" si="6"/>
        <v>0.5</v>
      </c>
      <c r="AE14" s="48">
        <f t="shared" si="7"/>
        <v>0.5</v>
      </c>
    </row>
    <row r="15" spans="1:31" s="27" customFormat="1" ht="21" customHeight="1" thickTop="1">
      <c r="A15" s="82" t="s">
        <v>32</v>
      </c>
      <c r="B15" s="83"/>
      <c r="C15" s="83"/>
      <c r="D15" s="83"/>
      <c r="E15" s="83"/>
      <c r="F15" s="83"/>
      <c r="G15" s="83"/>
      <c r="H15" s="59"/>
      <c r="I15" s="86">
        <f>SUM(I3:I14)</f>
        <v>0</v>
      </c>
      <c r="J15" s="86">
        <f>SUM(J3:J14)</f>
        <v>11677</v>
      </c>
      <c r="K15" s="86">
        <f>SUM(K3:K14)</f>
        <v>0</v>
      </c>
      <c r="L15" s="86">
        <f>SUM(L3:L14)</f>
        <v>9865</v>
      </c>
      <c r="M15" s="86">
        <f>SUM(M3:M14)</f>
        <v>1812</v>
      </c>
      <c r="N15" s="88">
        <f>M15/J15</f>
        <v>0.15517684336730325</v>
      </c>
      <c r="O15" s="26">
        <f t="shared" ref="O15" si="20">SUM( O3:O14)</f>
        <v>1612</v>
      </c>
      <c r="P15" s="26">
        <f t="shared" ref="P15" si="21">SUM( P3:P14)</f>
        <v>0</v>
      </c>
      <c r="Q15" s="26">
        <f t="shared" ref="Q15" si="22">SUM( Q3:Q14)</f>
        <v>0</v>
      </c>
      <c r="R15" s="26">
        <f t="shared" ref="R15" si="23">SUM( R3:R14)</f>
        <v>0</v>
      </c>
      <c r="S15" s="26">
        <f t="shared" ref="S15" si="24">SUM( S3:S14)</f>
        <v>131</v>
      </c>
      <c r="T15" s="26">
        <f t="shared" ref="T15" si="25">SUM( T3:T14)</f>
        <v>0</v>
      </c>
      <c r="U15" s="26">
        <f t="shared" ref="U15" si="26">SUM( U3:U14)</f>
        <v>54</v>
      </c>
      <c r="V15" s="26">
        <f t="shared" ref="V15" si="27">SUM( V3:V14)</f>
        <v>0</v>
      </c>
      <c r="W15" s="26">
        <f t="shared" ref="W15" si="28">SUM( W3:W14)</f>
        <v>15</v>
      </c>
      <c r="X15" s="89"/>
      <c r="Y15" s="83"/>
      <c r="Z15" s="59"/>
      <c r="AA15" s="90"/>
      <c r="AB15" s="58"/>
      <c r="AC15" s="59"/>
      <c r="AD15" s="62"/>
      <c r="AE15" s="25"/>
    </row>
    <row r="16" spans="1:31" s="27" customFormat="1" ht="20.25">
      <c r="A16" s="84"/>
      <c r="B16" s="85"/>
      <c r="C16" s="85"/>
      <c r="D16" s="85"/>
      <c r="E16" s="85"/>
      <c r="F16" s="85"/>
      <c r="G16" s="85"/>
      <c r="H16" s="61"/>
      <c r="I16" s="87"/>
      <c r="J16" s="87"/>
      <c r="K16" s="87"/>
      <c r="L16" s="87"/>
      <c r="M16" s="87"/>
      <c r="N16" s="87"/>
      <c r="O16" s="55">
        <f t="shared" ref="O16:W16" si="29">IFERROR(O15/$M15,"")</f>
        <v>0.88962472406181015</v>
      </c>
      <c r="P16" s="55">
        <f t="shared" si="29"/>
        <v>0</v>
      </c>
      <c r="Q16" s="55">
        <f t="shared" si="29"/>
        <v>0</v>
      </c>
      <c r="R16" s="55">
        <f t="shared" si="29"/>
        <v>0</v>
      </c>
      <c r="S16" s="55">
        <f t="shared" si="29"/>
        <v>7.2295805739514343E-2</v>
      </c>
      <c r="T16" s="55">
        <f t="shared" si="29"/>
        <v>0</v>
      </c>
      <c r="U16" s="55">
        <f t="shared" si="29"/>
        <v>2.9801324503311258E-2</v>
      </c>
      <c r="V16" s="55">
        <f t="shared" si="29"/>
        <v>0</v>
      </c>
      <c r="W16" s="55">
        <f t="shared" si="29"/>
        <v>8.2781456953642391E-3</v>
      </c>
      <c r="X16" s="60"/>
      <c r="Y16" s="85"/>
      <c r="Z16" s="61"/>
      <c r="AA16" s="87"/>
      <c r="AB16" s="60"/>
      <c r="AC16" s="61"/>
      <c r="AD16" s="63"/>
      <c r="AE16" s="25"/>
    </row>
    <row r="17" spans="1:31" s="28" customFormat="1" ht="10.5" customHeight="1" thickBot="1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6"/>
      <c r="AE17" s="25"/>
    </row>
    <row r="18" spans="1:31" s="28" customFormat="1" ht="24.75" customHeight="1">
      <c r="A18" s="67" t="s">
        <v>33</v>
      </c>
      <c r="B18" s="68"/>
      <c r="C18" s="69"/>
      <c r="D18" s="76" t="s">
        <v>951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77"/>
      <c r="AE18" s="25"/>
    </row>
    <row r="19" spans="1:31" s="28" customFormat="1" ht="24.75" customHeight="1">
      <c r="A19" s="70"/>
      <c r="B19" s="71"/>
      <c r="C19" s="72"/>
      <c r="D19" s="78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9"/>
      <c r="AE19" s="16"/>
    </row>
    <row r="20" spans="1:31" s="28" customFormat="1" ht="24.75" customHeight="1">
      <c r="A20" s="70"/>
      <c r="B20" s="71"/>
      <c r="C20" s="72"/>
      <c r="D20" s="78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9"/>
      <c r="AE20" s="16"/>
    </row>
    <row r="21" spans="1:31" s="28" customFormat="1" ht="24.75" customHeight="1">
      <c r="A21" s="70"/>
      <c r="B21" s="71"/>
      <c r="C21" s="72"/>
      <c r="D21" s="78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9"/>
      <c r="AE21" s="16"/>
    </row>
    <row r="22" spans="1:31" s="28" customFormat="1" ht="24.75" customHeight="1">
      <c r="A22" s="70"/>
      <c r="B22" s="71"/>
      <c r="C22" s="72"/>
      <c r="D22" s="78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9"/>
      <c r="AE22" s="16"/>
    </row>
    <row r="23" spans="1:31" ht="24.75" customHeight="1" thickBot="1">
      <c r="A23" s="73"/>
      <c r="B23" s="74"/>
      <c r="C23" s="75"/>
      <c r="D23" s="80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81"/>
    </row>
    <row r="24" spans="1:31" ht="17.25" thickBot="1"/>
    <row r="25" spans="1:31" s="16" customFormat="1" ht="33" customHeight="1">
      <c r="A25" s="91">
        <v>4</v>
      </c>
      <c r="B25" s="92"/>
      <c r="C25" s="92"/>
      <c r="D25" s="92"/>
      <c r="E25" s="92"/>
      <c r="F25" s="93" t="s">
        <v>40</v>
      </c>
      <c r="G25" s="93"/>
      <c r="H25" s="93"/>
      <c r="I25" s="93"/>
      <c r="J25" s="93"/>
      <c r="K25" s="94"/>
      <c r="L25" s="95" t="s">
        <v>0</v>
      </c>
      <c r="M25" s="96"/>
      <c r="N25" s="15"/>
      <c r="O25" s="95" t="s">
        <v>1</v>
      </c>
      <c r="P25" s="97"/>
      <c r="Q25" s="97"/>
      <c r="R25" s="97"/>
      <c r="S25" s="97"/>
      <c r="T25" s="97"/>
      <c r="U25" s="97"/>
      <c r="V25" s="97"/>
      <c r="W25" s="96"/>
      <c r="X25" s="95" t="s">
        <v>2</v>
      </c>
      <c r="Y25" s="97"/>
      <c r="Z25" s="96"/>
      <c r="AA25" s="98" t="s">
        <v>3</v>
      </c>
      <c r="AB25" s="100" t="s">
        <v>4</v>
      </c>
      <c r="AC25" s="102" t="s">
        <v>5</v>
      </c>
      <c r="AD25" s="104" t="s">
        <v>793</v>
      </c>
    </row>
    <row r="26" spans="1:31" s="16" customFormat="1" ht="45" customHeight="1" thickBot="1">
      <c r="A26" s="17" t="s">
        <v>6</v>
      </c>
      <c r="B26" s="18" t="s">
        <v>7</v>
      </c>
      <c r="C26" s="18" t="s">
        <v>8</v>
      </c>
      <c r="D26" s="18" t="s">
        <v>9</v>
      </c>
      <c r="E26" s="18" t="s">
        <v>10</v>
      </c>
      <c r="F26" s="18" t="s">
        <v>11</v>
      </c>
      <c r="G26" s="18" t="s">
        <v>12</v>
      </c>
      <c r="H26" s="18" t="s">
        <v>13</v>
      </c>
      <c r="I26" s="33" t="s">
        <v>36</v>
      </c>
      <c r="J26" s="18" t="s">
        <v>0</v>
      </c>
      <c r="K26" s="18" t="s">
        <v>37</v>
      </c>
      <c r="L26" s="18" t="s">
        <v>14</v>
      </c>
      <c r="M26" s="18" t="s">
        <v>15</v>
      </c>
      <c r="N26" s="19" t="s">
        <v>16</v>
      </c>
      <c r="O26" s="18" t="s">
        <v>17</v>
      </c>
      <c r="P26" s="18" t="s">
        <v>18</v>
      </c>
      <c r="Q26" s="18" t="s">
        <v>19</v>
      </c>
      <c r="R26" s="18" t="s">
        <v>20</v>
      </c>
      <c r="S26" s="18" t="s">
        <v>21</v>
      </c>
      <c r="T26" s="18" t="s">
        <v>22</v>
      </c>
      <c r="U26" s="18" t="s">
        <v>23</v>
      </c>
      <c r="V26" s="20" t="s">
        <v>34</v>
      </c>
      <c r="W26" s="18" t="s">
        <v>25</v>
      </c>
      <c r="X26" s="18" t="s">
        <v>26</v>
      </c>
      <c r="Y26" s="18" t="s">
        <v>27</v>
      </c>
      <c r="Z26" s="18" t="s">
        <v>28</v>
      </c>
      <c r="AA26" s="99"/>
      <c r="AB26" s="101"/>
      <c r="AC26" s="103"/>
      <c r="AD26" s="105"/>
    </row>
    <row r="27" spans="1:31" s="25" customFormat="1" ht="25.5" customHeight="1">
      <c r="A27" s="21">
        <v>1</v>
      </c>
      <c r="B27" s="22">
        <f t="shared" ref="B27:B32" si="30">$A$1</f>
        <v>4</v>
      </c>
      <c r="C27" s="22">
        <v>2</v>
      </c>
      <c r="D27" s="22" t="s">
        <v>920</v>
      </c>
      <c r="E27" s="22" t="s">
        <v>926</v>
      </c>
      <c r="F27" s="22" t="s">
        <v>943</v>
      </c>
      <c r="G27" s="22">
        <v>8301</v>
      </c>
      <c r="H27" s="22" t="s">
        <v>923</v>
      </c>
      <c r="I27" s="32"/>
      <c r="J27" s="23">
        <f t="shared" ref="J27:J32" si="31">L27+M27</f>
        <v>1662</v>
      </c>
      <c r="K27" s="30" t="str">
        <f t="shared" ref="K27:K32" si="32">IF(OR(I27=0,J27=0),"",I27-J27)</f>
        <v/>
      </c>
      <c r="L27" s="23">
        <v>1284</v>
      </c>
      <c r="M27" s="23">
        <f t="shared" ref="M27:M32" si="33">SUBTOTAL(9,O27:W27)</f>
        <v>378</v>
      </c>
      <c r="N27" s="31">
        <f t="shared" ref="N27:N32" si="34">IF(L27="",0,M27/J27)</f>
        <v>0.22743682310469315</v>
      </c>
      <c r="O27" s="23">
        <v>48</v>
      </c>
      <c r="P27" s="23"/>
      <c r="Q27" s="23"/>
      <c r="R27" s="23"/>
      <c r="S27" s="23">
        <v>17</v>
      </c>
      <c r="T27" s="23"/>
      <c r="U27" s="23"/>
      <c r="V27" s="23"/>
      <c r="W27" s="23">
        <v>313</v>
      </c>
      <c r="X27" s="24">
        <v>20170401</v>
      </c>
      <c r="Y27" s="22">
        <v>13</v>
      </c>
      <c r="Z27" s="22" t="s">
        <v>38</v>
      </c>
      <c r="AA27" s="22" t="s">
        <v>952</v>
      </c>
      <c r="AB27" s="22" t="str">
        <f t="shared" ref="AB27:AB32" si="35">IF(Z27="A","이명강","김연빈")</f>
        <v>김연빈</v>
      </c>
      <c r="AC27" s="45" t="s">
        <v>953</v>
      </c>
      <c r="AD27" s="47">
        <f t="shared" ref="AD27:AD32" si="36">IF(AE27=0,"",AE27)</f>
        <v>0.4</v>
      </c>
      <c r="AE27" s="48">
        <f t="shared" ref="AE27:AE32" si="37">IF(F27="",0,VLOOKUP(F27,제품피치,2))</f>
        <v>0.4</v>
      </c>
    </row>
    <row r="28" spans="1:31" s="25" customFormat="1" ht="25.5" customHeight="1">
      <c r="A28" s="21">
        <v>2</v>
      </c>
      <c r="B28" s="22">
        <f t="shared" si="30"/>
        <v>4</v>
      </c>
      <c r="C28" s="22">
        <v>2</v>
      </c>
      <c r="D28" s="22" t="s">
        <v>912</v>
      </c>
      <c r="E28" s="22" t="s">
        <v>897</v>
      </c>
      <c r="F28" s="22" t="s">
        <v>932</v>
      </c>
      <c r="G28" s="22" t="s">
        <v>924</v>
      </c>
      <c r="H28" s="22" t="s">
        <v>937</v>
      </c>
      <c r="I28" s="32"/>
      <c r="J28" s="23">
        <f t="shared" si="31"/>
        <v>1700</v>
      </c>
      <c r="K28" s="30" t="str">
        <f t="shared" si="32"/>
        <v/>
      </c>
      <c r="L28" s="23">
        <v>1700</v>
      </c>
      <c r="M28" s="23">
        <f t="shared" si="33"/>
        <v>0</v>
      </c>
      <c r="N28" s="31">
        <f t="shared" si="34"/>
        <v>0</v>
      </c>
      <c r="O28" s="23"/>
      <c r="P28" s="23"/>
      <c r="Q28" s="23"/>
      <c r="R28" s="23"/>
      <c r="S28" s="23"/>
      <c r="T28" s="23"/>
      <c r="U28" s="23"/>
      <c r="V28" s="23"/>
      <c r="W28" s="23"/>
      <c r="X28" s="24">
        <v>20170402</v>
      </c>
      <c r="Y28" s="22">
        <v>3</v>
      </c>
      <c r="Z28" s="22" t="s">
        <v>39</v>
      </c>
      <c r="AA28" s="22"/>
      <c r="AB28" s="22" t="str">
        <f t="shared" si="35"/>
        <v>이명강</v>
      </c>
      <c r="AC28" s="45" t="s">
        <v>955</v>
      </c>
      <c r="AD28" s="47" t="str">
        <f t="shared" si="36"/>
        <v/>
      </c>
      <c r="AE28" s="48">
        <f t="shared" si="37"/>
        <v>0</v>
      </c>
    </row>
    <row r="29" spans="1:31" s="25" customFormat="1" ht="25.5" customHeight="1">
      <c r="A29" s="21">
        <v>3</v>
      </c>
      <c r="B29" s="22">
        <f t="shared" si="30"/>
        <v>4</v>
      </c>
      <c r="C29" s="22">
        <v>2</v>
      </c>
      <c r="D29" s="22" t="s">
        <v>920</v>
      </c>
      <c r="E29" s="22" t="s">
        <v>926</v>
      </c>
      <c r="F29" s="22" t="s">
        <v>939</v>
      </c>
      <c r="G29" s="22" t="s">
        <v>930</v>
      </c>
      <c r="H29" s="22" t="s">
        <v>937</v>
      </c>
      <c r="I29" s="32"/>
      <c r="J29" s="23">
        <f t="shared" si="31"/>
        <v>861</v>
      </c>
      <c r="K29" s="30" t="str">
        <f t="shared" si="32"/>
        <v/>
      </c>
      <c r="L29" s="23">
        <v>316</v>
      </c>
      <c r="M29" s="23">
        <f t="shared" si="33"/>
        <v>545</v>
      </c>
      <c r="N29" s="31">
        <f t="shared" si="34"/>
        <v>0.63298490127758422</v>
      </c>
      <c r="O29" s="23">
        <v>330</v>
      </c>
      <c r="P29" s="23"/>
      <c r="Q29" s="23"/>
      <c r="R29" s="23"/>
      <c r="S29" s="23">
        <v>5</v>
      </c>
      <c r="T29" s="23"/>
      <c r="U29" s="23"/>
      <c r="V29" s="23"/>
      <c r="W29" s="23">
        <v>210</v>
      </c>
      <c r="X29" s="24">
        <v>20170402</v>
      </c>
      <c r="Y29" s="22">
        <v>5</v>
      </c>
      <c r="Z29" s="22" t="s">
        <v>39</v>
      </c>
      <c r="AA29" s="22" t="s">
        <v>954</v>
      </c>
      <c r="AB29" s="22" t="str">
        <f t="shared" si="35"/>
        <v>이명강</v>
      </c>
      <c r="AC29" s="45" t="s">
        <v>955</v>
      </c>
      <c r="AD29" s="47">
        <f t="shared" si="36"/>
        <v>0.5</v>
      </c>
      <c r="AE29" s="48">
        <f t="shared" si="37"/>
        <v>0.5</v>
      </c>
    </row>
    <row r="30" spans="1:31" s="25" customFormat="1" ht="25.5" customHeight="1">
      <c r="A30" s="21">
        <v>4</v>
      </c>
      <c r="B30" s="22">
        <f t="shared" si="30"/>
        <v>4</v>
      </c>
      <c r="C30" s="22">
        <v>2</v>
      </c>
      <c r="D30" s="22" t="s">
        <v>920</v>
      </c>
      <c r="E30" s="22" t="s">
        <v>926</v>
      </c>
      <c r="F30" s="22" t="s">
        <v>939</v>
      </c>
      <c r="G30" s="22" t="s">
        <v>930</v>
      </c>
      <c r="H30" s="22" t="s">
        <v>937</v>
      </c>
      <c r="I30" s="32"/>
      <c r="J30" s="23">
        <f t="shared" si="31"/>
        <v>2722</v>
      </c>
      <c r="K30" s="30" t="str">
        <f t="shared" si="32"/>
        <v/>
      </c>
      <c r="L30" s="23">
        <v>2366</v>
      </c>
      <c r="M30" s="23">
        <f t="shared" si="33"/>
        <v>356</v>
      </c>
      <c r="N30" s="31">
        <f t="shared" si="34"/>
        <v>0.13078618662747979</v>
      </c>
      <c r="O30" s="23">
        <v>116</v>
      </c>
      <c r="P30" s="23"/>
      <c r="Q30" s="23">
        <v>45</v>
      </c>
      <c r="R30" s="23"/>
      <c r="S30" s="23">
        <v>5</v>
      </c>
      <c r="T30" s="23"/>
      <c r="U30" s="23"/>
      <c r="V30" s="23"/>
      <c r="W30" s="23">
        <v>190</v>
      </c>
      <c r="X30" s="24">
        <v>20170402</v>
      </c>
      <c r="Y30" s="22">
        <v>5</v>
      </c>
      <c r="Z30" s="22" t="s">
        <v>38</v>
      </c>
      <c r="AA30" s="22" t="s">
        <v>956</v>
      </c>
      <c r="AB30" s="22" t="str">
        <f t="shared" si="35"/>
        <v>김연빈</v>
      </c>
      <c r="AC30" s="45" t="s">
        <v>931</v>
      </c>
      <c r="AD30" s="47">
        <f t="shared" si="36"/>
        <v>0.5</v>
      </c>
      <c r="AE30" s="48">
        <f t="shared" si="37"/>
        <v>0.5</v>
      </c>
    </row>
    <row r="31" spans="1:31" s="25" customFormat="1" ht="25.5" customHeight="1">
      <c r="A31" s="21">
        <v>5</v>
      </c>
      <c r="B31" s="22">
        <f t="shared" si="30"/>
        <v>4</v>
      </c>
      <c r="C31" s="22">
        <v>2</v>
      </c>
      <c r="D31" s="22" t="s">
        <v>920</v>
      </c>
      <c r="E31" s="22" t="s">
        <v>933</v>
      </c>
      <c r="F31" s="22" t="s">
        <v>942</v>
      </c>
      <c r="G31" s="22">
        <v>8301</v>
      </c>
      <c r="H31" s="22" t="s">
        <v>923</v>
      </c>
      <c r="I31" s="32"/>
      <c r="J31" s="23">
        <f t="shared" si="31"/>
        <v>1068</v>
      </c>
      <c r="K31" s="30" t="str">
        <f t="shared" si="32"/>
        <v/>
      </c>
      <c r="L31" s="23">
        <v>1000</v>
      </c>
      <c r="M31" s="23">
        <f t="shared" si="33"/>
        <v>68</v>
      </c>
      <c r="N31" s="31">
        <f t="shared" si="34"/>
        <v>6.3670411985018729E-2</v>
      </c>
      <c r="O31" s="23">
        <v>57</v>
      </c>
      <c r="P31" s="23"/>
      <c r="Q31" s="23"/>
      <c r="R31" s="23"/>
      <c r="S31" s="23"/>
      <c r="T31" s="23"/>
      <c r="U31" s="23">
        <v>11</v>
      </c>
      <c r="V31" s="23"/>
      <c r="W31" s="23"/>
      <c r="X31" s="24">
        <v>20170402</v>
      </c>
      <c r="Y31" s="22">
        <v>12</v>
      </c>
      <c r="Z31" s="22" t="s">
        <v>39</v>
      </c>
      <c r="AA31" s="22"/>
      <c r="AB31" s="22" t="str">
        <f t="shared" si="35"/>
        <v>이명강</v>
      </c>
      <c r="AC31" s="45" t="s">
        <v>30</v>
      </c>
      <c r="AD31" s="47">
        <f t="shared" si="36"/>
        <v>0.5</v>
      </c>
      <c r="AE31" s="48">
        <f t="shared" si="37"/>
        <v>0.5</v>
      </c>
    </row>
    <row r="32" spans="1:31" s="25" customFormat="1" ht="25.5" customHeight="1" thickBot="1">
      <c r="A32" s="21">
        <v>6</v>
      </c>
      <c r="B32" s="22">
        <f t="shared" si="30"/>
        <v>4</v>
      </c>
      <c r="C32" s="22">
        <v>2</v>
      </c>
      <c r="D32" s="22" t="s">
        <v>920</v>
      </c>
      <c r="E32" s="22" t="s">
        <v>933</v>
      </c>
      <c r="F32" s="22" t="s">
        <v>942</v>
      </c>
      <c r="G32" s="22">
        <v>8301</v>
      </c>
      <c r="H32" s="22" t="s">
        <v>923</v>
      </c>
      <c r="I32" s="32"/>
      <c r="J32" s="23">
        <f t="shared" si="31"/>
        <v>3159</v>
      </c>
      <c r="K32" s="30" t="str">
        <f t="shared" si="32"/>
        <v/>
      </c>
      <c r="L32" s="23">
        <v>2000</v>
      </c>
      <c r="M32" s="23">
        <f t="shared" si="33"/>
        <v>1159</v>
      </c>
      <c r="N32" s="31">
        <f t="shared" si="34"/>
        <v>0.36688825577714468</v>
      </c>
      <c r="O32" s="23">
        <v>439</v>
      </c>
      <c r="P32" s="23"/>
      <c r="Q32" s="23"/>
      <c r="R32" s="23"/>
      <c r="S32" s="23"/>
      <c r="T32" s="23"/>
      <c r="U32" s="23"/>
      <c r="V32" s="23">
        <v>293</v>
      </c>
      <c r="W32" s="23">
        <v>427</v>
      </c>
      <c r="X32" s="24">
        <v>20170402</v>
      </c>
      <c r="Y32" s="22">
        <v>12</v>
      </c>
      <c r="Z32" s="22" t="s">
        <v>38</v>
      </c>
      <c r="AA32" s="22" t="s">
        <v>957</v>
      </c>
      <c r="AB32" s="22" t="str">
        <f t="shared" si="35"/>
        <v>김연빈</v>
      </c>
      <c r="AC32" s="45" t="s">
        <v>41</v>
      </c>
      <c r="AD32" s="47">
        <f t="shared" si="36"/>
        <v>0.5</v>
      </c>
      <c r="AE32" s="48">
        <f t="shared" si="37"/>
        <v>0.5</v>
      </c>
    </row>
    <row r="33" spans="1:31" s="27" customFormat="1" ht="21" customHeight="1" thickTop="1">
      <c r="A33" s="82" t="s">
        <v>32</v>
      </c>
      <c r="B33" s="83"/>
      <c r="C33" s="83"/>
      <c r="D33" s="83"/>
      <c r="E33" s="83"/>
      <c r="F33" s="83"/>
      <c r="G33" s="83"/>
      <c r="H33" s="59"/>
      <c r="I33" s="86">
        <f>SUM(I27:I32)</f>
        <v>0</v>
      </c>
      <c r="J33" s="86">
        <f>SUM(J27:J32)</f>
        <v>11172</v>
      </c>
      <c r="K33" s="86">
        <f>SUM(K27:K32)</f>
        <v>0</v>
      </c>
      <c r="L33" s="86">
        <f>SUM(L27:L32)</f>
        <v>8666</v>
      </c>
      <c r="M33" s="86">
        <f>SUM(M27:M32)</f>
        <v>2506</v>
      </c>
      <c r="N33" s="88">
        <f>M33/J33</f>
        <v>0.22431077694235588</v>
      </c>
      <c r="O33" s="26">
        <f t="shared" ref="O33:W33" si="38">SUM( O27:O32)</f>
        <v>990</v>
      </c>
      <c r="P33" s="26">
        <f t="shared" si="38"/>
        <v>0</v>
      </c>
      <c r="Q33" s="26">
        <f t="shared" si="38"/>
        <v>45</v>
      </c>
      <c r="R33" s="26">
        <f t="shared" si="38"/>
        <v>0</v>
      </c>
      <c r="S33" s="26">
        <f t="shared" si="38"/>
        <v>27</v>
      </c>
      <c r="T33" s="26">
        <f t="shared" si="38"/>
        <v>0</v>
      </c>
      <c r="U33" s="26">
        <f t="shared" si="38"/>
        <v>11</v>
      </c>
      <c r="V33" s="26">
        <f t="shared" si="38"/>
        <v>293</v>
      </c>
      <c r="W33" s="26">
        <f t="shared" si="38"/>
        <v>1140</v>
      </c>
      <c r="X33" s="89"/>
      <c r="Y33" s="83"/>
      <c r="Z33" s="59"/>
      <c r="AA33" s="90"/>
      <c r="AB33" s="58"/>
      <c r="AC33" s="59"/>
      <c r="AD33" s="62"/>
      <c r="AE33" s="25"/>
    </row>
    <row r="34" spans="1:31" s="27" customFormat="1" ht="20.25">
      <c r="A34" s="84"/>
      <c r="B34" s="85"/>
      <c r="C34" s="85"/>
      <c r="D34" s="85"/>
      <c r="E34" s="85"/>
      <c r="F34" s="85"/>
      <c r="G34" s="85"/>
      <c r="H34" s="61"/>
      <c r="I34" s="87"/>
      <c r="J34" s="87"/>
      <c r="K34" s="87"/>
      <c r="L34" s="87"/>
      <c r="M34" s="87"/>
      <c r="N34" s="87"/>
      <c r="O34" s="55">
        <f t="shared" ref="O34:W34" si="39">IFERROR(O33/$M33,"")</f>
        <v>0.39505187549880288</v>
      </c>
      <c r="P34" s="55">
        <f t="shared" si="39"/>
        <v>0</v>
      </c>
      <c r="Q34" s="55">
        <f t="shared" si="39"/>
        <v>1.7956903431763767E-2</v>
      </c>
      <c r="R34" s="55">
        <f t="shared" si="39"/>
        <v>0</v>
      </c>
      <c r="S34" s="55">
        <f t="shared" si="39"/>
        <v>1.077414205905826E-2</v>
      </c>
      <c r="T34" s="55">
        <f t="shared" si="39"/>
        <v>0</v>
      </c>
      <c r="U34" s="55">
        <f t="shared" si="39"/>
        <v>4.3894652833200319E-3</v>
      </c>
      <c r="V34" s="55">
        <f t="shared" si="39"/>
        <v>0.1169193934557063</v>
      </c>
      <c r="W34" s="55">
        <f t="shared" si="39"/>
        <v>0.45490822027134875</v>
      </c>
      <c r="X34" s="60"/>
      <c r="Y34" s="85"/>
      <c r="Z34" s="61"/>
      <c r="AA34" s="87"/>
      <c r="AB34" s="60"/>
      <c r="AC34" s="61"/>
      <c r="AD34" s="63"/>
      <c r="AE34" s="25"/>
    </row>
    <row r="35" spans="1:31" s="28" customFormat="1" ht="10.5" customHeight="1" thickBot="1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6"/>
      <c r="AE35" s="25"/>
    </row>
    <row r="36" spans="1:31" s="28" customFormat="1" ht="24.75" customHeight="1">
      <c r="A36" s="67" t="s">
        <v>33</v>
      </c>
      <c r="B36" s="68"/>
      <c r="C36" s="69"/>
      <c r="D36" s="76" t="s">
        <v>958</v>
      </c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77"/>
      <c r="AE36" s="25"/>
    </row>
    <row r="37" spans="1:31" s="28" customFormat="1" ht="24.75" customHeight="1">
      <c r="A37" s="70"/>
      <c r="B37" s="71"/>
      <c r="C37" s="72"/>
      <c r="D37" s="78" t="s">
        <v>959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9"/>
      <c r="AE37" s="16"/>
    </row>
    <row r="38" spans="1:31" s="28" customFormat="1" ht="24.75" customHeight="1">
      <c r="A38" s="70"/>
      <c r="B38" s="71"/>
      <c r="C38" s="72"/>
      <c r="D38" s="78" t="s">
        <v>960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9"/>
      <c r="AE38" s="16"/>
    </row>
    <row r="39" spans="1:31" s="28" customFormat="1" ht="24.75" customHeight="1">
      <c r="A39" s="70"/>
      <c r="B39" s="71"/>
      <c r="C39" s="72"/>
      <c r="D39" s="78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9"/>
      <c r="AE39" s="16"/>
    </row>
    <row r="40" spans="1:31" s="28" customFormat="1" ht="24.75" customHeight="1">
      <c r="A40" s="70"/>
      <c r="B40" s="71"/>
      <c r="C40" s="72"/>
      <c r="D40" s="78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9"/>
      <c r="AE40" s="16"/>
    </row>
    <row r="41" spans="1:31" ht="24.75" customHeight="1" thickBot="1">
      <c r="A41" s="73"/>
      <c r="B41" s="74"/>
      <c r="C41" s="75"/>
      <c r="D41" s="80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81"/>
    </row>
    <row r="42" spans="1:31" ht="17.25" thickBot="1"/>
    <row r="43" spans="1:31" s="16" customFormat="1" ht="33" customHeight="1">
      <c r="A43" s="91">
        <v>4</v>
      </c>
      <c r="B43" s="92"/>
      <c r="C43" s="92"/>
      <c r="D43" s="92"/>
      <c r="E43" s="92"/>
      <c r="F43" s="93" t="s">
        <v>40</v>
      </c>
      <c r="G43" s="93"/>
      <c r="H43" s="93"/>
      <c r="I43" s="93"/>
      <c r="J43" s="93"/>
      <c r="K43" s="94"/>
      <c r="L43" s="95" t="s">
        <v>0</v>
      </c>
      <c r="M43" s="96"/>
      <c r="N43" s="15"/>
      <c r="O43" s="95" t="s">
        <v>1</v>
      </c>
      <c r="P43" s="97"/>
      <c r="Q43" s="97"/>
      <c r="R43" s="97"/>
      <c r="S43" s="97"/>
      <c r="T43" s="97"/>
      <c r="U43" s="97"/>
      <c r="V43" s="97"/>
      <c r="W43" s="96"/>
      <c r="X43" s="95" t="s">
        <v>2</v>
      </c>
      <c r="Y43" s="97"/>
      <c r="Z43" s="96"/>
      <c r="AA43" s="98" t="s">
        <v>3</v>
      </c>
      <c r="AB43" s="100" t="s">
        <v>4</v>
      </c>
      <c r="AC43" s="102" t="s">
        <v>5</v>
      </c>
      <c r="AD43" s="104" t="s">
        <v>793</v>
      </c>
    </row>
    <row r="44" spans="1:31" s="16" customFormat="1" ht="45" customHeight="1" thickBot="1">
      <c r="A44" s="17" t="s">
        <v>6</v>
      </c>
      <c r="B44" s="18" t="s">
        <v>7</v>
      </c>
      <c r="C44" s="18" t="s">
        <v>8</v>
      </c>
      <c r="D44" s="18" t="s">
        <v>9</v>
      </c>
      <c r="E44" s="18" t="s">
        <v>10</v>
      </c>
      <c r="F44" s="18" t="s">
        <v>11</v>
      </c>
      <c r="G44" s="18" t="s">
        <v>12</v>
      </c>
      <c r="H44" s="18" t="s">
        <v>13</v>
      </c>
      <c r="I44" s="33" t="s">
        <v>36</v>
      </c>
      <c r="J44" s="18" t="s">
        <v>0</v>
      </c>
      <c r="K44" s="18" t="s">
        <v>37</v>
      </c>
      <c r="L44" s="18" t="s">
        <v>14</v>
      </c>
      <c r="M44" s="18" t="s">
        <v>15</v>
      </c>
      <c r="N44" s="19" t="s">
        <v>16</v>
      </c>
      <c r="O44" s="18" t="s">
        <v>17</v>
      </c>
      <c r="P44" s="18" t="s">
        <v>18</v>
      </c>
      <c r="Q44" s="18" t="s">
        <v>19</v>
      </c>
      <c r="R44" s="18" t="s">
        <v>20</v>
      </c>
      <c r="S44" s="18" t="s">
        <v>21</v>
      </c>
      <c r="T44" s="18" t="s">
        <v>22</v>
      </c>
      <c r="U44" s="18" t="s">
        <v>23</v>
      </c>
      <c r="V44" s="20" t="s">
        <v>34</v>
      </c>
      <c r="W44" s="18" t="s">
        <v>25</v>
      </c>
      <c r="X44" s="18" t="s">
        <v>26</v>
      </c>
      <c r="Y44" s="18" t="s">
        <v>27</v>
      </c>
      <c r="Z44" s="18" t="s">
        <v>28</v>
      </c>
      <c r="AA44" s="99"/>
      <c r="AB44" s="101"/>
      <c r="AC44" s="103"/>
      <c r="AD44" s="105"/>
    </row>
    <row r="45" spans="1:31" s="25" customFormat="1" ht="25.5" customHeight="1">
      <c r="A45" s="21">
        <v>1</v>
      </c>
      <c r="B45" s="22">
        <f t="shared" ref="B45:B55" si="40">$A$1</f>
        <v>4</v>
      </c>
      <c r="C45" s="22">
        <v>3</v>
      </c>
      <c r="D45" s="22" t="s">
        <v>920</v>
      </c>
      <c r="E45" s="22" t="s">
        <v>926</v>
      </c>
      <c r="F45" s="22" t="s">
        <v>939</v>
      </c>
      <c r="G45" s="22" t="s">
        <v>930</v>
      </c>
      <c r="H45" s="22" t="s">
        <v>937</v>
      </c>
      <c r="I45" s="32"/>
      <c r="J45" s="23">
        <f t="shared" ref="J45:J55" si="41">L45+M45</f>
        <v>1779</v>
      </c>
      <c r="K45" s="30" t="str">
        <f t="shared" ref="K45:K55" si="42">IF(OR(I45=0,J45=0),"",I45-J45)</f>
        <v/>
      </c>
      <c r="L45" s="23">
        <v>1677</v>
      </c>
      <c r="M45" s="23">
        <f t="shared" ref="M45:M55" si="43">SUBTOTAL(9,O45:W45)</f>
        <v>102</v>
      </c>
      <c r="N45" s="31">
        <f t="shared" ref="N45:N55" si="44">IF(L45="",0,M45/J45)</f>
        <v>5.733558178752108E-2</v>
      </c>
      <c r="O45" s="23">
        <v>32</v>
      </c>
      <c r="P45" s="23"/>
      <c r="Q45" s="23">
        <v>6</v>
      </c>
      <c r="R45" s="23"/>
      <c r="S45" s="23">
        <v>6</v>
      </c>
      <c r="T45" s="23"/>
      <c r="U45" s="23"/>
      <c r="V45" s="23"/>
      <c r="W45" s="23">
        <v>58</v>
      </c>
      <c r="X45" s="24">
        <v>20170403</v>
      </c>
      <c r="Y45" s="22">
        <v>5</v>
      </c>
      <c r="Z45" s="22" t="s">
        <v>38</v>
      </c>
      <c r="AA45" s="22" t="s">
        <v>973</v>
      </c>
      <c r="AB45" s="22" t="str">
        <f t="shared" ref="AB45:AB55" si="45">IF(Z45="A","이명강","김연빈")</f>
        <v>김연빈</v>
      </c>
      <c r="AC45" s="45" t="s">
        <v>931</v>
      </c>
      <c r="AD45" s="47">
        <f t="shared" ref="AD45:AD55" si="46">IF(AE45=0,"",AE45)</f>
        <v>0.5</v>
      </c>
      <c r="AE45" s="48">
        <f t="shared" ref="AE45:AE55" si="47">IF(F45="",0,VLOOKUP(F45,제품피치,2))</f>
        <v>0.5</v>
      </c>
    </row>
    <row r="46" spans="1:31" s="25" customFormat="1" ht="25.5" customHeight="1">
      <c r="A46" s="21">
        <v>2</v>
      </c>
      <c r="B46" s="22">
        <f t="shared" si="40"/>
        <v>4</v>
      </c>
      <c r="C46" s="22">
        <v>3</v>
      </c>
      <c r="D46" s="22" t="s">
        <v>920</v>
      </c>
      <c r="E46" s="22" t="s">
        <v>926</v>
      </c>
      <c r="F46" s="22" t="s">
        <v>943</v>
      </c>
      <c r="G46" s="22" t="s">
        <v>925</v>
      </c>
      <c r="H46" s="22" t="s">
        <v>922</v>
      </c>
      <c r="I46" s="32"/>
      <c r="J46" s="23">
        <f t="shared" si="41"/>
        <v>544</v>
      </c>
      <c r="K46" s="30" t="str">
        <f t="shared" si="42"/>
        <v/>
      </c>
      <c r="L46" s="23">
        <v>368</v>
      </c>
      <c r="M46" s="23">
        <f t="shared" si="43"/>
        <v>176</v>
      </c>
      <c r="N46" s="31">
        <f t="shared" si="44"/>
        <v>0.3235294117647059</v>
      </c>
      <c r="O46" s="23">
        <v>95</v>
      </c>
      <c r="P46" s="23"/>
      <c r="Q46" s="23"/>
      <c r="R46" s="23"/>
      <c r="S46" s="23">
        <v>19</v>
      </c>
      <c r="T46" s="23"/>
      <c r="U46" s="23"/>
      <c r="V46" s="23"/>
      <c r="W46" s="23">
        <v>62</v>
      </c>
      <c r="X46" s="24">
        <v>20170402</v>
      </c>
      <c r="Y46" s="22">
        <v>13</v>
      </c>
      <c r="Z46" s="22" t="s">
        <v>39</v>
      </c>
      <c r="AA46" s="22" t="s">
        <v>972</v>
      </c>
      <c r="AB46" s="22" t="str">
        <f t="shared" si="45"/>
        <v>이명강</v>
      </c>
      <c r="AC46" s="45" t="s">
        <v>931</v>
      </c>
      <c r="AD46" s="47">
        <f t="shared" ref="AD46" si="48">IF(AE46=0,"",AE46)</f>
        <v>0.4</v>
      </c>
      <c r="AE46" s="48">
        <f t="shared" ref="AE46" si="49">IF(F46="",0,VLOOKUP(F46,제품피치,2))</f>
        <v>0.4</v>
      </c>
    </row>
    <row r="47" spans="1:31" s="25" customFormat="1" ht="25.5" customHeight="1">
      <c r="A47" s="21">
        <v>3</v>
      </c>
      <c r="B47" s="22">
        <f t="shared" si="40"/>
        <v>4</v>
      </c>
      <c r="C47" s="22">
        <v>3</v>
      </c>
      <c r="D47" s="22" t="s">
        <v>912</v>
      </c>
      <c r="E47" s="22" t="s">
        <v>897</v>
      </c>
      <c r="F47" s="22" t="s">
        <v>932</v>
      </c>
      <c r="G47" s="22" t="s">
        <v>924</v>
      </c>
      <c r="H47" s="22" t="s">
        <v>937</v>
      </c>
      <c r="I47" s="32"/>
      <c r="J47" s="23">
        <f t="shared" si="41"/>
        <v>2200</v>
      </c>
      <c r="K47" s="30" t="str">
        <f t="shared" si="42"/>
        <v/>
      </c>
      <c r="L47" s="23">
        <v>2200</v>
      </c>
      <c r="M47" s="23">
        <f t="shared" si="43"/>
        <v>0</v>
      </c>
      <c r="N47" s="31">
        <f t="shared" si="44"/>
        <v>0</v>
      </c>
      <c r="O47" s="23"/>
      <c r="P47" s="23"/>
      <c r="Q47" s="23"/>
      <c r="R47" s="23"/>
      <c r="S47" s="23"/>
      <c r="T47" s="23"/>
      <c r="U47" s="23"/>
      <c r="V47" s="23"/>
      <c r="W47" s="23"/>
      <c r="X47" s="24">
        <v>20170403</v>
      </c>
      <c r="Y47" s="22">
        <v>3</v>
      </c>
      <c r="Z47" s="22" t="s">
        <v>39</v>
      </c>
      <c r="AA47" s="22"/>
      <c r="AB47" s="22" t="str">
        <f t="shared" si="45"/>
        <v>이명강</v>
      </c>
      <c r="AC47" s="45" t="s">
        <v>30</v>
      </c>
      <c r="AD47" s="47" t="str">
        <f t="shared" si="46"/>
        <v/>
      </c>
      <c r="AE47" s="48">
        <f t="shared" si="47"/>
        <v>0</v>
      </c>
    </row>
    <row r="48" spans="1:31" s="25" customFormat="1" ht="25.5" customHeight="1">
      <c r="A48" s="21">
        <v>4</v>
      </c>
      <c r="B48" s="22">
        <f t="shared" si="40"/>
        <v>4</v>
      </c>
      <c r="C48" s="22">
        <v>3</v>
      </c>
      <c r="D48" s="22" t="s">
        <v>912</v>
      </c>
      <c r="E48" s="22" t="s">
        <v>897</v>
      </c>
      <c r="F48" s="22" t="s">
        <v>932</v>
      </c>
      <c r="G48" s="22" t="s">
        <v>924</v>
      </c>
      <c r="H48" s="22" t="s">
        <v>937</v>
      </c>
      <c r="I48" s="32"/>
      <c r="J48" s="23">
        <f t="shared" si="41"/>
        <v>2300</v>
      </c>
      <c r="K48" s="30" t="str">
        <f t="shared" si="42"/>
        <v/>
      </c>
      <c r="L48" s="23">
        <v>2300</v>
      </c>
      <c r="M48" s="23">
        <f t="shared" si="43"/>
        <v>0</v>
      </c>
      <c r="N48" s="31">
        <f t="shared" si="44"/>
        <v>0</v>
      </c>
      <c r="O48" s="23"/>
      <c r="P48" s="23"/>
      <c r="Q48" s="23"/>
      <c r="R48" s="23"/>
      <c r="S48" s="23"/>
      <c r="T48" s="23"/>
      <c r="U48" s="23"/>
      <c r="V48" s="23"/>
      <c r="W48" s="23"/>
      <c r="X48" s="24">
        <v>20170402</v>
      </c>
      <c r="Y48" s="22">
        <v>3</v>
      </c>
      <c r="Z48" s="22" t="s">
        <v>38</v>
      </c>
      <c r="AA48" s="22"/>
      <c r="AB48" s="22" t="str">
        <f t="shared" si="45"/>
        <v>김연빈</v>
      </c>
      <c r="AC48" s="45" t="s">
        <v>30</v>
      </c>
      <c r="AD48" s="47" t="str">
        <f t="shared" ref="AD48" si="50">IF(AE48=0,"",AE48)</f>
        <v/>
      </c>
      <c r="AE48" s="48">
        <f t="shared" ref="AE48" si="51">IF(F48="",0,VLOOKUP(F48,제품피치,2))</f>
        <v>0</v>
      </c>
    </row>
    <row r="49" spans="1:31" s="25" customFormat="1" ht="25.5" customHeight="1">
      <c r="A49" s="21">
        <v>5</v>
      </c>
      <c r="B49" s="22">
        <f t="shared" si="40"/>
        <v>4</v>
      </c>
      <c r="C49" s="22">
        <v>3</v>
      </c>
      <c r="D49" s="22" t="s">
        <v>912</v>
      </c>
      <c r="E49" s="22" t="s">
        <v>897</v>
      </c>
      <c r="F49" s="22" t="s">
        <v>932</v>
      </c>
      <c r="G49" s="22" t="s">
        <v>924</v>
      </c>
      <c r="H49" s="22" t="s">
        <v>937</v>
      </c>
      <c r="I49" s="32"/>
      <c r="J49" s="23">
        <f t="shared" si="41"/>
        <v>2510</v>
      </c>
      <c r="K49" s="30" t="str">
        <f t="shared" si="42"/>
        <v/>
      </c>
      <c r="L49" s="23">
        <v>2510</v>
      </c>
      <c r="M49" s="23">
        <f t="shared" si="43"/>
        <v>0</v>
      </c>
      <c r="N49" s="31">
        <f t="shared" si="44"/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4">
        <v>20170403</v>
      </c>
      <c r="Y49" s="22">
        <v>3</v>
      </c>
      <c r="Z49" s="22" t="s">
        <v>38</v>
      </c>
      <c r="AA49" s="22"/>
      <c r="AB49" s="22" t="str">
        <f t="shared" si="45"/>
        <v>김연빈</v>
      </c>
      <c r="AC49" s="45" t="s">
        <v>41</v>
      </c>
      <c r="AD49" s="47" t="str">
        <f t="shared" ref="AD49" si="52">IF(AE49=0,"",AE49)</f>
        <v/>
      </c>
      <c r="AE49" s="48">
        <f t="shared" ref="AE49" si="53">IF(F49="",0,VLOOKUP(F49,제품피치,2))</f>
        <v>0</v>
      </c>
    </row>
    <row r="50" spans="1:31" s="25" customFormat="1" ht="25.5" customHeight="1">
      <c r="A50" s="21">
        <v>6</v>
      </c>
      <c r="B50" s="22">
        <f t="shared" si="40"/>
        <v>4</v>
      </c>
      <c r="C50" s="22">
        <v>3</v>
      </c>
      <c r="D50" s="22" t="s">
        <v>912</v>
      </c>
      <c r="E50" s="22" t="s">
        <v>892</v>
      </c>
      <c r="F50" s="22" t="s">
        <v>971</v>
      </c>
      <c r="G50" s="22" t="s">
        <v>934</v>
      </c>
      <c r="H50" s="22" t="s">
        <v>937</v>
      </c>
      <c r="I50" s="32"/>
      <c r="J50" s="23">
        <f t="shared" si="41"/>
        <v>2072</v>
      </c>
      <c r="K50" s="30" t="str">
        <f t="shared" si="42"/>
        <v/>
      </c>
      <c r="L50" s="23">
        <v>1930</v>
      </c>
      <c r="M50" s="23">
        <f t="shared" si="43"/>
        <v>142</v>
      </c>
      <c r="N50" s="31">
        <f t="shared" si="44"/>
        <v>6.8532818532818535E-2</v>
      </c>
      <c r="O50" s="23">
        <v>131</v>
      </c>
      <c r="P50" s="23"/>
      <c r="Q50" s="23"/>
      <c r="R50" s="23"/>
      <c r="S50" s="23">
        <v>11</v>
      </c>
      <c r="T50" s="23"/>
      <c r="U50" s="23"/>
      <c r="V50" s="23"/>
      <c r="W50" s="23"/>
      <c r="X50" s="24">
        <v>20170403</v>
      </c>
      <c r="Y50" s="22">
        <v>4</v>
      </c>
      <c r="Z50" s="22" t="s">
        <v>38</v>
      </c>
      <c r="AA50" s="22"/>
      <c r="AB50" s="22" t="str">
        <f t="shared" si="45"/>
        <v>김연빈</v>
      </c>
      <c r="AC50" s="45" t="s">
        <v>41</v>
      </c>
      <c r="AD50" s="47">
        <f t="shared" ref="AD50" si="54">IF(AE50=0,"",AE50)</f>
        <v>0.5</v>
      </c>
      <c r="AE50" s="48">
        <f t="shared" ref="AE50" si="55">IF(F50="",0,VLOOKUP(F50,제품피치,2))</f>
        <v>0.5</v>
      </c>
    </row>
    <row r="51" spans="1:31" s="25" customFormat="1" ht="25.5" customHeight="1">
      <c r="A51" s="21">
        <v>7</v>
      </c>
      <c r="B51" s="22">
        <f t="shared" si="40"/>
        <v>4</v>
      </c>
      <c r="C51" s="22">
        <v>3</v>
      </c>
      <c r="D51" s="22" t="s">
        <v>920</v>
      </c>
      <c r="E51" s="22" t="s">
        <v>926</v>
      </c>
      <c r="F51" s="22" t="s">
        <v>939</v>
      </c>
      <c r="G51" s="22" t="s">
        <v>930</v>
      </c>
      <c r="H51" s="22" t="s">
        <v>937</v>
      </c>
      <c r="I51" s="32"/>
      <c r="J51" s="23">
        <f t="shared" si="41"/>
        <v>1783</v>
      </c>
      <c r="K51" s="30" t="str">
        <f t="shared" si="42"/>
        <v/>
      </c>
      <c r="L51" s="23">
        <v>1315</v>
      </c>
      <c r="M51" s="23">
        <f t="shared" si="43"/>
        <v>468</v>
      </c>
      <c r="N51" s="31">
        <f t="shared" si="44"/>
        <v>0.26247896803140774</v>
      </c>
      <c r="O51" s="23">
        <v>468</v>
      </c>
      <c r="P51" s="23"/>
      <c r="Q51" s="23"/>
      <c r="R51" s="23"/>
      <c r="S51" s="23"/>
      <c r="T51" s="23"/>
      <c r="U51" s="23"/>
      <c r="V51" s="23"/>
      <c r="W51" s="23"/>
      <c r="X51" s="24">
        <v>20170403</v>
      </c>
      <c r="Y51" s="22">
        <v>5</v>
      </c>
      <c r="Z51" s="22" t="s">
        <v>961</v>
      </c>
      <c r="AA51" s="22"/>
      <c r="AB51" s="22" t="str">
        <f t="shared" si="45"/>
        <v>이명강</v>
      </c>
      <c r="AC51" s="45" t="s">
        <v>948</v>
      </c>
      <c r="AD51" s="47">
        <f t="shared" si="46"/>
        <v>0.5</v>
      </c>
      <c r="AE51" s="48">
        <f t="shared" si="47"/>
        <v>0.5</v>
      </c>
    </row>
    <row r="52" spans="1:31" s="25" customFormat="1" ht="25.5" customHeight="1">
      <c r="A52" s="21">
        <v>8</v>
      </c>
      <c r="B52" s="22">
        <f t="shared" si="40"/>
        <v>4</v>
      </c>
      <c r="C52" s="22">
        <v>3</v>
      </c>
      <c r="D52" s="22" t="s">
        <v>962</v>
      </c>
      <c r="E52" s="22" t="s">
        <v>963</v>
      </c>
      <c r="F52" s="22" t="s">
        <v>964</v>
      </c>
      <c r="G52" s="22" t="s">
        <v>965</v>
      </c>
      <c r="H52" s="22" t="s">
        <v>922</v>
      </c>
      <c r="I52" s="32"/>
      <c r="J52" s="23">
        <f t="shared" si="41"/>
        <v>1810</v>
      </c>
      <c r="K52" s="30" t="str">
        <f t="shared" si="42"/>
        <v/>
      </c>
      <c r="L52" s="23">
        <v>1810</v>
      </c>
      <c r="M52" s="23">
        <f t="shared" si="43"/>
        <v>0</v>
      </c>
      <c r="N52" s="31">
        <f t="shared" si="44"/>
        <v>0</v>
      </c>
      <c r="O52" s="23"/>
      <c r="P52" s="23"/>
      <c r="Q52" s="23"/>
      <c r="R52" s="23"/>
      <c r="S52" s="23"/>
      <c r="T52" s="23"/>
      <c r="U52" s="23"/>
      <c r="V52" s="23"/>
      <c r="W52" s="23"/>
      <c r="X52" s="24">
        <v>20170402</v>
      </c>
      <c r="Y52" s="22">
        <v>8</v>
      </c>
      <c r="Z52" s="22" t="s">
        <v>39</v>
      </c>
      <c r="AA52" s="22"/>
      <c r="AB52" s="22" t="str">
        <f t="shared" si="45"/>
        <v>이명강</v>
      </c>
      <c r="AC52" s="45" t="s">
        <v>911</v>
      </c>
      <c r="AD52" s="47">
        <f t="shared" si="46"/>
        <v>0.4</v>
      </c>
      <c r="AE52" s="48">
        <f t="shared" si="47"/>
        <v>0.4</v>
      </c>
    </row>
    <row r="53" spans="1:31" s="25" customFormat="1" ht="25.5" customHeight="1">
      <c r="A53" s="21">
        <v>9</v>
      </c>
      <c r="B53" s="22">
        <f t="shared" si="40"/>
        <v>4</v>
      </c>
      <c r="C53" s="22">
        <v>3</v>
      </c>
      <c r="D53" s="22" t="s">
        <v>920</v>
      </c>
      <c r="E53" s="22" t="s">
        <v>933</v>
      </c>
      <c r="F53" s="22" t="s">
        <v>942</v>
      </c>
      <c r="G53" s="22">
        <v>8301</v>
      </c>
      <c r="H53" s="22" t="s">
        <v>923</v>
      </c>
      <c r="I53" s="32"/>
      <c r="J53" s="23">
        <f t="shared" si="41"/>
        <v>918</v>
      </c>
      <c r="K53" s="30" t="str">
        <f t="shared" si="42"/>
        <v/>
      </c>
      <c r="L53" s="23">
        <v>850</v>
      </c>
      <c r="M53" s="23">
        <f t="shared" si="43"/>
        <v>68</v>
      </c>
      <c r="N53" s="31">
        <f t="shared" si="44"/>
        <v>7.407407407407407E-2</v>
      </c>
      <c r="O53" s="23">
        <v>38</v>
      </c>
      <c r="P53" s="23"/>
      <c r="Q53" s="23"/>
      <c r="R53" s="23"/>
      <c r="S53" s="23"/>
      <c r="T53" s="23">
        <v>19</v>
      </c>
      <c r="U53" s="23">
        <v>11</v>
      </c>
      <c r="V53" s="23"/>
      <c r="W53" s="23"/>
      <c r="X53" s="24">
        <v>20170403</v>
      </c>
      <c r="Y53" s="22">
        <v>12</v>
      </c>
      <c r="Z53" s="22" t="s">
        <v>39</v>
      </c>
      <c r="AA53" s="22"/>
      <c r="AB53" s="22" t="str">
        <f t="shared" si="45"/>
        <v>이명강</v>
      </c>
      <c r="AC53" s="45" t="s">
        <v>30</v>
      </c>
      <c r="AD53" s="47">
        <f t="shared" si="46"/>
        <v>0.5</v>
      </c>
      <c r="AE53" s="48">
        <f t="shared" si="47"/>
        <v>0.5</v>
      </c>
    </row>
    <row r="54" spans="1:31" s="25" customFormat="1" ht="25.5" customHeight="1">
      <c r="A54" s="21">
        <v>10</v>
      </c>
      <c r="B54" s="22">
        <f t="shared" si="40"/>
        <v>4</v>
      </c>
      <c r="C54" s="22">
        <v>3</v>
      </c>
      <c r="D54" s="22" t="s">
        <v>912</v>
      </c>
      <c r="E54" s="22" t="s">
        <v>891</v>
      </c>
      <c r="F54" s="22" t="s">
        <v>968</v>
      </c>
      <c r="G54" s="22" t="s">
        <v>969</v>
      </c>
      <c r="H54" s="22" t="s">
        <v>922</v>
      </c>
      <c r="I54" s="32"/>
      <c r="J54" s="23">
        <f t="shared" si="41"/>
        <v>1839</v>
      </c>
      <c r="K54" s="30" t="str">
        <f t="shared" si="42"/>
        <v/>
      </c>
      <c r="L54" s="23">
        <v>1825</v>
      </c>
      <c r="M54" s="23">
        <f t="shared" si="43"/>
        <v>14</v>
      </c>
      <c r="N54" s="31">
        <f t="shared" si="44"/>
        <v>7.6128330614464385E-3</v>
      </c>
      <c r="O54" s="23">
        <v>5</v>
      </c>
      <c r="P54" s="23"/>
      <c r="Q54" s="23"/>
      <c r="R54" s="23"/>
      <c r="S54" s="23">
        <v>9</v>
      </c>
      <c r="T54" s="23"/>
      <c r="U54" s="23"/>
      <c r="V54" s="23"/>
      <c r="W54" s="23"/>
      <c r="X54" s="24">
        <v>20170403</v>
      </c>
      <c r="Y54" s="22">
        <v>14</v>
      </c>
      <c r="Z54" s="22" t="s">
        <v>39</v>
      </c>
      <c r="AA54" s="22"/>
      <c r="AB54" s="22" t="str">
        <f t="shared" si="45"/>
        <v>이명강</v>
      </c>
      <c r="AC54" s="45" t="s">
        <v>41</v>
      </c>
      <c r="AD54" s="47">
        <f t="shared" ref="AD54" si="56">IF(AE54=0,"",AE54)</f>
        <v>0.5</v>
      </c>
      <c r="AE54" s="48">
        <f t="shared" ref="AE54" si="57">IF(F54="",0,VLOOKUP(F54,제품피치,2))</f>
        <v>0.5</v>
      </c>
    </row>
    <row r="55" spans="1:31" s="25" customFormat="1" ht="25.5" customHeight="1" thickBot="1">
      <c r="A55" s="21">
        <v>11</v>
      </c>
      <c r="B55" s="22">
        <f t="shared" si="40"/>
        <v>4</v>
      </c>
      <c r="C55" s="22">
        <v>3</v>
      </c>
      <c r="D55" s="22" t="s">
        <v>912</v>
      </c>
      <c r="E55" s="22" t="s">
        <v>891</v>
      </c>
      <c r="F55" s="22" t="s">
        <v>968</v>
      </c>
      <c r="G55" s="22" t="s">
        <v>969</v>
      </c>
      <c r="H55" s="22" t="s">
        <v>922</v>
      </c>
      <c r="I55" s="32"/>
      <c r="J55" s="23">
        <f t="shared" si="41"/>
        <v>2616</v>
      </c>
      <c r="K55" s="30" t="str">
        <f t="shared" si="42"/>
        <v/>
      </c>
      <c r="L55" s="23">
        <v>2580</v>
      </c>
      <c r="M55" s="23">
        <f t="shared" si="43"/>
        <v>36</v>
      </c>
      <c r="N55" s="31">
        <f t="shared" si="44"/>
        <v>1.3761467889908258E-2</v>
      </c>
      <c r="O55" s="23">
        <v>9</v>
      </c>
      <c r="P55" s="23"/>
      <c r="Q55" s="23"/>
      <c r="R55" s="23"/>
      <c r="S55" s="23">
        <v>27</v>
      </c>
      <c r="T55" s="23"/>
      <c r="U55" s="23"/>
      <c r="V55" s="23"/>
      <c r="W55" s="23"/>
      <c r="X55" s="24">
        <v>20170403</v>
      </c>
      <c r="Y55" s="22">
        <v>14</v>
      </c>
      <c r="Z55" s="22" t="s">
        <v>970</v>
      </c>
      <c r="AA55" s="22"/>
      <c r="AB55" s="22" t="str">
        <f t="shared" si="45"/>
        <v>김연빈</v>
      </c>
      <c r="AC55" s="45" t="s">
        <v>41</v>
      </c>
      <c r="AD55" s="47">
        <f t="shared" si="46"/>
        <v>0.5</v>
      </c>
      <c r="AE55" s="48">
        <f t="shared" si="47"/>
        <v>0.5</v>
      </c>
    </row>
    <row r="56" spans="1:31" s="27" customFormat="1" ht="21" customHeight="1" thickTop="1">
      <c r="A56" s="82" t="s">
        <v>32</v>
      </c>
      <c r="B56" s="83"/>
      <c r="C56" s="83"/>
      <c r="D56" s="83"/>
      <c r="E56" s="83"/>
      <c r="F56" s="83"/>
      <c r="G56" s="83"/>
      <c r="H56" s="59"/>
      <c r="I56" s="86">
        <f>SUM(I45:I55)</f>
        <v>0</v>
      </c>
      <c r="J56" s="86">
        <f>SUM(J45:J55)</f>
        <v>20371</v>
      </c>
      <c r="K56" s="86">
        <f>SUM(K45:K55)</f>
        <v>0</v>
      </c>
      <c r="L56" s="86">
        <f>SUM(L45:L55)</f>
        <v>19365</v>
      </c>
      <c r="M56" s="86">
        <f>SUM(M45:M55)</f>
        <v>1006</v>
      </c>
      <c r="N56" s="88">
        <f>M56/J56</f>
        <v>4.9383928133130431E-2</v>
      </c>
      <c r="O56" s="26">
        <f t="shared" ref="O56" si="58">SUM( O45:O55)</f>
        <v>778</v>
      </c>
      <c r="P56" s="26">
        <f t="shared" ref="P56" si="59">SUM( P45:P55)</f>
        <v>0</v>
      </c>
      <c r="Q56" s="26">
        <f t="shared" ref="Q56" si="60">SUM( Q45:Q55)</f>
        <v>6</v>
      </c>
      <c r="R56" s="26">
        <f t="shared" ref="R56" si="61">SUM( R45:R55)</f>
        <v>0</v>
      </c>
      <c r="S56" s="26">
        <f t="shared" ref="S56" si="62">SUM( S45:S55)</f>
        <v>72</v>
      </c>
      <c r="T56" s="26">
        <f t="shared" ref="T56" si="63">SUM( T45:T55)</f>
        <v>19</v>
      </c>
      <c r="U56" s="26">
        <f t="shared" ref="U56" si="64">SUM( U45:U55)</f>
        <v>11</v>
      </c>
      <c r="V56" s="26">
        <f t="shared" ref="V56" si="65">SUM( V45:V55)</f>
        <v>0</v>
      </c>
      <c r="W56" s="26">
        <f t="shared" ref="W56" si="66">SUM( W45:W55)</f>
        <v>120</v>
      </c>
      <c r="X56" s="89"/>
      <c r="Y56" s="83"/>
      <c r="Z56" s="59"/>
      <c r="AA56" s="90"/>
      <c r="AB56" s="58"/>
      <c r="AC56" s="59"/>
      <c r="AD56" s="62"/>
      <c r="AE56" s="25"/>
    </row>
    <row r="57" spans="1:31" s="27" customFormat="1" ht="20.25">
      <c r="A57" s="84"/>
      <c r="B57" s="85"/>
      <c r="C57" s="85"/>
      <c r="D57" s="85"/>
      <c r="E57" s="85"/>
      <c r="F57" s="85"/>
      <c r="G57" s="85"/>
      <c r="H57" s="61"/>
      <c r="I57" s="87"/>
      <c r="J57" s="87"/>
      <c r="K57" s="87"/>
      <c r="L57" s="87"/>
      <c r="M57" s="87"/>
      <c r="N57" s="87"/>
      <c r="O57" s="55">
        <f t="shared" ref="O57:W57" si="67">IFERROR(O56/$M56,"")</f>
        <v>0.77335984095427435</v>
      </c>
      <c r="P57" s="55">
        <f t="shared" si="67"/>
        <v>0</v>
      </c>
      <c r="Q57" s="55">
        <f t="shared" si="67"/>
        <v>5.9642147117296221E-3</v>
      </c>
      <c r="R57" s="55">
        <f t="shared" si="67"/>
        <v>0</v>
      </c>
      <c r="S57" s="55">
        <f t="shared" si="67"/>
        <v>7.1570576540755465E-2</v>
      </c>
      <c r="T57" s="55">
        <f t="shared" si="67"/>
        <v>1.8886679920477135E-2</v>
      </c>
      <c r="U57" s="55">
        <f t="shared" si="67"/>
        <v>1.0934393638170975E-2</v>
      </c>
      <c r="V57" s="55">
        <f t="shared" si="67"/>
        <v>0</v>
      </c>
      <c r="W57" s="55">
        <f t="shared" si="67"/>
        <v>0.11928429423459244</v>
      </c>
      <c r="X57" s="60"/>
      <c r="Y57" s="85"/>
      <c r="Z57" s="61"/>
      <c r="AA57" s="87"/>
      <c r="AB57" s="60"/>
      <c r="AC57" s="61"/>
      <c r="AD57" s="63"/>
      <c r="AE57" s="25"/>
    </row>
    <row r="58" spans="1:31" s="28" customFormat="1" ht="10.5" customHeight="1" thickBot="1">
      <c r="A58" s="64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6"/>
      <c r="AE58" s="25"/>
    </row>
    <row r="59" spans="1:31" s="28" customFormat="1" ht="24.75" customHeight="1">
      <c r="A59" s="67" t="s">
        <v>33</v>
      </c>
      <c r="B59" s="68"/>
      <c r="C59" s="69"/>
      <c r="D59" s="76" t="s">
        <v>1117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77"/>
      <c r="AE59" s="25"/>
    </row>
    <row r="60" spans="1:31" s="28" customFormat="1" ht="24.75" customHeight="1">
      <c r="A60" s="70"/>
      <c r="B60" s="71"/>
      <c r="C60" s="72"/>
      <c r="D60" s="78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9"/>
      <c r="AE60" s="16"/>
    </row>
    <row r="61" spans="1:31" s="28" customFormat="1" ht="24.75" customHeight="1">
      <c r="A61" s="70"/>
      <c r="B61" s="71"/>
      <c r="C61" s="72"/>
      <c r="D61" s="78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9"/>
      <c r="AE61" s="16"/>
    </row>
    <row r="62" spans="1:31" s="28" customFormat="1" ht="24.75" customHeight="1">
      <c r="A62" s="70"/>
      <c r="B62" s="71"/>
      <c r="C62" s="72"/>
      <c r="D62" s="78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9"/>
      <c r="AE62" s="16"/>
    </row>
    <row r="63" spans="1:31" s="28" customFormat="1" ht="24.75" customHeight="1">
      <c r="A63" s="70"/>
      <c r="B63" s="71"/>
      <c r="C63" s="72"/>
      <c r="D63" s="78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9"/>
      <c r="AE63" s="16"/>
    </row>
    <row r="64" spans="1:31" ht="24.75" customHeight="1" thickBot="1">
      <c r="A64" s="73"/>
      <c r="B64" s="74"/>
      <c r="C64" s="75"/>
      <c r="D64" s="80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81"/>
    </row>
    <row r="65" spans="1:31" ht="17.25" thickBot="1"/>
    <row r="66" spans="1:31" s="16" customFormat="1" ht="33" customHeight="1">
      <c r="A66" s="91">
        <v>4</v>
      </c>
      <c r="B66" s="92"/>
      <c r="C66" s="92"/>
      <c r="D66" s="92"/>
      <c r="E66" s="92"/>
      <c r="F66" s="93" t="s">
        <v>40</v>
      </c>
      <c r="G66" s="93"/>
      <c r="H66" s="93"/>
      <c r="I66" s="93"/>
      <c r="J66" s="93"/>
      <c r="K66" s="94"/>
      <c r="L66" s="95" t="s">
        <v>0</v>
      </c>
      <c r="M66" s="96"/>
      <c r="N66" s="15"/>
      <c r="O66" s="95" t="s">
        <v>1</v>
      </c>
      <c r="P66" s="97"/>
      <c r="Q66" s="97"/>
      <c r="R66" s="97"/>
      <c r="S66" s="97"/>
      <c r="T66" s="97"/>
      <c r="U66" s="97"/>
      <c r="V66" s="97"/>
      <c r="W66" s="96"/>
      <c r="X66" s="95" t="s">
        <v>2</v>
      </c>
      <c r="Y66" s="97"/>
      <c r="Z66" s="96"/>
      <c r="AA66" s="98" t="s">
        <v>3</v>
      </c>
      <c r="AB66" s="100" t="s">
        <v>4</v>
      </c>
      <c r="AC66" s="102" t="s">
        <v>5</v>
      </c>
      <c r="AD66" s="104" t="s">
        <v>793</v>
      </c>
    </row>
    <row r="67" spans="1:31" s="16" customFormat="1" ht="45" customHeight="1" thickBot="1">
      <c r="A67" s="17" t="s">
        <v>6</v>
      </c>
      <c r="B67" s="18" t="s">
        <v>7</v>
      </c>
      <c r="C67" s="18" t="s">
        <v>8</v>
      </c>
      <c r="D67" s="18" t="s">
        <v>9</v>
      </c>
      <c r="E67" s="18" t="s">
        <v>10</v>
      </c>
      <c r="F67" s="18" t="s">
        <v>11</v>
      </c>
      <c r="G67" s="18" t="s">
        <v>12</v>
      </c>
      <c r="H67" s="18" t="s">
        <v>13</v>
      </c>
      <c r="I67" s="33" t="s">
        <v>36</v>
      </c>
      <c r="J67" s="18" t="s">
        <v>0</v>
      </c>
      <c r="K67" s="18" t="s">
        <v>37</v>
      </c>
      <c r="L67" s="18" t="s">
        <v>14</v>
      </c>
      <c r="M67" s="18" t="s">
        <v>15</v>
      </c>
      <c r="N67" s="19" t="s">
        <v>16</v>
      </c>
      <c r="O67" s="18" t="s">
        <v>17</v>
      </c>
      <c r="P67" s="18" t="s">
        <v>18</v>
      </c>
      <c r="Q67" s="18" t="s">
        <v>19</v>
      </c>
      <c r="R67" s="18" t="s">
        <v>20</v>
      </c>
      <c r="S67" s="18" t="s">
        <v>21</v>
      </c>
      <c r="T67" s="18" t="s">
        <v>22</v>
      </c>
      <c r="U67" s="18" t="s">
        <v>23</v>
      </c>
      <c r="V67" s="20" t="s">
        <v>34</v>
      </c>
      <c r="W67" s="18" t="s">
        <v>25</v>
      </c>
      <c r="X67" s="18" t="s">
        <v>26</v>
      </c>
      <c r="Y67" s="18" t="s">
        <v>27</v>
      </c>
      <c r="Z67" s="18" t="s">
        <v>28</v>
      </c>
      <c r="AA67" s="99"/>
      <c r="AB67" s="101"/>
      <c r="AC67" s="103"/>
      <c r="AD67" s="105"/>
    </row>
    <row r="68" spans="1:31" s="25" customFormat="1" ht="25.5" customHeight="1">
      <c r="A68" s="21">
        <v>1</v>
      </c>
      <c r="B68" s="22">
        <f t="shared" ref="B68:B78" si="68">$A$1</f>
        <v>4</v>
      </c>
      <c r="C68" s="22">
        <v>4</v>
      </c>
      <c r="D68" s="22" t="s">
        <v>962</v>
      </c>
      <c r="E68" s="22" t="s">
        <v>963</v>
      </c>
      <c r="F68" s="22" t="s">
        <v>978</v>
      </c>
      <c r="G68" s="22" t="s">
        <v>925</v>
      </c>
      <c r="H68" s="22" t="s">
        <v>922</v>
      </c>
      <c r="I68" s="32"/>
      <c r="J68" s="23">
        <f t="shared" ref="J68:J78" si="69">L68+M68</f>
        <v>2002</v>
      </c>
      <c r="K68" s="30" t="str">
        <f t="shared" ref="K68:K78" si="70">IF(OR(I68=0,J68=0),"",I68-J68)</f>
        <v/>
      </c>
      <c r="L68" s="23">
        <v>2000</v>
      </c>
      <c r="M68" s="23">
        <f t="shared" ref="M68:M78" si="71">SUBTOTAL(9,O68:W68)</f>
        <v>2</v>
      </c>
      <c r="N68" s="31">
        <f t="shared" ref="N68:N78" si="72">IF(L68="",0,M68/J68)</f>
        <v>9.99000999000999E-4</v>
      </c>
      <c r="O68" s="23">
        <v>2</v>
      </c>
      <c r="P68" s="23"/>
      <c r="Q68" s="23"/>
      <c r="R68" s="23"/>
      <c r="S68" s="23"/>
      <c r="T68" s="23"/>
      <c r="U68" s="23"/>
      <c r="V68" s="23"/>
      <c r="W68" s="23"/>
      <c r="X68" s="24">
        <v>20170331</v>
      </c>
      <c r="Y68" s="22">
        <v>8</v>
      </c>
      <c r="Z68" s="22" t="s">
        <v>38</v>
      </c>
      <c r="AA68" s="22"/>
      <c r="AB68" s="22" t="str">
        <f t="shared" ref="AB68:AB78" si="73">IF(Z68="A","이명강","김연빈")</f>
        <v>김연빈</v>
      </c>
      <c r="AC68" s="45" t="s">
        <v>911</v>
      </c>
      <c r="AD68" s="47" t="e">
        <f t="shared" ref="AD68:AD78" si="74">IF(AE68=0,"",AE68)</f>
        <v>#N/A</v>
      </c>
      <c r="AE68" s="48" t="e">
        <f t="shared" ref="AE68:AE78" si="75">IF(F68="",0,VLOOKUP(F68,제품피치,2))</f>
        <v>#N/A</v>
      </c>
    </row>
    <row r="69" spans="1:31" s="25" customFormat="1" ht="25.5" customHeight="1">
      <c r="A69" s="21">
        <v>2</v>
      </c>
      <c r="B69" s="22">
        <f t="shared" si="68"/>
        <v>4</v>
      </c>
      <c r="C69" s="22">
        <v>4</v>
      </c>
      <c r="D69" s="22" t="s">
        <v>962</v>
      </c>
      <c r="E69" s="22" t="s">
        <v>963</v>
      </c>
      <c r="F69" s="22" t="s">
        <v>964</v>
      </c>
      <c r="G69" s="22" t="s">
        <v>925</v>
      </c>
      <c r="H69" s="22" t="s">
        <v>922</v>
      </c>
      <c r="I69" s="32"/>
      <c r="J69" s="23">
        <f t="shared" si="69"/>
        <v>1700</v>
      </c>
      <c r="K69" s="30" t="str">
        <f t="shared" si="70"/>
        <v/>
      </c>
      <c r="L69" s="23">
        <v>1700</v>
      </c>
      <c r="M69" s="23">
        <f t="shared" si="71"/>
        <v>0</v>
      </c>
      <c r="N69" s="31">
        <f t="shared" si="72"/>
        <v>0</v>
      </c>
      <c r="O69" s="23"/>
      <c r="P69" s="23"/>
      <c r="Q69" s="23"/>
      <c r="R69" s="23"/>
      <c r="S69" s="23"/>
      <c r="T69" s="23"/>
      <c r="U69" s="23"/>
      <c r="V69" s="23"/>
      <c r="W69" s="23"/>
      <c r="X69" s="24">
        <v>20170402</v>
      </c>
      <c r="Y69" s="22">
        <v>8</v>
      </c>
      <c r="Z69" s="22" t="s">
        <v>39</v>
      </c>
      <c r="AA69" s="22"/>
      <c r="AB69" s="22" t="str">
        <f t="shared" si="73"/>
        <v>이명강</v>
      </c>
      <c r="AC69" s="45" t="s">
        <v>911</v>
      </c>
      <c r="AD69" s="47">
        <f t="shared" si="74"/>
        <v>0.4</v>
      </c>
      <c r="AE69" s="48">
        <f t="shared" si="75"/>
        <v>0.4</v>
      </c>
    </row>
    <row r="70" spans="1:31" s="25" customFormat="1" ht="25.5" customHeight="1">
      <c r="A70" s="21">
        <v>3</v>
      </c>
      <c r="B70" s="22">
        <f t="shared" si="68"/>
        <v>4</v>
      </c>
      <c r="C70" s="22">
        <v>4</v>
      </c>
      <c r="D70" s="22" t="s">
        <v>974</v>
      </c>
      <c r="E70" s="22" t="s">
        <v>975</v>
      </c>
      <c r="F70" s="22" t="s">
        <v>976</v>
      </c>
      <c r="G70" s="22" t="s">
        <v>977</v>
      </c>
      <c r="H70" s="22" t="s">
        <v>922</v>
      </c>
      <c r="I70" s="32"/>
      <c r="J70" s="23">
        <f t="shared" si="69"/>
        <v>12751</v>
      </c>
      <c r="K70" s="30" t="str">
        <f t="shared" si="70"/>
        <v/>
      </c>
      <c r="L70" s="23">
        <v>12251</v>
      </c>
      <c r="M70" s="23">
        <f t="shared" si="71"/>
        <v>500</v>
      </c>
      <c r="N70" s="31">
        <f t="shared" si="72"/>
        <v>3.9212610775625441E-2</v>
      </c>
      <c r="O70" s="23">
        <v>302</v>
      </c>
      <c r="P70" s="23">
        <v>198</v>
      </c>
      <c r="Q70" s="23"/>
      <c r="R70" s="23"/>
      <c r="S70" s="23"/>
      <c r="T70" s="23"/>
      <c r="U70" s="23"/>
      <c r="V70" s="23"/>
      <c r="W70" s="23"/>
      <c r="X70" s="24">
        <v>20170403</v>
      </c>
      <c r="Y70" s="22">
        <v>15</v>
      </c>
      <c r="Z70" s="22" t="s">
        <v>38</v>
      </c>
      <c r="AA70" s="22"/>
      <c r="AB70" s="22" t="str">
        <f t="shared" si="73"/>
        <v>김연빈</v>
      </c>
      <c r="AC70" s="45" t="s">
        <v>911</v>
      </c>
      <c r="AD70" s="47" t="str">
        <f t="shared" si="74"/>
        <v/>
      </c>
      <c r="AE70" s="48">
        <f t="shared" si="75"/>
        <v>0</v>
      </c>
    </row>
    <row r="71" spans="1:31" s="25" customFormat="1" ht="25.5" customHeight="1">
      <c r="A71" s="21">
        <v>4</v>
      </c>
      <c r="B71" s="22">
        <f t="shared" si="68"/>
        <v>4</v>
      </c>
      <c r="C71" s="22">
        <v>4</v>
      </c>
      <c r="D71" s="22" t="s">
        <v>912</v>
      </c>
      <c r="E71" s="22" t="s">
        <v>897</v>
      </c>
      <c r="F71" s="22" t="s">
        <v>932</v>
      </c>
      <c r="G71" s="22" t="s">
        <v>924</v>
      </c>
      <c r="H71" s="22" t="s">
        <v>937</v>
      </c>
      <c r="I71" s="32"/>
      <c r="J71" s="23">
        <f t="shared" si="69"/>
        <v>1500</v>
      </c>
      <c r="K71" s="30" t="str">
        <f t="shared" si="70"/>
        <v/>
      </c>
      <c r="L71" s="23">
        <v>1500</v>
      </c>
      <c r="M71" s="23">
        <f t="shared" si="71"/>
        <v>0</v>
      </c>
      <c r="N71" s="31">
        <f t="shared" si="72"/>
        <v>0</v>
      </c>
      <c r="O71" s="23"/>
      <c r="P71" s="23"/>
      <c r="Q71" s="23"/>
      <c r="R71" s="23"/>
      <c r="S71" s="23"/>
      <c r="T71" s="23"/>
      <c r="U71" s="23"/>
      <c r="V71" s="23"/>
      <c r="W71" s="23"/>
      <c r="X71" s="24">
        <v>20170404</v>
      </c>
      <c r="Y71" s="22">
        <v>3</v>
      </c>
      <c r="Z71" s="22" t="s">
        <v>39</v>
      </c>
      <c r="AA71" s="22"/>
      <c r="AB71" s="22" t="str">
        <f t="shared" si="73"/>
        <v>이명강</v>
      </c>
      <c r="AC71" s="45" t="s">
        <v>911</v>
      </c>
      <c r="AD71" s="47" t="str">
        <f t="shared" ref="AD71" si="76">IF(AE71=0,"",AE71)</f>
        <v/>
      </c>
      <c r="AE71" s="48">
        <f t="shared" ref="AE71" si="77">IF(F71="",0,VLOOKUP(F71,제품피치,2))</f>
        <v>0</v>
      </c>
    </row>
    <row r="72" spans="1:31" s="25" customFormat="1" ht="25.5" customHeight="1">
      <c r="A72" s="21">
        <v>5</v>
      </c>
      <c r="B72" s="22">
        <f t="shared" si="68"/>
        <v>4</v>
      </c>
      <c r="C72" s="22">
        <v>4</v>
      </c>
      <c r="D72" s="22" t="s">
        <v>912</v>
      </c>
      <c r="E72" s="22" t="s">
        <v>892</v>
      </c>
      <c r="F72" s="22" t="s">
        <v>941</v>
      </c>
      <c r="G72" s="22" t="s">
        <v>934</v>
      </c>
      <c r="H72" s="22" t="s">
        <v>937</v>
      </c>
      <c r="I72" s="32"/>
      <c r="J72" s="23">
        <f t="shared" si="69"/>
        <v>2403</v>
      </c>
      <c r="K72" s="30" t="str">
        <f t="shared" si="70"/>
        <v/>
      </c>
      <c r="L72" s="23">
        <v>2250</v>
      </c>
      <c r="M72" s="23">
        <f t="shared" si="71"/>
        <v>153</v>
      </c>
      <c r="N72" s="31">
        <f t="shared" si="72"/>
        <v>6.3670411985018729E-2</v>
      </c>
      <c r="O72" s="23">
        <v>132</v>
      </c>
      <c r="P72" s="23"/>
      <c r="Q72" s="23"/>
      <c r="R72" s="23"/>
      <c r="S72" s="23">
        <v>21</v>
      </c>
      <c r="T72" s="23"/>
      <c r="U72" s="23"/>
      <c r="V72" s="23"/>
      <c r="W72" s="23"/>
      <c r="X72" s="24">
        <v>20170404</v>
      </c>
      <c r="Y72" s="22">
        <v>4</v>
      </c>
      <c r="Z72" s="22" t="s">
        <v>39</v>
      </c>
      <c r="AA72" s="22"/>
      <c r="AB72" s="22" t="str">
        <f t="shared" si="73"/>
        <v>이명강</v>
      </c>
      <c r="AC72" s="45" t="s">
        <v>30</v>
      </c>
      <c r="AD72" s="47">
        <f t="shared" si="74"/>
        <v>0.5</v>
      </c>
      <c r="AE72" s="48">
        <f t="shared" si="75"/>
        <v>0.5</v>
      </c>
    </row>
    <row r="73" spans="1:31" s="25" customFormat="1" ht="25.5" customHeight="1">
      <c r="A73" s="21">
        <v>6</v>
      </c>
      <c r="B73" s="22">
        <f t="shared" si="68"/>
        <v>4</v>
      </c>
      <c r="C73" s="22">
        <v>4</v>
      </c>
      <c r="D73" s="22" t="s">
        <v>912</v>
      </c>
      <c r="E73" s="22" t="s">
        <v>892</v>
      </c>
      <c r="F73" s="22" t="s">
        <v>941</v>
      </c>
      <c r="G73" s="22" t="s">
        <v>934</v>
      </c>
      <c r="H73" s="22" t="s">
        <v>937</v>
      </c>
      <c r="I73" s="32"/>
      <c r="J73" s="23">
        <f t="shared" si="69"/>
        <v>2396</v>
      </c>
      <c r="K73" s="30" t="str">
        <f t="shared" si="70"/>
        <v/>
      </c>
      <c r="L73" s="23">
        <v>2380</v>
      </c>
      <c r="M73" s="23">
        <f t="shared" si="71"/>
        <v>16</v>
      </c>
      <c r="N73" s="31">
        <f t="shared" si="72"/>
        <v>6.6777963272120202E-3</v>
      </c>
      <c r="O73" s="23">
        <v>16</v>
      </c>
      <c r="P73" s="23"/>
      <c r="Q73" s="23"/>
      <c r="R73" s="23"/>
      <c r="S73" s="23"/>
      <c r="T73" s="23"/>
      <c r="U73" s="23"/>
      <c r="V73" s="23"/>
      <c r="W73" s="23"/>
      <c r="X73" s="24">
        <v>20170404</v>
      </c>
      <c r="Y73" s="22">
        <v>4</v>
      </c>
      <c r="Z73" s="22" t="s">
        <v>38</v>
      </c>
      <c r="AA73" s="22"/>
      <c r="AB73" s="22" t="str">
        <f t="shared" si="73"/>
        <v>김연빈</v>
      </c>
      <c r="AC73" s="45" t="s">
        <v>931</v>
      </c>
      <c r="AD73" s="47">
        <f t="shared" ref="AD73" si="78">IF(AE73=0,"",AE73)</f>
        <v>0.5</v>
      </c>
      <c r="AE73" s="48">
        <f t="shared" ref="AE73" si="79">IF(F73="",0,VLOOKUP(F73,제품피치,2))</f>
        <v>0.5</v>
      </c>
    </row>
    <row r="74" spans="1:31" s="25" customFormat="1" ht="25.5" customHeight="1">
      <c r="A74" s="21">
        <v>7</v>
      </c>
      <c r="B74" s="22">
        <f t="shared" si="68"/>
        <v>4</v>
      </c>
      <c r="C74" s="22">
        <v>4</v>
      </c>
      <c r="D74" s="22" t="s">
        <v>920</v>
      </c>
      <c r="E74" s="22" t="s">
        <v>926</v>
      </c>
      <c r="F74" s="22" t="s">
        <v>939</v>
      </c>
      <c r="G74" s="22" t="s">
        <v>930</v>
      </c>
      <c r="H74" s="22" t="s">
        <v>937</v>
      </c>
      <c r="I74" s="32"/>
      <c r="J74" s="23">
        <f t="shared" si="69"/>
        <v>2027</v>
      </c>
      <c r="K74" s="30" t="str">
        <f t="shared" si="70"/>
        <v/>
      </c>
      <c r="L74" s="23">
        <v>1400</v>
      </c>
      <c r="M74" s="23">
        <f t="shared" si="71"/>
        <v>627</v>
      </c>
      <c r="N74" s="31">
        <f t="shared" si="72"/>
        <v>0.30932412432165762</v>
      </c>
      <c r="O74" s="23">
        <v>581</v>
      </c>
      <c r="P74" s="23"/>
      <c r="Q74" s="23"/>
      <c r="R74" s="23"/>
      <c r="S74" s="23">
        <v>23</v>
      </c>
      <c r="T74" s="23"/>
      <c r="U74" s="23"/>
      <c r="V74" s="23"/>
      <c r="W74" s="23">
        <v>23</v>
      </c>
      <c r="X74" s="24">
        <v>20170404</v>
      </c>
      <c r="Y74" s="22">
        <v>5</v>
      </c>
      <c r="Z74" s="22" t="s">
        <v>39</v>
      </c>
      <c r="AA74" s="22"/>
      <c r="AB74" s="22" t="str">
        <f t="shared" si="73"/>
        <v>이명강</v>
      </c>
      <c r="AC74" s="45" t="s">
        <v>948</v>
      </c>
      <c r="AD74" s="47">
        <f t="shared" si="74"/>
        <v>0.5</v>
      </c>
      <c r="AE74" s="48">
        <f t="shared" si="75"/>
        <v>0.5</v>
      </c>
    </row>
    <row r="75" spans="1:31" s="25" customFormat="1" ht="25.5" customHeight="1">
      <c r="A75" s="21">
        <v>8</v>
      </c>
      <c r="B75" s="22">
        <f t="shared" si="68"/>
        <v>4</v>
      </c>
      <c r="C75" s="22">
        <v>4</v>
      </c>
      <c r="D75" s="22" t="s">
        <v>920</v>
      </c>
      <c r="E75" s="22" t="s">
        <v>926</v>
      </c>
      <c r="F75" s="22" t="s">
        <v>939</v>
      </c>
      <c r="G75" s="22" t="s">
        <v>930</v>
      </c>
      <c r="H75" s="22" t="s">
        <v>937</v>
      </c>
      <c r="I75" s="32"/>
      <c r="J75" s="23">
        <f t="shared" si="69"/>
        <v>2207</v>
      </c>
      <c r="K75" s="30" t="str">
        <f t="shared" si="70"/>
        <v/>
      </c>
      <c r="L75" s="23">
        <v>1590</v>
      </c>
      <c r="M75" s="23">
        <f t="shared" si="71"/>
        <v>617</v>
      </c>
      <c r="N75" s="31">
        <f t="shared" si="72"/>
        <v>0.27956502038966924</v>
      </c>
      <c r="O75" s="23">
        <v>523</v>
      </c>
      <c r="P75" s="23"/>
      <c r="Q75" s="23"/>
      <c r="R75" s="23"/>
      <c r="S75" s="23">
        <v>54</v>
      </c>
      <c r="T75" s="23"/>
      <c r="U75" s="23"/>
      <c r="V75" s="23"/>
      <c r="W75" s="23">
        <v>40</v>
      </c>
      <c r="X75" s="24">
        <v>20170404</v>
      </c>
      <c r="Y75" s="22">
        <v>5</v>
      </c>
      <c r="Z75" s="22" t="s">
        <v>38</v>
      </c>
      <c r="AA75" s="22" t="s">
        <v>979</v>
      </c>
      <c r="AB75" s="22" t="str">
        <f t="shared" si="73"/>
        <v>김연빈</v>
      </c>
      <c r="AC75" s="45" t="s">
        <v>931</v>
      </c>
      <c r="AD75" s="47">
        <f t="shared" si="74"/>
        <v>0.5</v>
      </c>
      <c r="AE75" s="48">
        <f t="shared" si="75"/>
        <v>0.5</v>
      </c>
    </row>
    <row r="76" spans="1:31" s="25" customFormat="1" ht="25.5" customHeight="1">
      <c r="A76" s="21">
        <v>9</v>
      </c>
      <c r="B76" s="22">
        <f t="shared" si="68"/>
        <v>4</v>
      </c>
      <c r="C76" s="22">
        <v>4</v>
      </c>
      <c r="D76" s="22" t="s">
        <v>920</v>
      </c>
      <c r="E76" s="22" t="s">
        <v>933</v>
      </c>
      <c r="F76" s="22" t="s">
        <v>942</v>
      </c>
      <c r="G76" s="22">
        <v>8301</v>
      </c>
      <c r="H76" s="22" t="s">
        <v>923</v>
      </c>
      <c r="I76" s="32"/>
      <c r="J76" s="23">
        <f t="shared" si="69"/>
        <v>2656</v>
      </c>
      <c r="K76" s="30" t="str">
        <f t="shared" si="70"/>
        <v/>
      </c>
      <c r="L76" s="23">
        <v>2500</v>
      </c>
      <c r="M76" s="23">
        <f t="shared" si="71"/>
        <v>156</v>
      </c>
      <c r="N76" s="31">
        <f t="shared" si="72"/>
        <v>5.8734939759036146E-2</v>
      </c>
      <c r="O76" s="23">
        <v>46</v>
      </c>
      <c r="P76" s="23"/>
      <c r="Q76" s="23"/>
      <c r="R76" s="23"/>
      <c r="S76" s="23">
        <v>27</v>
      </c>
      <c r="T76" s="23"/>
      <c r="U76" s="23">
        <v>31</v>
      </c>
      <c r="V76" s="23">
        <v>52</v>
      </c>
      <c r="W76" s="23"/>
      <c r="X76" s="24">
        <v>20170404</v>
      </c>
      <c r="Y76" s="22">
        <v>12</v>
      </c>
      <c r="Z76" s="22" t="s">
        <v>38</v>
      </c>
      <c r="AA76" s="22"/>
      <c r="AB76" s="22" t="str">
        <f t="shared" si="73"/>
        <v>김연빈</v>
      </c>
      <c r="AC76" s="45" t="s">
        <v>41</v>
      </c>
      <c r="AD76" s="47">
        <f t="shared" si="74"/>
        <v>0.5</v>
      </c>
      <c r="AE76" s="48">
        <f t="shared" si="75"/>
        <v>0.5</v>
      </c>
    </row>
    <row r="77" spans="1:31" s="25" customFormat="1" ht="25.5" customHeight="1">
      <c r="A77" s="21">
        <v>10</v>
      </c>
      <c r="B77" s="22">
        <f t="shared" si="68"/>
        <v>4</v>
      </c>
      <c r="C77" s="22">
        <v>4</v>
      </c>
      <c r="D77" s="22" t="s">
        <v>912</v>
      </c>
      <c r="E77" s="22" t="s">
        <v>891</v>
      </c>
      <c r="F77" s="22" t="s">
        <v>968</v>
      </c>
      <c r="G77" s="22" t="s">
        <v>969</v>
      </c>
      <c r="H77" s="22" t="s">
        <v>922</v>
      </c>
      <c r="I77" s="32"/>
      <c r="J77" s="23">
        <f t="shared" si="69"/>
        <v>1070</v>
      </c>
      <c r="K77" s="30" t="str">
        <f t="shared" si="70"/>
        <v/>
      </c>
      <c r="L77" s="23">
        <v>1044</v>
      </c>
      <c r="M77" s="23">
        <f t="shared" si="71"/>
        <v>26</v>
      </c>
      <c r="N77" s="31">
        <f t="shared" si="72"/>
        <v>2.4299065420560748E-2</v>
      </c>
      <c r="O77" s="23">
        <v>26</v>
      </c>
      <c r="P77" s="23"/>
      <c r="Q77" s="23"/>
      <c r="R77" s="23"/>
      <c r="S77" s="23"/>
      <c r="T77" s="23"/>
      <c r="U77" s="23"/>
      <c r="V77" s="23"/>
      <c r="W77" s="23"/>
      <c r="X77" s="24">
        <v>20170404</v>
      </c>
      <c r="Y77" s="22">
        <v>14</v>
      </c>
      <c r="Z77" s="22" t="s">
        <v>39</v>
      </c>
      <c r="AA77" s="22"/>
      <c r="AB77" s="22" t="str">
        <f t="shared" si="73"/>
        <v>이명강</v>
      </c>
      <c r="AC77" s="45" t="s">
        <v>948</v>
      </c>
      <c r="AD77" s="47">
        <f t="shared" ref="AD77" si="80">IF(AE77=0,"",AE77)</f>
        <v>0.5</v>
      </c>
      <c r="AE77" s="48">
        <f t="shared" ref="AE77" si="81">IF(F77="",0,VLOOKUP(F77,제품피치,2))</f>
        <v>0.5</v>
      </c>
    </row>
    <row r="78" spans="1:31" s="25" customFormat="1" ht="25.5" customHeight="1" thickBot="1">
      <c r="A78" s="21">
        <v>11</v>
      </c>
      <c r="B78" s="22">
        <f t="shared" si="68"/>
        <v>4</v>
      </c>
      <c r="C78" s="22">
        <v>4</v>
      </c>
      <c r="D78" s="22" t="s">
        <v>912</v>
      </c>
      <c r="E78" s="22" t="s">
        <v>891</v>
      </c>
      <c r="F78" s="22" t="s">
        <v>968</v>
      </c>
      <c r="G78" s="22" t="s">
        <v>969</v>
      </c>
      <c r="H78" s="22" t="s">
        <v>922</v>
      </c>
      <c r="I78" s="32"/>
      <c r="J78" s="23">
        <f t="shared" si="69"/>
        <v>2138</v>
      </c>
      <c r="K78" s="30" t="str">
        <f t="shared" si="70"/>
        <v/>
      </c>
      <c r="L78" s="23">
        <v>2100</v>
      </c>
      <c r="M78" s="23">
        <f t="shared" si="71"/>
        <v>38</v>
      </c>
      <c r="N78" s="31">
        <f t="shared" si="72"/>
        <v>1.7773620205799812E-2</v>
      </c>
      <c r="O78" s="23"/>
      <c r="P78" s="23"/>
      <c r="Q78" s="23">
        <v>21</v>
      </c>
      <c r="R78" s="23"/>
      <c r="S78" s="23">
        <v>17</v>
      </c>
      <c r="T78" s="23"/>
      <c r="U78" s="23"/>
      <c r="V78" s="23"/>
      <c r="W78" s="23"/>
      <c r="X78" s="24">
        <v>20170404</v>
      </c>
      <c r="Y78" s="22">
        <v>14</v>
      </c>
      <c r="Z78" s="22" t="s">
        <v>38</v>
      </c>
      <c r="AA78" s="22"/>
      <c r="AB78" s="22" t="str">
        <f t="shared" si="73"/>
        <v>김연빈</v>
      </c>
      <c r="AC78" s="45" t="s">
        <v>41</v>
      </c>
      <c r="AD78" s="47">
        <f t="shared" si="74"/>
        <v>0.5</v>
      </c>
      <c r="AE78" s="48">
        <f t="shared" si="75"/>
        <v>0.5</v>
      </c>
    </row>
    <row r="79" spans="1:31" s="27" customFormat="1" ht="21" customHeight="1" thickTop="1">
      <c r="A79" s="82" t="s">
        <v>32</v>
      </c>
      <c r="B79" s="83"/>
      <c r="C79" s="83"/>
      <c r="D79" s="83"/>
      <c r="E79" s="83"/>
      <c r="F79" s="83"/>
      <c r="G79" s="83"/>
      <c r="H79" s="59"/>
      <c r="I79" s="86">
        <f>SUM(I68:I78)</f>
        <v>0</v>
      </c>
      <c r="J79" s="86">
        <f>SUM(J68:J78)</f>
        <v>32850</v>
      </c>
      <c r="K79" s="86">
        <f>SUM(K68:K78)</f>
        <v>0</v>
      </c>
      <c r="L79" s="86">
        <f>SUM(L68:L78)</f>
        <v>30715</v>
      </c>
      <c r="M79" s="86">
        <f>SUM(M68:M78)</f>
        <v>2135</v>
      </c>
      <c r="N79" s="88">
        <f>M79/J79</f>
        <v>6.499238964992389E-2</v>
      </c>
      <c r="O79" s="26">
        <f t="shared" ref="O79" si="82">SUM( O68:O78)</f>
        <v>1628</v>
      </c>
      <c r="P79" s="26">
        <f t="shared" ref="P79:W79" si="83">SUM( P68:P78)</f>
        <v>198</v>
      </c>
      <c r="Q79" s="26">
        <f t="shared" si="83"/>
        <v>21</v>
      </c>
      <c r="R79" s="26">
        <f t="shared" si="83"/>
        <v>0</v>
      </c>
      <c r="S79" s="26">
        <f t="shared" si="83"/>
        <v>142</v>
      </c>
      <c r="T79" s="26">
        <f t="shared" si="83"/>
        <v>0</v>
      </c>
      <c r="U79" s="26">
        <f t="shared" si="83"/>
        <v>31</v>
      </c>
      <c r="V79" s="26">
        <f t="shared" si="83"/>
        <v>52</v>
      </c>
      <c r="W79" s="26">
        <f t="shared" si="83"/>
        <v>63</v>
      </c>
      <c r="X79" s="89"/>
      <c r="Y79" s="83"/>
      <c r="Z79" s="59"/>
      <c r="AA79" s="90"/>
      <c r="AB79" s="58"/>
      <c r="AC79" s="59"/>
      <c r="AD79" s="62"/>
      <c r="AE79" s="25"/>
    </row>
    <row r="80" spans="1:31" s="27" customFormat="1" ht="20.25">
      <c r="A80" s="84"/>
      <c r="B80" s="85"/>
      <c r="C80" s="85"/>
      <c r="D80" s="85"/>
      <c r="E80" s="85"/>
      <c r="F80" s="85"/>
      <c r="G80" s="85"/>
      <c r="H80" s="61"/>
      <c r="I80" s="87"/>
      <c r="J80" s="87"/>
      <c r="K80" s="87"/>
      <c r="L80" s="87"/>
      <c r="M80" s="87"/>
      <c r="N80" s="87"/>
      <c r="O80" s="55">
        <f t="shared" ref="O80:W80" si="84">IFERROR(O79/$M79,"")</f>
        <v>0.76252927400468384</v>
      </c>
      <c r="P80" s="55">
        <f t="shared" si="84"/>
        <v>9.2740046838407489E-2</v>
      </c>
      <c r="Q80" s="55">
        <f t="shared" si="84"/>
        <v>9.8360655737704927E-3</v>
      </c>
      <c r="R80" s="55">
        <f t="shared" si="84"/>
        <v>0</v>
      </c>
      <c r="S80" s="55">
        <f t="shared" si="84"/>
        <v>6.6510538641686184E-2</v>
      </c>
      <c r="T80" s="55">
        <f t="shared" si="84"/>
        <v>0</v>
      </c>
      <c r="U80" s="55">
        <f t="shared" si="84"/>
        <v>1.4519906323185013E-2</v>
      </c>
      <c r="V80" s="55">
        <f t="shared" si="84"/>
        <v>2.4355971896955503E-2</v>
      </c>
      <c r="W80" s="55">
        <f t="shared" si="84"/>
        <v>2.9508196721311476E-2</v>
      </c>
      <c r="X80" s="60"/>
      <c r="Y80" s="85"/>
      <c r="Z80" s="61"/>
      <c r="AA80" s="87"/>
      <c r="AB80" s="60"/>
      <c r="AC80" s="61"/>
      <c r="AD80" s="63"/>
      <c r="AE80" s="25"/>
    </row>
    <row r="81" spans="1:31" s="28" customFormat="1" ht="10.5" customHeight="1" thickBot="1">
      <c r="A81" s="64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6"/>
      <c r="AE81" s="25"/>
    </row>
    <row r="82" spans="1:31" s="28" customFormat="1" ht="24.75" customHeight="1">
      <c r="A82" s="67" t="s">
        <v>33</v>
      </c>
      <c r="B82" s="68"/>
      <c r="C82" s="69"/>
      <c r="D82" s="76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77"/>
      <c r="AE82" s="25"/>
    </row>
    <row r="83" spans="1:31" s="28" customFormat="1" ht="24.75" customHeight="1">
      <c r="A83" s="70"/>
      <c r="B83" s="71"/>
      <c r="C83" s="72"/>
      <c r="D83" s="78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9"/>
      <c r="AE83" s="16"/>
    </row>
    <row r="84" spans="1:31" s="28" customFormat="1" ht="24.75" customHeight="1">
      <c r="A84" s="70"/>
      <c r="B84" s="71"/>
      <c r="C84" s="72"/>
      <c r="D84" s="78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9"/>
      <c r="AE84" s="16"/>
    </row>
    <row r="85" spans="1:31" s="28" customFormat="1" ht="24.75" customHeight="1">
      <c r="A85" s="70"/>
      <c r="B85" s="71"/>
      <c r="C85" s="72"/>
      <c r="D85" s="7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9"/>
      <c r="AE85" s="16"/>
    </row>
    <row r="86" spans="1:31" s="28" customFormat="1" ht="24.75" customHeight="1">
      <c r="A86" s="70"/>
      <c r="B86" s="71"/>
      <c r="C86" s="72"/>
      <c r="D86" s="78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9"/>
      <c r="AE86" s="16"/>
    </row>
    <row r="87" spans="1:31" ht="24.75" customHeight="1" thickBot="1">
      <c r="A87" s="73"/>
      <c r="B87" s="74"/>
      <c r="C87" s="75"/>
      <c r="D87" s="80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81"/>
    </row>
    <row r="88" spans="1:31" ht="17.25" thickBot="1"/>
    <row r="89" spans="1:31" s="16" customFormat="1" ht="33" customHeight="1">
      <c r="A89" s="91">
        <v>4</v>
      </c>
      <c r="B89" s="92"/>
      <c r="C89" s="92"/>
      <c r="D89" s="92"/>
      <c r="E89" s="92"/>
      <c r="F89" s="93" t="s">
        <v>40</v>
      </c>
      <c r="G89" s="93"/>
      <c r="H89" s="93"/>
      <c r="I89" s="93"/>
      <c r="J89" s="93"/>
      <c r="K89" s="94"/>
      <c r="L89" s="95" t="s">
        <v>0</v>
      </c>
      <c r="M89" s="96"/>
      <c r="N89" s="15"/>
      <c r="O89" s="95" t="s">
        <v>1</v>
      </c>
      <c r="P89" s="97"/>
      <c r="Q89" s="97"/>
      <c r="R89" s="97"/>
      <c r="S89" s="97"/>
      <c r="T89" s="97"/>
      <c r="U89" s="97"/>
      <c r="V89" s="97"/>
      <c r="W89" s="96"/>
      <c r="X89" s="95" t="s">
        <v>2</v>
      </c>
      <c r="Y89" s="97"/>
      <c r="Z89" s="96"/>
      <c r="AA89" s="98" t="s">
        <v>3</v>
      </c>
      <c r="AB89" s="100" t="s">
        <v>4</v>
      </c>
      <c r="AC89" s="102" t="s">
        <v>5</v>
      </c>
      <c r="AD89" s="104" t="s">
        <v>793</v>
      </c>
    </row>
    <row r="90" spans="1:31" s="16" customFormat="1" ht="45" customHeight="1" thickBot="1">
      <c r="A90" s="17" t="s">
        <v>6</v>
      </c>
      <c r="B90" s="18" t="s">
        <v>7</v>
      </c>
      <c r="C90" s="18" t="s">
        <v>8</v>
      </c>
      <c r="D90" s="18" t="s">
        <v>9</v>
      </c>
      <c r="E90" s="18" t="s">
        <v>10</v>
      </c>
      <c r="F90" s="18" t="s">
        <v>11</v>
      </c>
      <c r="G90" s="18" t="s">
        <v>12</v>
      </c>
      <c r="H90" s="18" t="s">
        <v>13</v>
      </c>
      <c r="I90" s="33" t="s">
        <v>36</v>
      </c>
      <c r="J90" s="18" t="s">
        <v>0</v>
      </c>
      <c r="K90" s="18" t="s">
        <v>37</v>
      </c>
      <c r="L90" s="18" t="s">
        <v>14</v>
      </c>
      <c r="M90" s="18" t="s">
        <v>15</v>
      </c>
      <c r="N90" s="19" t="s">
        <v>16</v>
      </c>
      <c r="O90" s="18" t="s">
        <v>17</v>
      </c>
      <c r="P90" s="18" t="s">
        <v>18</v>
      </c>
      <c r="Q90" s="18" t="s">
        <v>19</v>
      </c>
      <c r="R90" s="18" t="s">
        <v>20</v>
      </c>
      <c r="S90" s="18" t="s">
        <v>21</v>
      </c>
      <c r="T90" s="18" t="s">
        <v>22</v>
      </c>
      <c r="U90" s="18" t="s">
        <v>23</v>
      </c>
      <c r="V90" s="20" t="s">
        <v>34</v>
      </c>
      <c r="W90" s="18" t="s">
        <v>25</v>
      </c>
      <c r="X90" s="18" t="s">
        <v>26</v>
      </c>
      <c r="Y90" s="18" t="s">
        <v>27</v>
      </c>
      <c r="Z90" s="18" t="s">
        <v>28</v>
      </c>
      <c r="AA90" s="99"/>
      <c r="AB90" s="101"/>
      <c r="AC90" s="103"/>
      <c r="AD90" s="105"/>
    </row>
    <row r="91" spans="1:31" s="25" customFormat="1" ht="25.5" customHeight="1">
      <c r="A91" s="21">
        <v>1</v>
      </c>
      <c r="B91" s="22">
        <f t="shared" ref="B91:B99" si="85">$A$1</f>
        <v>4</v>
      </c>
      <c r="C91" s="22">
        <v>5</v>
      </c>
      <c r="D91" s="22" t="s">
        <v>984</v>
      </c>
      <c r="E91" s="22" t="s">
        <v>985</v>
      </c>
      <c r="F91" s="22" t="s">
        <v>986</v>
      </c>
      <c r="G91" s="22">
        <v>7301</v>
      </c>
      <c r="H91" s="22" t="s">
        <v>922</v>
      </c>
      <c r="I91" s="32"/>
      <c r="J91" s="23">
        <f t="shared" ref="J91:J99" si="86">L91+M91</f>
        <v>1349</v>
      </c>
      <c r="K91" s="30" t="str">
        <f t="shared" ref="K91:K99" si="87">IF(OR(I91=0,J91=0),"",I91-J91)</f>
        <v/>
      </c>
      <c r="L91" s="23">
        <v>1330</v>
      </c>
      <c r="M91" s="23">
        <f t="shared" ref="M91:M99" si="88">SUBTOTAL(9,O91:W91)</f>
        <v>19</v>
      </c>
      <c r="N91" s="31">
        <f t="shared" ref="N91:N99" si="89">IF(L91="",0,M91/J91)</f>
        <v>1.4084507042253521E-2</v>
      </c>
      <c r="O91" s="23">
        <v>19</v>
      </c>
      <c r="P91" s="23"/>
      <c r="Q91" s="23"/>
      <c r="R91" s="23"/>
      <c r="S91" s="23"/>
      <c r="T91" s="23"/>
      <c r="U91" s="23"/>
      <c r="V91" s="23"/>
      <c r="W91" s="23"/>
      <c r="X91" s="24">
        <v>20170208</v>
      </c>
      <c r="Y91" s="22">
        <v>11</v>
      </c>
      <c r="Z91" s="22" t="s">
        <v>38</v>
      </c>
      <c r="AA91" s="22"/>
      <c r="AB91" s="22" t="str">
        <f t="shared" ref="AB91:AB99" si="90">IF(Z91="A","이명강","김연빈")</f>
        <v>김연빈</v>
      </c>
      <c r="AC91" s="45" t="s">
        <v>41</v>
      </c>
      <c r="AD91" s="47" t="str">
        <f t="shared" ref="AD91:AD99" si="91">IF(AE91=0,"",AE91)</f>
        <v/>
      </c>
      <c r="AE91" s="48">
        <f t="shared" ref="AE91:AE99" si="92">IF(F91="",0,VLOOKUP(F91,제품피치,2))</f>
        <v>0</v>
      </c>
    </row>
    <row r="92" spans="1:31" s="25" customFormat="1" ht="25.5" customHeight="1">
      <c r="A92" s="21">
        <v>2</v>
      </c>
      <c r="B92" s="22">
        <f t="shared" si="85"/>
        <v>4</v>
      </c>
      <c r="C92" s="22">
        <v>5</v>
      </c>
      <c r="D92" s="22" t="s">
        <v>974</v>
      </c>
      <c r="E92" s="22" t="s">
        <v>975</v>
      </c>
      <c r="F92" s="22" t="s">
        <v>976</v>
      </c>
      <c r="G92" s="22" t="s">
        <v>977</v>
      </c>
      <c r="H92" s="22" t="s">
        <v>922</v>
      </c>
      <c r="I92" s="32"/>
      <c r="J92" s="23">
        <f t="shared" si="86"/>
        <v>11197</v>
      </c>
      <c r="K92" s="30" t="str">
        <f t="shared" si="87"/>
        <v/>
      </c>
      <c r="L92" s="23">
        <v>10726</v>
      </c>
      <c r="M92" s="23">
        <f t="shared" si="88"/>
        <v>471</v>
      </c>
      <c r="N92" s="31">
        <f t="shared" si="89"/>
        <v>4.2064838796106098E-2</v>
      </c>
      <c r="O92" s="23">
        <v>374</v>
      </c>
      <c r="P92" s="23">
        <v>97</v>
      </c>
      <c r="Q92" s="23"/>
      <c r="R92" s="23"/>
      <c r="S92" s="23"/>
      <c r="T92" s="23"/>
      <c r="U92" s="23"/>
      <c r="V92" s="23"/>
      <c r="W92" s="23"/>
      <c r="X92" s="24">
        <v>20170403</v>
      </c>
      <c r="Y92" s="22">
        <v>15</v>
      </c>
      <c r="Z92" s="22" t="s">
        <v>38</v>
      </c>
      <c r="AA92" s="22"/>
      <c r="AB92" s="22" t="str">
        <f t="shared" si="90"/>
        <v>김연빈</v>
      </c>
      <c r="AC92" s="45" t="s">
        <v>911</v>
      </c>
      <c r="AD92" s="47" t="str">
        <f t="shared" si="91"/>
        <v/>
      </c>
      <c r="AE92" s="48">
        <f t="shared" si="92"/>
        <v>0</v>
      </c>
    </row>
    <row r="93" spans="1:31" s="25" customFormat="1" ht="25.5" customHeight="1">
      <c r="A93" s="21">
        <v>3</v>
      </c>
      <c r="B93" s="22">
        <f t="shared" si="85"/>
        <v>4</v>
      </c>
      <c r="C93" s="22">
        <v>5</v>
      </c>
      <c r="D93" s="22" t="s">
        <v>912</v>
      </c>
      <c r="E93" s="22" t="s">
        <v>891</v>
      </c>
      <c r="F93" s="22" t="s">
        <v>968</v>
      </c>
      <c r="G93" s="22" t="s">
        <v>969</v>
      </c>
      <c r="H93" s="22" t="s">
        <v>922</v>
      </c>
      <c r="I93" s="32"/>
      <c r="J93" s="23">
        <f t="shared" si="86"/>
        <v>404</v>
      </c>
      <c r="K93" s="30" t="str">
        <f t="shared" si="87"/>
        <v/>
      </c>
      <c r="L93" s="23">
        <v>390</v>
      </c>
      <c r="M93" s="23">
        <f t="shared" si="88"/>
        <v>14</v>
      </c>
      <c r="N93" s="31">
        <f t="shared" si="89"/>
        <v>3.4653465346534656E-2</v>
      </c>
      <c r="O93" s="23">
        <v>2</v>
      </c>
      <c r="P93" s="23"/>
      <c r="Q93" s="23"/>
      <c r="R93" s="23"/>
      <c r="S93" s="23">
        <v>3</v>
      </c>
      <c r="T93" s="23"/>
      <c r="U93" s="23"/>
      <c r="V93" s="23"/>
      <c r="W93" s="23">
        <v>9</v>
      </c>
      <c r="X93" s="24">
        <v>20170404</v>
      </c>
      <c r="Y93" s="22">
        <v>14</v>
      </c>
      <c r="Z93" s="22" t="s">
        <v>39</v>
      </c>
      <c r="AA93" s="22" t="s">
        <v>982</v>
      </c>
      <c r="AB93" s="22" t="str">
        <f t="shared" si="90"/>
        <v>이명강</v>
      </c>
      <c r="AC93" s="45" t="s">
        <v>41</v>
      </c>
      <c r="AD93" s="47">
        <f t="shared" si="91"/>
        <v>0.5</v>
      </c>
      <c r="AE93" s="48">
        <f t="shared" si="92"/>
        <v>0.5</v>
      </c>
    </row>
    <row r="94" spans="1:31" s="25" customFormat="1" ht="25.5" customHeight="1">
      <c r="A94" s="21">
        <v>4</v>
      </c>
      <c r="B94" s="22">
        <f t="shared" si="85"/>
        <v>4</v>
      </c>
      <c r="C94" s="22">
        <v>5</v>
      </c>
      <c r="D94" s="22" t="s">
        <v>912</v>
      </c>
      <c r="E94" s="22" t="s">
        <v>897</v>
      </c>
      <c r="F94" s="22" t="s">
        <v>932</v>
      </c>
      <c r="G94" s="22" t="s">
        <v>924</v>
      </c>
      <c r="H94" s="22" t="s">
        <v>937</v>
      </c>
      <c r="I94" s="32"/>
      <c r="J94" s="23">
        <f t="shared" si="86"/>
        <v>2850</v>
      </c>
      <c r="K94" s="30" t="str">
        <f t="shared" si="87"/>
        <v/>
      </c>
      <c r="L94" s="23">
        <v>2850</v>
      </c>
      <c r="M94" s="23">
        <f t="shared" si="88"/>
        <v>0</v>
      </c>
      <c r="N94" s="31">
        <f t="shared" si="89"/>
        <v>0</v>
      </c>
      <c r="O94" s="23"/>
      <c r="P94" s="23"/>
      <c r="Q94" s="23"/>
      <c r="R94" s="23"/>
      <c r="S94" s="23"/>
      <c r="T94" s="23"/>
      <c r="U94" s="23"/>
      <c r="V94" s="23"/>
      <c r="W94" s="23"/>
      <c r="X94" s="24">
        <v>20170405</v>
      </c>
      <c r="Y94" s="22">
        <v>3</v>
      </c>
      <c r="Z94" s="22" t="s">
        <v>980</v>
      </c>
      <c r="AA94" s="22"/>
      <c r="AB94" s="22" t="str">
        <f t="shared" si="90"/>
        <v>김연빈</v>
      </c>
      <c r="AC94" s="45" t="s">
        <v>911</v>
      </c>
      <c r="AD94" s="47" t="str">
        <f t="shared" si="91"/>
        <v/>
      </c>
      <c r="AE94" s="48">
        <f t="shared" si="92"/>
        <v>0</v>
      </c>
    </row>
    <row r="95" spans="1:31" s="25" customFormat="1" ht="25.5" customHeight="1">
      <c r="A95" s="21">
        <v>5</v>
      </c>
      <c r="B95" s="22">
        <f t="shared" si="85"/>
        <v>4</v>
      </c>
      <c r="C95" s="22">
        <v>5</v>
      </c>
      <c r="D95" s="22" t="s">
        <v>920</v>
      </c>
      <c r="E95" s="22" t="s">
        <v>926</v>
      </c>
      <c r="F95" s="22" t="s">
        <v>939</v>
      </c>
      <c r="G95" s="22" t="s">
        <v>930</v>
      </c>
      <c r="H95" s="22" t="s">
        <v>937</v>
      </c>
      <c r="I95" s="32"/>
      <c r="J95" s="23">
        <f t="shared" si="86"/>
        <v>1215</v>
      </c>
      <c r="K95" s="30" t="str">
        <f t="shared" si="87"/>
        <v/>
      </c>
      <c r="L95" s="23">
        <v>990</v>
      </c>
      <c r="M95" s="23">
        <f t="shared" si="88"/>
        <v>225</v>
      </c>
      <c r="N95" s="31">
        <f t="shared" si="89"/>
        <v>0.18518518518518517</v>
      </c>
      <c r="O95" s="23">
        <v>141</v>
      </c>
      <c r="P95" s="23"/>
      <c r="Q95" s="23">
        <v>77</v>
      </c>
      <c r="R95" s="23"/>
      <c r="S95" s="23">
        <v>7</v>
      </c>
      <c r="T95" s="23"/>
      <c r="U95" s="23"/>
      <c r="V95" s="23"/>
      <c r="W95" s="23"/>
      <c r="X95" s="24">
        <v>20170405</v>
      </c>
      <c r="Y95" s="22">
        <v>4</v>
      </c>
      <c r="Z95" s="22" t="s">
        <v>38</v>
      </c>
      <c r="AA95" s="22"/>
      <c r="AB95" s="22" t="str">
        <f t="shared" si="90"/>
        <v>김연빈</v>
      </c>
      <c r="AC95" s="45" t="s">
        <v>931</v>
      </c>
      <c r="AD95" s="47">
        <f t="shared" si="91"/>
        <v>0.5</v>
      </c>
      <c r="AE95" s="48">
        <f t="shared" si="92"/>
        <v>0.5</v>
      </c>
    </row>
    <row r="96" spans="1:31" s="25" customFormat="1" ht="25.5" customHeight="1">
      <c r="A96" s="21">
        <v>6</v>
      </c>
      <c r="B96" s="22">
        <f t="shared" si="85"/>
        <v>4</v>
      </c>
      <c r="C96" s="22">
        <v>5</v>
      </c>
      <c r="D96" s="22" t="s">
        <v>920</v>
      </c>
      <c r="E96" s="22" t="s">
        <v>926</v>
      </c>
      <c r="F96" s="22" t="s">
        <v>939</v>
      </c>
      <c r="G96" s="22" t="s">
        <v>930</v>
      </c>
      <c r="H96" s="22" t="s">
        <v>937</v>
      </c>
      <c r="I96" s="32"/>
      <c r="J96" s="23">
        <f t="shared" si="86"/>
        <v>2430</v>
      </c>
      <c r="K96" s="30" t="str">
        <f t="shared" si="87"/>
        <v/>
      </c>
      <c r="L96" s="23">
        <v>2303</v>
      </c>
      <c r="M96" s="23">
        <f t="shared" si="88"/>
        <v>127</v>
      </c>
      <c r="N96" s="31">
        <f t="shared" si="89"/>
        <v>5.226337448559671E-2</v>
      </c>
      <c r="O96" s="23">
        <v>120</v>
      </c>
      <c r="P96" s="23"/>
      <c r="Q96" s="23"/>
      <c r="R96" s="23"/>
      <c r="S96" s="23">
        <v>7</v>
      </c>
      <c r="T96" s="23"/>
      <c r="U96" s="23"/>
      <c r="V96" s="23"/>
      <c r="W96" s="23"/>
      <c r="X96" s="24">
        <v>20170405</v>
      </c>
      <c r="Y96" s="22">
        <v>5</v>
      </c>
      <c r="Z96" s="22" t="s">
        <v>39</v>
      </c>
      <c r="AA96" s="22"/>
      <c r="AB96" s="22" t="str">
        <f t="shared" si="90"/>
        <v>이명강</v>
      </c>
      <c r="AC96" s="45" t="s">
        <v>948</v>
      </c>
      <c r="AD96" s="47">
        <f t="shared" ref="AD96" si="93">IF(AE96=0,"",AE96)</f>
        <v>0.5</v>
      </c>
      <c r="AE96" s="48">
        <f t="shared" ref="AE96" si="94">IF(F96="",0,VLOOKUP(F96,제품피치,2))</f>
        <v>0.5</v>
      </c>
    </row>
    <row r="97" spans="1:31" s="25" customFormat="1" ht="25.5" customHeight="1">
      <c r="A97" s="21">
        <v>7</v>
      </c>
      <c r="B97" s="22">
        <f t="shared" si="85"/>
        <v>4</v>
      </c>
      <c r="C97" s="22">
        <v>5</v>
      </c>
      <c r="D97" s="22" t="s">
        <v>920</v>
      </c>
      <c r="E97" s="22" t="s">
        <v>926</v>
      </c>
      <c r="F97" s="22" t="s">
        <v>939</v>
      </c>
      <c r="G97" s="22" t="s">
        <v>930</v>
      </c>
      <c r="H97" s="22" t="s">
        <v>937</v>
      </c>
      <c r="I97" s="32"/>
      <c r="J97" s="23">
        <f t="shared" si="86"/>
        <v>718</v>
      </c>
      <c r="K97" s="30" t="str">
        <f t="shared" si="87"/>
        <v/>
      </c>
      <c r="L97" s="23">
        <v>618</v>
      </c>
      <c r="M97" s="23">
        <f t="shared" si="88"/>
        <v>100</v>
      </c>
      <c r="N97" s="31">
        <f t="shared" si="89"/>
        <v>0.1392757660167131</v>
      </c>
      <c r="O97" s="23">
        <v>34</v>
      </c>
      <c r="P97" s="23"/>
      <c r="Q97" s="23">
        <v>3</v>
      </c>
      <c r="R97" s="23"/>
      <c r="S97" s="23">
        <v>15</v>
      </c>
      <c r="T97" s="23"/>
      <c r="U97" s="23"/>
      <c r="V97" s="23"/>
      <c r="W97" s="23">
        <v>48</v>
      </c>
      <c r="X97" s="24">
        <v>20170405</v>
      </c>
      <c r="Y97" s="22">
        <v>5</v>
      </c>
      <c r="Z97" s="22" t="s">
        <v>38</v>
      </c>
      <c r="AA97" s="22" t="s">
        <v>981</v>
      </c>
      <c r="AB97" s="22" t="str">
        <f t="shared" si="90"/>
        <v>김연빈</v>
      </c>
      <c r="AC97" s="45" t="s">
        <v>931</v>
      </c>
      <c r="AD97" s="47">
        <f t="shared" si="91"/>
        <v>0.5</v>
      </c>
      <c r="AE97" s="48">
        <f t="shared" si="92"/>
        <v>0.5</v>
      </c>
    </row>
    <row r="98" spans="1:31" s="25" customFormat="1" ht="25.5" customHeight="1">
      <c r="A98" s="21">
        <v>8</v>
      </c>
      <c r="B98" s="22">
        <f t="shared" si="85"/>
        <v>4</v>
      </c>
      <c r="C98" s="22">
        <v>5</v>
      </c>
      <c r="D98" s="22" t="s">
        <v>920</v>
      </c>
      <c r="E98" s="22" t="s">
        <v>933</v>
      </c>
      <c r="F98" s="22" t="s">
        <v>942</v>
      </c>
      <c r="G98" s="22">
        <v>8301</v>
      </c>
      <c r="H98" s="22" t="s">
        <v>923</v>
      </c>
      <c r="I98" s="32"/>
      <c r="J98" s="23">
        <f t="shared" si="86"/>
        <v>393</v>
      </c>
      <c r="K98" s="30" t="str">
        <f t="shared" si="87"/>
        <v/>
      </c>
      <c r="L98" s="23">
        <v>296</v>
      </c>
      <c r="M98" s="23">
        <f t="shared" si="88"/>
        <v>97</v>
      </c>
      <c r="N98" s="31">
        <f t="shared" si="89"/>
        <v>0.24681933842239187</v>
      </c>
      <c r="O98" s="23">
        <v>73</v>
      </c>
      <c r="P98" s="23"/>
      <c r="Q98" s="23"/>
      <c r="R98" s="23"/>
      <c r="S98" s="23">
        <v>3</v>
      </c>
      <c r="T98" s="23"/>
      <c r="U98" s="23">
        <v>21</v>
      </c>
      <c r="V98" s="23"/>
      <c r="W98" s="23"/>
      <c r="X98" s="24">
        <v>20170405</v>
      </c>
      <c r="Y98" s="22">
        <v>12</v>
      </c>
      <c r="Z98" s="22" t="s">
        <v>39</v>
      </c>
      <c r="AA98" s="22"/>
      <c r="AB98" s="22" t="str">
        <f t="shared" si="90"/>
        <v>이명강</v>
      </c>
      <c r="AC98" s="45" t="s">
        <v>911</v>
      </c>
      <c r="AD98" s="47">
        <f t="shared" si="91"/>
        <v>0.5</v>
      </c>
      <c r="AE98" s="48">
        <f t="shared" si="92"/>
        <v>0.5</v>
      </c>
    </row>
    <row r="99" spans="1:31" s="25" customFormat="1" ht="25.5" customHeight="1" thickBot="1">
      <c r="A99" s="21">
        <v>9</v>
      </c>
      <c r="B99" s="22">
        <f t="shared" si="85"/>
        <v>4</v>
      </c>
      <c r="C99" s="22">
        <v>5</v>
      </c>
      <c r="D99" s="22" t="s">
        <v>912</v>
      </c>
      <c r="E99" s="22" t="s">
        <v>891</v>
      </c>
      <c r="F99" s="22" t="s">
        <v>968</v>
      </c>
      <c r="G99" s="22" t="s">
        <v>969</v>
      </c>
      <c r="H99" s="22" t="s">
        <v>922</v>
      </c>
      <c r="I99" s="32"/>
      <c r="J99" s="23">
        <f t="shared" si="86"/>
        <v>964</v>
      </c>
      <c r="K99" s="30" t="str">
        <f t="shared" si="87"/>
        <v/>
      </c>
      <c r="L99" s="23">
        <v>940</v>
      </c>
      <c r="M99" s="23">
        <f t="shared" si="88"/>
        <v>24</v>
      </c>
      <c r="N99" s="31">
        <f t="shared" si="89"/>
        <v>2.4896265560165973E-2</v>
      </c>
      <c r="O99" s="23">
        <v>2</v>
      </c>
      <c r="P99" s="23"/>
      <c r="Q99" s="23"/>
      <c r="R99" s="23"/>
      <c r="S99" s="23">
        <v>5</v>
      </c>
      <c r="T99" s="23"/>
      <c r="U99" s="23"/>
      <c r="V99" s="23"/>
      <c r="W99" s="23">
        <v>17</v>
      </c>
      <c r="X99" s="24">
        <v>20170405</v>
      </c>
      <c r="Y99" s="22">
        <v>14</v>
      </c>
      <c r="Z99" s="22" t="s">
        <v>39</v>
      </c>
      <c r="AA99" s="22" t="s">
        <v>983</v>
      </c>
      <c r="AB99" s="22" t="str">
        <f t="shared" si="90"/>
        <v>이명강</v>
      </c>
      <c r="AC99" s="45" t="s">
        <v>41</v>
      </c>
      <c r="AD99" s="47">
        <f t="shared" si="91"/>
        <v>0.5</v>
      </c>
      <c r="AE99" s="48">
        <f t="shared" si="92"/>
        <v>0.5</v>
      </c>
    </row>
    <row r="100" spans="1:31" s="27" customFormat="1" ht="21" customHeight="1" thickTop="1">
      <c r="A100" s="82" t="s">
        <v>32</v>
      </c>
      <c r="B100" s="83"/>
      <c r="C100" s="83"/>
      <c r="D100" s="83"/>
      <c r="E100" s="83"/>
      <c r="F100" s="83"/>
      <c r="G100" s="83"/>
      <c r="H100" s="59"/>
      <c r="I100" s="86">
        <f>SUM(I91:I99)</f>
        <v>0</v>
      </c>
      <c r="J100" s="86">
        <f>SUM(J91:J99)</f>
        <v>21520</v>
      </c>
      <c r="K100" s="86">
        <f>SUM(K91:K99)</f>
        <v>0</v>
      </c>
      <c r="L100" s="86">
        <f>SUM(L91:L99)</f>
        <v>20443</v>
      </c>
      <c r="M100" s="86">
        <f>SUM(M91:M99)</f>
        <v>1077</v>
      </c>
      <c r="N100" s="88">
        <f>M100/J100</f>
        <v>5.0046468401486986E-2</v>
      </c>
      <c r="O100" s="26">
        <f t="shared" ref="O100:W100" si="95">SUM( O91:O99)</f>
        <v>765</v>
      </c>
      <c r="P100" s="26">
        <f t="shared" si="95"/>
        <v>97</v>
      </c>
      <c r="Q100" s="26">
        <f t="shared" si="95"/>
        <v>80</v>
      </c>
      <c r="R100" s="26">
        <f t="shared" si="95"/>
        <v>0</v>
      </c>
      <c r="S100" s="26">
        <f t="shared" si="95"/>
        <v>40</v>
      </c>
      <c r="T100" s="26">
        <f t="shared" si="95"/>
        <v>0</v>
      </c>
      <c r="U100" s="26">
        <f t="shared" si="95"/>
        <v>21</v>
      </c>
      <c r="V100" s="26">
        <f t="shared" si="95"/>
        <v>0</v>
      </c>
      <c r="W100" s="26">
        <f t="shared" si="95"/>
        <v>74</v>
      </c>
      <c r="X100" s="89"/>
      <c r="Y100" s="83"/>
      <c r="Z100" s="59"/>
      <c r="AA100" s="90"/>
      <c r="AB100" s="58"/>
      <c r="AC100" s="59"/>
      <c r="AD100" s="62"/>
      <c r="AE100" s="25"/>
    </row>
    <row r="101" spans="1:31" s="27" customFormat="1" ht="20.25">
      <c r="A101" s="84"/>
      <c r="B101" s="85"/>
      <c r="C101" s="85"/>
      <c r="D101" s="85"/>
      <c r="E101" s="85"/>
      <c r="F101" s="85"/>
      <c r="G101" s="85"/>
      <c r="H101" s="61"/>
      <c r="I101" s="87"/>
      <c r="J101" s="87"/>
      <c r="K101" s="87"/>
      <c r="L101" s="87"/>
      <c r="M101" s="87"/>
      <c r="N101" s="87"/>
      <c r="O101" s="55">
        <f t="shared" ref="O101:W101" si="96">IFERROR(O100/$M100,"")</f>
        <v>0.71030640668523681</v>
      </c>
      <c r="P101" s="55">
        <f t="shared" si="96"/>
        <v>9.0064995357474462E-2</v>
      </c>
      <c r="Q101" s="55">
        <f t="shared" si="96"/>
        <v>7.4280408542246976E-2</v>
      </c>
      <c r="R101" s="55">
        <f t="shared" si="96"/>
        <v>0</v>
      </c>
      <c r="S101" s="55">
        <f t="shared" si="96"/>
        <v>3.7140204271123488E-2</v>
      </c>
      <c r="T101" s="55">
        <f t="shared" si="96"/>
        <v>0</v>
      </c>
      <c r="U101" s="55">
        <f t="shared" si="96"/>
        <v>1.9498607242339833E-2</v>
      </c>
      <c r="V101" s="55">
        <f t="shared" si="96"/>
        <v>0</v>
      </c>
      <c r="W101" s="55">
        <f t="shared" si="96"/>
        <v>6.8709377901578453E-2</v>
      </c>
      <c r="X101" s="60"/>
      <c r="Y101" s="85"/>
      <c r="Z101" s="61"/>
      <c r="AA101" s="87"/>
      <c r="AB101" s="60"/>
      <c r="AC101" s="61"/>
      <c r="AD101" s="63"/>
      <c r="AE101" s="25"/>
    </row>
    <row r="102" spans="1:31" s="28" customFormat="1" ht="10.5" customHeight="1" thickBot="1">
      <c r="A102" s="64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6"/>
      <c r="AE102" s="25"/>
    </row>
    <row r="103" spans="1:31" s="28" customFormat="1" ht="24.75" customHeight="1">
      <c r="A103" s="67" t="s">
        <v>33</v>
      </c>
      <c r="B103" s="68"/>
      <c r="C103" s="69"/>
      <c r="D103" s="76" t="s">
        <v>987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77"/>
      <c r="AE103" s="25"/>
    </row>
    <row r="104" spans="1:31" s="28" customFormat="1" ht="24.75" customHeight="1">
      <c r="A104" s="70"/>
      <c r="B104" s="71"/>
      <c r="C104" s="72"/>
      <c r="D104" s="78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9"/>
      <c r="AE104" s="16"/>
    </row>
    <row r="105" spans="1:31" s="28" customFormat="1" ht="24.75" customHeight="1">
      <c r="A105" s="70"/>
      <c r="B105" s="71"/>
      <c r="C105" s="72"/>
      <c r="D105" s="78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9"/>
      <c r="AE105" s="16"/>
    </row>
    <row r="106" spans="1:31" s="28" customFormat="1" ht="24.75" customHeight="1">
      <c r="A106" s="70"/>
      <c r="B106" s="71"/>
      <c r="C106" s="72"/>
      <c r="D106" s="78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9"/>
      <c r="AE106" s="16"/>
    </row>
    <row r="107" spans="1:31" s="28" customFormat="1" ht="24.75" customHeight="1">
      <c r="A107" s="70"/>
      <c r="B107" s="71"/>
      <c r="C107" s="72"/>
      <c r="D107" s="78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9"/>
      <c r="AE107" s="16"/>
    </row>
    <row r="108" spans="1:31" ht="24.75" customHeight="1" thickBot="1">
      <c r="A108" s="73"/>
      <c r="B108" s="74"/>
      <c r="C108" s="75"/>
      <c r="D108" s="80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81"/>
    </row>
    <row r="109" spans="1:31" ht="17.25" thickBot="1"/>
    <row r="110" spans="1:31" s="16" customFormat="1" ht="33" customHeight="1">
      <c r="A110" s="91">
        <v>4</v>
      </c>
      <c r="B110" s="92"/>
      <c r="C110" s="92"/>
      <c r="D110" s="92"/>
      <c r="E110" s="92"/>
      <c r="F110" s="93" t="s">
        <v>40</v>
      </c>
      <c r="G110" s="93"/>
      <c r="H110" s="93"/>
      <c r="I110" s="93"/>
      <c r="J110" s="93"/>
      <c r="K110" s="94"/>
      <c r="L110" s="95" t="s">
        <v>0</v>
      </c>
      <c r="M110" s="96"/>
      <c r="N110" s="15"/>
      <c r="O110" s="95" t="s">
        <v>1</v>
      </c>
      <c r="P110" s="97"/>
      <c r="Q110" s="97"/>
      <c r="R110" s="97"/>
      <c r="S110" s="97"/>
      <c r="T110" s="97"/>
      <c r="U110" s="97"/>
      <c r="V110" s="97"/>
      <c r="W110" s="96"/>
      <c r="X110" s="95" t="s">
        <v>2</v>
      </c>
      <c r="Y110" s="97"/>
      <c r="Z110" s="96"/>
      <c r="AA110" s="98" t="s">
        <v>3</v>
      </c>
      <c r="AB110" s="100" t="s">
        <v>4</v>
      </c>
      <c r="AC110" s="102" t="s">
        <v>5</v>
      </c>
      <c r="AD110" s="104" t="s">
        <v>793</v>
      </c>
    </row>
    <row r="111" spans="1:31" s="16" customFormat="1" ht="45" customHeight="1" thickBot="1">
      <c r="A111" s="17" t="s">
        <v>6</v>
      </c>
      <c r="B111" s="18" t="s">
        <v>7</v>
      </c>
      <c r="C111" s="18" t="s">
        <v>8</v>
      </c>
      <c r="D111" s="18" t="s">
        <v>9</v>
      </c>
      <c r="E111" s="18" t="s">
        <v>10</v>
      </c>
      <c r="F111" s="18" t="s">
        <v>11</v>
      </c>
      <c r="G111" s="18" t="s">
        <v>12</v>
      </c>
      <c r="H111" s="18" t="s">
        <v>13</v>
      </c>
      <c r="I111" s="33" t="s">
        <v>36</v>
      </c>
      <c r="J111" s="18" t="s">
        <v>0</v>
      </c>
      <c r="K111" s="18" t="s">
        <v>37</v>
      </c>
      <c r="L111" s="18" t="s">
        <v>14</v>
      </c>
      <c r="M111" s="18" t="s">
        <v>15</v>
      </c>
      <c r="N111" s="19" t="s">
        <v>16</v>
      </c>
      <c r="O111" s="18" t="s">
        <v>17</v>
      </c>
      <c r="P111" s="18" t="s">
        <v>18</v>
      </c>
      <c r="Q111" s="18" t="s">
        <v>19</v>
      </c>
      <c r="R111" s="18" t="s">
        <v>20</v>
      </c>
      <c r="S111" s="18" t="s">
        <v>21</v>
      </c>
      <c r="T111" s="18" t="s">
        <v>22</v>
      </c>
      <c r="U111" s="18" t="s">
        <v>23</v>
      </c>
      <c r="V111" s="20" t="s">
        <v>34</v>
      </c>
      <c r="W111" s="18" t="s">
        <v>25</v>
      </c>
      <c r="X111" s="18" t="s">
        <v>26</v>
      </c>
      <c r="Y111" s="18" t="s">
        <v>27</v>
      </c>
      <c r="Z111" s="18" t="s">
        <v>28</v>
      </c>
      <c r="AA111" s="99"/>
      <c r="AB111" s="101"/>
      <c r="AC111" s="103"/>
      <c r="AD111" s="105"/>
    </row>
    <row r="112" spans="1:31" s="25" customFormat="1" ht="25.5" customHeight="1">
      <c r="A112" s="21">
        <v>1</v>
      </c>
      <c r="B112" s="22">
        <f t="shared" ref="B112:B120" si="97">$A$1</f>
        <v>4</v>
      </c>
      <c r="C112" s="22">
        <v>6</v>
      </c>
      <c r="D112" s="22" t="s">
        <v>991</v>
      </c>
      <c r="E112" s="22" t="s">
        <v>992</v>
      </c>
      <c r="F112" s="22" t="s">
        <v>993</v>
      </c>
      <c r="G112" s="22" t="s">
        <v>994</v>
      </c>
      <c r="H112" s="22" t="s">
        <v>995</v>
      </c>
      <c r="I112" s="32"/>
      <c r="J112" s="23">
        <f t="shared" ref="J112:J120" si="98">L112+M112</f>
        <v>3262</v>
      </c>
      <c r="K112" s="30" t="str">
        <f t="shared" ref="K112:K120" si="99">IF(OR(I112=0,J112=0),"",I112-J112)</f>
        <v/>
      </c>
      <c r="L112" s="23">
        <v>3240</v>
      </c>
      <c r="M112" s="23">
        <f t="shared" ref="M112:M120" si="100">SUBTOTAL(9,O112:W112)</f>
        <v>22</v>
      </c>
      <c r="N112" s="31">
        <f t="shared" ref="N112:N120" si="101">IF(L112="",0,M112/J112)</f>
        <v>6.7443286327406498E-3</v>
      </c>
      <c r="O112" s="23"/>
      <c r="P112" s="23"/>
      <c r="Q112" s="23"/>
      <c r="R112" s="23"/>
      <c r="S112" s="23">
        <v>3</v>
      </c>
      <c r="T112" s="23"/>
      <c r="U112" s="23">
        <v>19</v>
      </c>
      <c r="V112" s="23"/>
      <c r="W112" s="23"/>
      <c r="X112" s="24">
        <v>2017046</v>
      </c>
      <c r="Y112" s="22">
        <v>10</v>
      </c>
      <c r="Z112" s="22" t="s">
        <v>1001</v>
      </c>
      <c r="AA112" s="22"/>
      <c r="AB112" s="22" t="str">
        <f t="shared" ref="AB112:AB120" si="102">IF(Z112="A","이명강","김연빈")</f>
        <v>김연빈</v>
      </c>
      <c r="AC112" s="45" t="s">
        <v>41</v>
      </c>
      <c r="AD112" s="47" t="str">
        <f t="shared" ref="AD112:AD120" si="103">IF(AE112=0,"",AE112)</f>
        <v/>
      </c>
      <c r="AE112" s="48">
        <f t="shared" ref="AE112:AE120" si="104">IF(F112="",0,VLOOKUP(F112,제품피치,2))</f>
        <v>0</v>
      </c>
    </row>
    <row r="113" spans="1:31" s="25" customFormat="1" ht="25.5" customHeight="1">
      <c r="A113" s="21">
        <v>2</v>
      </c>
      <c r="B113" s="22">
        <f t="shared" si="97"/>
        <v>4</v>
      </c>
      <c r="C113" s="22">
        <v>6</v>
      </c>
      <c r="D113" s="22" t="s">
        <v>974</v>
      </c>
      <c r="E113" s="22" t="s">
        <v>975</v>
      </c>
      <c r="F113" s="22" t="s">
        <v>976</v>
      </c>
      <c r="G113" s="22" t="s">
        <v>977</v>
      </c>
      <c r="H113" s="22" t="s">
        <v>922</v>
      </c>
      <c r="I113" s="32"/>
      <c r="J113" s="23">
        <f t="shared" si="98"/>
        <v>20983</v>
      </c>
      <c r="K113" s="30" t="str">
        <f t="shared" si="99"/>
        <v/>
      </c>
      <c r="L113" s="23">
        <v>20000</v>
      </c>
      <c r="M113" s="23">
        <f t="shared" si="100"/>
        <v>983</v>
      </c>
      <c r="N113" s="31">
        <f t="shared" si="101"/>
        <v>4.6847447934041844E-2</v>
      </c>
      <c r="O113" s="23">
        <v>827</v>
      </c>
      <c r="P113" s="23">
        <v>156</v>
      </c>
      <c r="Q113" s="23"/>
      <c r="R113" s="23"/>
      <c r="S113" s="23"/>
      <c r="T113" s="23"/>
      <c r="U113" s="23"/>
      <c r="V113" s="23"/>
      <c r="W113" s="23"/>
      <c r="X113" s="24">
        <v>20170405</v>
      </c>
      <c r="Y113" s="22">
        <v>15</v>
      </c>
      <c r="Z113" s="22" t="s">
        <v>38</v>
      </c>
      <c r="AA113" s="22"/>
      <c r="AB113" s="22" t="str">
        <f t="shared" si="102"/>
        <v>김연빈</v>
      </c>
      <c r="AC113" s="45" t="s">
        <v>911</v>
      </c>
      <c r="AD113" s="47" t="str">
        <f t="shared" si="103"/>
        <v/>
      </c>
      <c r="AE113" s="48">
        <f t="shared" ref="AE113" si="105">IF(F113="",0,VLOOKUP(F113,제품피치,2))</f>
        <v>0</v>
      </c>
    </row>
    <row r="114" spans="1:31" s="25" customFormat="1" ht="25.5" customHeight="1">
      <c r="A114" s="21">
        <v>3</v>
      </c>
      <c r="B114" s="22">
        <f t="shared" si="97"/>
        <v>4</v>
      </c>
      <c r="C114" s="22">
        <v>6</v>
      </c>
      <c r="D114" s="22" t="s">
        <v>974</v>
      </c>
      <c r="E114" s="22" t="s">
        <v>975</v>
      </c>
      <c r="F114" s="22" t="s">
        <v>976</v>
      </c>
      <c r="G114" s="22" t="s">
        <v>977</v>
      </c>
      <c r="H114" s="22" t="s">
        <v>922</v>
      </c>
      <c r="I114" s="32"/>
      <c r="J114" s="23">
        <f t="shared" si="98"/>
        <v>8503</v>
      </c>
      <c r="K114" s="30" t="str">
        <f t="shared" si="99"/>
        <v/>
      </c>
      <c r="L114" s="23">
        <v>8037</v>
      </c>
      <c r="M114" s="23">
        <f t="shared" si="100"/>
        <v>466</v>
      </c>
      <c r="N114" s="31">
        <f t="shared" si="101"/>
        <v>5.4804186757614962E-2</v>
      </c>
      <c r="O114" s="23">
        <v>466</v>
      </c>
      <c r="P114" s="23"/>
      <c r="Q114" s="23"/>
      <c r="R114" s="23"/>
      <c r="S114" s="23"/>
      <c r="T114" s="23"/>
      <c r="U114" s="23"/>
      <c r="V114" s="23"/>
      <c r="W114" s="23"/>
      <c r="X114" s="24">
        <v>20170405</v>
      </c>
      <c r="Y114" s="22">
        <v>15</v>
      </c>
      <c r="Z114" s="22" t="s">
        <v>38</v>
      </c>
      <c r="AA114" s="22"/>
      <c r="AB114" s="22" t="str">
        <f t="shared" si="102"/>
        <v>김연빈</v>
      </c>
      <c r="AC114" s="45" t="s">
        <v>948</v>
      </c>
      <c r="AD114" s="47" t="str">
        <f t="shared" si="103"/>
        <v/>
      </c>
      <c r="AE114" s="48">
        <f t="shared" si="104"/>
        <v>0</v>
      </c>
    </row>
    <row r="115" spans="1:31" s="25" customFormat="1" ht="25.5" customHeight="1">
      <c r="A115" s="21">
        <v>4</v>
      </c>
      <c r="B115" s="22">
        <f t="shared" si="97"/>
        <v>4</v>
      </c>
      <c r="C115" s="22">
        <v>6</v>
      </c>
      <c r="D115" s="22" t="s">
        <v>920</v>
      </c>
      <c r="E115" s="22" t="s">
        <v>926</v>
      </c>
      <c r="F115" s="22" t="s">
        <v>939</v>
      </c>
      <c r="G115" s="22" t="s">
        <v>930</v>
      </c>
      <c r="H115" s="22" t="s">
        <v>937</v>
      </c>
      <c r="I115" s="32"/>
      <c r="J115" s="23">
        <f t="shared" si="98"/>
        <v>1193</v>
      </c>
      <c r="K115" s="30" t="str">
        <f t="shared" si="99"/>
        <v/>
      </c>
      <c r="L115" s="23">
        <v>1016</v>
      </c>
      <c r="M115" s="23">
        <f t="shared" si="100"/>
        <v>177</v>
      </c>
      <c r="N115" s="31">
        <f t="shared" si="101"/>
        <v>0.14836546521374686</v>
      </c>
      <c r="O115" s="23">
        <v>159</v>
      </c>
      <c r="P115" s="23"/>
      <c r="Q115" s="23">
        <v>18</v>
      </c>
      <c r="R115" s="23"/>
      <c r="S115" s="23"/>
      <c r="T115" s="23"/>
      <c r="U115" s="23"/>
      <c r="V115" s="23"/>
      <c r="W115" s="23"/>
      <c r="X115" s="24">
        <v>20170406</v>
      </c>
      <c r="Y115" s="22">
        <v>4</v>
      </c>
      <c r="Z115" s="22" t="s">
        <v>39</v>
      </c>
      <c r="AA115" s="22"/>
      <c r="AB115" s="22" t="str">
        <f t="shared" si="102"/>
        <v>이명강</v>
      </c>
      <c r="AC115" s="45" t="s">
        <v>948</v>
      </c>
      <c r="AD115" s="47">
        <f t="shared" si="103"/>
        <v>0.5</v>
      </c>
      <c r="AE115" s="48">
        <f t="shared" si="104"/>
        <v>0.5</v>
      </c>
    </row>
    <row r="116" spans="1:31" s="25" customFormat="1" ht="25.5" customHeight="1">
      <c r="A116" s="21">
        <v>5</v>
      </c>
      <c r="B116" s="22">
        <f t="shared" si="97"/>
        <v>4</v>
      </c>
      <c r="C116" s="22">
        <v>6</v>
      </c>
      <c r="D116" s="22" t="s">
        <v>920</v>
      </c>
      <c r="E116" s="22" t="s">
        <v>926</v>
      </c>
      <c r="F116" s="22" t="s">
        <v>939</v>
      </c>
      <c r="G116" s="22" t="s">
        <v>930</v>
      </c>
      <c r="H116" s="22" t="s">
        <v>937</v>
      </c>
      <c r="I116" s="32"/>
      <c r="J116" s="23">
        <f t="shared" si="98"/>
        <v>2410</v>
      </c>
      <c r="K116" s="30" t="str">
        <f t="shared" si="99"/>
        <v/>
      </c>
      <c r="L116" s="23">
        <v>2100</v>
      </c>
      <c r="M116" s="23">
        <f t="shared" si="100"/>
        <v>310</v>
      </c>
      <c r="N116" s="31">
        <f t="shared" si="101"/>
        <v>0.12863070539419086</v>
      </c>
      <c r="O116" s="23">
        <v>211</v>
      </c>
      <c r="P116" s="23"/>
      <c r="Q116" s="23">
        <v>18</v>
      </c>
      <c r="R116" s="23"/>
      <c r="S116" s="23">
        <v>20</v>
      </c>
      <c r="T116" s="23"/>
      <c r="U116" s="23"/>
      <c r="V116" s="23"/>
      <c r="W116" s="23">
        <v>61</v>
      </c>
      <c r="X116" s="24">
        <v>20170406</v>
      </c>
      <c r="Y116" s="22">
        <v>4</v>
      </c>
      <c r="Z116" s="22" t="s">
        <v>1001</v>
      </c>
      <c r="AA116" s="22" t="s">
        <v>1002</v>
      </c>
      <c r="AB116" s="22" t="str">
        <f t="shared" si="102"/>
        <v>김연빈</v>
      </c>
      <c r="AC116" s="45" t="s">
        <v>931</v>
      </c>
      <c r="AD116" s="47">
        <f t="shared" si="103"/>
        <v>0.5</v>
      </c>
      <c r="AE116" s="48">
        <f t="shared" ref="AE116" si="106">IF(F116="",0,VLOOKUP(F116,제품피치,2))</f>
        <v>0.5</v>
      </c>
    </row>
    <row r="117" spans="1:31" s="25" customFormat="1" ht="25.5" customHeight="1">
      <c r="A117" s="21">
        <v>6</v>
      </c>
      <c r="B117" s="22">
        <f t="shared" si="97"/>
        <v>4</v>
      </c>
      <c r="C117" s="22">
        <v>6</v>
      </c>
      <c r="D117" s="22" t="s">
        <v>996</v>
      </c>
      <c r="E117" s="22" t="s">
        <v>892</v>
      </c>
      <c r="F117" s="22" t="s">
        <v>997</v>
      </c>
      <c r="G117" s="22" t="s">
        <v>930</v>
      </c>
      <c r="H117" s="22" t="s">
        <v>998</v>
      </c>
      <c r="I117" s="32"/>
      <c r="J117" s="23">
        <f t="shared" si="98"/>
        <v>1917</v>
      </c>
      <c r="K117" s="30" t="str">
        <f t="shared" si="99"/>
        <v/>
      </c>
      <c r="L117" s="23">
        <v>1740</v>
      </c>
      <c r="M117" s="23">
        <f t="shared" si="100"/>
        <v>177</v>
      </c>
      <c r="N117" s="31">
        <f t="shared" si="101"/>
        <v>9.2331768388106417E-2</v>
      </c>
      <c r="O117" s="23">
        <v>56</v>
      </c>
      <c r="P117" s="23"/>
      <c r="Q117" s="23"/>
      <c r="R117" s="23"/>
      <c r="S117" s="23">
        <v>7</v>
      </c>
      <c r="T117" s="23">
        <v>83</v>
      </c>
      <c r="U117" s="23">
        <v>31</v>
      </c>
      <c r="V117" s="23"/>
      <c r="W117" s="23"/>
      <c r="X117" s="24">
        <v>20170406</v>
      </c>
      <c r="Y117" s="22">
        <v>6</v>
      </c>
      <c r="Z117" s="22" t="s">
        <v>38</v>
      </c>
      <c r="AA117" s="22"/>
      <c r="AB117" s="22" t="str">
        <f t="shared" si="102"/>
        <v>김연빈</v>
      </c>
      <c r="AC117" s="45" t="s">
        <v>41</v>
      </c>
      <c r="AD117" s="47">
        <f t="shared" si="103"/>
        <v>0.8</v>
      </c>
      <c r="AE117" s="48">
        <f t="shared" ref="AE117" si="107">IF(F117="",0,VLOOKUP(F117,제품피치,2))</f>
        <v>0.8</v>
      </c>
    </row>
    <row r="118" spans="1:31" s="25" customFormat="1" ht="25.5" customHeight="1">
      <c r="A118" s="21">
        <v>7</v>
      </c>
      <c r="B118" s="22">
        <f t="shared" si="97"/>
        <v>4</v>
      </c>
      <c r="C118" s="22">
        <v>6</v>
      </c>
      <c r="D118" s="22" t="s">
        <v>991</v>
      </c>
      <c r="E118" s="22" t="s">
        <v>992</v>
      </c>
      <c r="F118" s="22" t="s">
        <v>993</v>
      </c>
      <c r="G118" s="22" t="s">
        <v>994</v>
      </c>
      <c r="H118" s="22" t="s">
        <v>995</v>
      </c>
      <c r="I118" s="32"/>
      <c r="J118" s="23">
        <f t="shared" si="98"/>
        <v>4083</v>
      </c>
      <c r="K118" s="30" t="str">
        <f t="shared" si="99"/>
        <v/>
      </c>
      <c r="L118" s="23">
        <v>4000</v>
      </c>
      <c r="M118" s="23">
        <f t="shared" si="100"/>
        <v>83</v>
      </c>
      <c r="N118" s="31">
        <f t="shared" si="101"/>
        <v>2.032819005633113E-2</v>
      </c>
      <c r="O118" s="23">
        <v>76</v>
      </c>
      <c r="P118" s="23"/>
      <c r="Q118" s="23"/>
      <c r="R118" s="23"/>
      <c r="S118" s="23"/>
      <c r="T118" s="23">
        <v>7</v>
      </c>
      <c r="U118" s="23"/>
      <c r="V118" s="23"/>
      <c r="W118" s="23"/>
      <c r="X118" s="24">
        <v>20170406</v>
      </c>
      <c r="Y118" s="22">
        <v>10</v>
      </c>
      <c r="Z118" s="22" t="s">
        <v>39</v>
      </c>
      <c r="AA118" s="22"/>
      <c r="AB118" s="22" t="str">
        <f t="shared" si="102"/>
        <v>이명강</v>
      </c>
      <c r="AC118" s="45" t="s">
        <v>30</v>
      </c>
      <c r="AD118" s="47" t="str">
        <f t="shared" si="103"/>
        <v/>
      </c>
      <c r="AE118" s="48">
        <f t="shared" ref="AE118" si="108">IF(F118="",0,VLOOKUP(F118,제품피치,2))</f>
        <v>0</v>
      </c>
    </row>
    <row r="119" spans="1:31" s="25" customFormat="1" ht="25.5" customHeight="1">
      <c r="A119" s="21">
        <v>8</v>
      </c>
      <c r="B119" s="22">
        <f t="shared" si="97"/>
        <v>4</v>
      </c>
      <c r="C119" s="22">
        <v>6</v>
      </c>
      <c r="D119" s="22" t="s">
        <v>920</v>
      </c>
      <c r="E119" s="22" t="s">
        <v>988</v>
      </c>
      <c r="F119" s="22" t="s">
        <v>989</v>
      </c>
      <c r="G119" s="22" t="s">
        <v>990</v>
      </c>
      <c r="H119" s="22" t="s">
        <v>922</v>
      </c>
      <c r="I119" s="32"/>
      <c r="J119" s="23">
        <f t="shared" si="98"/>
        <v>2015</v>
      </c>
      <c r="K119" s="30" t="str">
        <f t="shared" si="99"/>
        <v/>
      </c>
      <c r="L119" s="23">
        <v>2000</v>
      </c>
      <c r="M119" s="23">
        <f t="shared" si="100"/>
        <v>15</v>
      </c>
      <c r="N119" s="31">
        <f t="shared" si="101"/>
        <v>7.4441687344913151E-3</v>
      </c>
      <c r="O119" s="23">
        <v>4</v>
      </c>
      <c r="P119" s="23"/>
      <c r="Q119" s="23"/>
      <c r="R119" s="23"/>
      <c r="S119" s="23">
        <v>11</v>
      </c>
      <c r="T119" s="23"/>
      <c r="U119" s="23"/>
      <c r="V119" s="23"/>
      <c r="W119" s="23"/>
      <c r="X119" s="24">
        <v>20170406</v>
      </c>
      <c r="Y119" s="22">
        <v>13</v>
      </c>
      <c r="Z119" s="22" t="s">
        <v>39</v>
      </c>
      <c r="AA119" s="22"/>
      <c r="AB119" s="22" t="str">
        <f t="shared" si="102"/>
        <v>이명강</v>
      </c>
      <c r="AC119" s="45" t="s">
        <v>30</v>
      </c>
      <c r="AD119" s="47" t="str">
        <f t="shared" si="103"/>
        <v/>
      </c>
      <c r="AE119" s="48">
        <f t="shared" ref="AE119" si="109">IF(F119="",0,VLOOKUP(F119,제품피치,2))</f>
        <v>0</v>
      </c>
    </row>
    <row r="120" spans="1:31" s="25" customFormat="1" ht="25.5" customHeight="1" thickBot="1">
      <c r="A120" s="21">
        <v>9</v>
      </c>
      <c r="B120" s="22">
        <f t="shared" si="97"/>
        <v>4</v>
      </c>
      <c r="C120" s="22">
        <v>6</v>
      </c>
      <c r="D120" s="22" t="s">
        <v>996</v>
      </c>
      <c r="E120" s="22" t="s">
        <v>891</v>
      </c>
      <c r="F120" s="22" t="s">
        <v>999</v>
      </c>
      <c r="G120" s="22" t="s">
        <v>1000</v>
      </c>
      <c r="H120" s="22" t="s">
        <v>922</v>
      </c>
      <c r="I120" s="32"/>
      <c r="J120" s="23">
        <f t="shared" si="98"/>
        <v>1147</v>
      </c>
      <c r="K120" s="30" t="str">
        <f t="shared" si="99"/>
        <v/>
      </c>
      <c r="L120" s="23">
        <v>1120</v>
      </c>
      <c r="M120" s="23">
        <f t="shared" si="100"/>
        <v>27</v>
      </c>
      <c r="N120" s="31">
        <f t="shared" si="101"/>
        <v>2.3539668700959023E-2</v>
      </c>
      <c r="O120" s="23"/>
      <c r="P120" s="23"/>
      <c r="Q120" s="23"/>
      <c r="R120" s="23"/>
      <c r="S120" s="23">
        <v>27</v>
      </c>
      <c r="T120" s="23"/>
      <c r="U120" s="23"/>
      <c r="V120" s="23"/>
      <c r="W120" s="23"/>
      <c r="X120" s="24">
        <v>20170406</v>
      </c>
      <c r="Y120" s="22">
        <v>14</v>
      </c>
      <c r="Z120" s="22" t="s">
        <v>38</v>
      </c>
      <c r="AA120" s="22"/>
      <c r="AB120" s="22" t="str">
        <f t="shared" si="102"/>
        <v>김연빈</v>
      </c>
      <c r="AC120" s="45" t="s">
        <v>41</v>
      </c>
      <c r="AD120" s="47">
        <f t="shared" si="103"/>
        <v>0.8</v>
      </c>
      <c r="AE120" s="48">
        <f t="shared" si="104"/>
        <v>0.8</v>
      </c>
    </row>
    <row r="121" spans="1:31" s="27" customFormat="1" ht="21" customHeight="1" thickTop="1">
      <c r="A121" s="82" t="s">
        <v>32</v>
      </c>
      <c r="B121" s="83"/>
      <c r="C121" s="83"/>
      <c r="D121" s="83"/>
      <c r="E121" s="83"/>
      <c r="F121" s="83"/>
      <c r="G121" s="83"/>
      <c r="H121" s="59"/>
      <c r="I121" s="86">
        <f>SUM(I112:I120)</f>
        <v>0</v>
      </c>
      <c r="J121" s="86">
        <f>SUM(J112:J120)</f>
        <v>45513</v>
      </c>
      <c r="K121" s="86">
        <f>SUM(K112:K120)</f>
        <v>0</v>
      </c>
      <c r="L121" s="86">
        <f>SUM(L112:L120)</f>
        <v>43253</v>
      </c>
      <c r="M121" s="86">
        <f>SUM(M112:M120)</f>
        <v>2260</v>
      </c>
      <c r="N121" s="88">
        <f>M121/J121</f>
        <v>4.965614220112935E-2</v>
      </c>
      <c r="O121" s="26">
        <f t="shared" ref="O121:W121" si="110">SUM( O112:O120)</f>
        <v>1799</v>
      </c>
      <c r="P121" s="26">
        <f t="shared" si="110"/>
        <v>156</v>
      </c>
      <c r="Q121" s="26">
        <f t="shared" si="110"/>
        <v>36</v>
      </c>
      <c r="R121" s="26">
        <f t="shared" si="110"/>
        <v>0</v>
      </c>
      <c r="S121" s="26">
        <f t="shared" si="110"/>
        <v>68</v>
      </c>
      <c r="T121" s="26">
        <f t="shared" si="110"/>
        <v>90</v>
      </c>
      <c r="U121" s="26">
        <f t="shared" si="110"/>
        <v>50</v>
      </c>
      <c r="V121" s="26">
        <f t="shared" si="110"/>
        <v>0</v>
      </c>
      <c r="W121" s="26">
        <f t="shared" si="110"/>
        <v>61</v>
      </c>
      <c r="X121" s="89"/>
      <c r="Y121" s="83"/>
      <c r="Z121" s="59"/>
      <c r="AA121" s="90"/>
      <c r="AB121" s="58"/>
      <c r="AC121" s="59"/>
      <c r="AD121" s="62"/>
      <c r="AE121" s="25"/>
    </row>
    <row r="122" spans="1:31" s="27" customFormat="1" ht="20.25">
      <c r="A122" s="84"/>
      <c r="B122" s="85"/>
      <c r="C122" s="85"/>
      <c r="D122" s="85"/>
      <c r="E122" s="85"/>
      <c r="F122" s="85"/>
      <c r="G122" s="85"/>
      <c r="H122" s="61"/>
      <c r="I122" s="87"/>
      <c r="J122" s="87"/>
      <c r="K122" s="87"/>
      <c r="L122" s="87"/>
      <c r="M122" s="87"/>
      <c r="N122" s="87"/>
      <c r="O122" s="55">
        <f t="shared" ref="O122:W122" si="111">IFERROR(O121/$M121,"")</f>
        <v>0.79601769911504427</v>
      </c>
      <c r="P122" s="55">
        <f t="shared" si="111"/>
        <v>6.9026548672566371E-2</v>
      </c>
      <c r="Q122" s="55">
        <f t="shared" si="111"/>
        <v>1.5929203539823009E-2</v>
      </c>
      <c r="R122" s="55">
        <f t="shared" si="111"/>
        <v>0</v>
      </c>
      <c r="S122" s="55">
        <f t="shared" si="111"/>
        <v>3.0088495575221239E-2</v>
      </c>
      <c r="T122" s="55">
        <f t="shared" si="111"/>
        <v>3.9823008849557522E-2</v>
      </c>
      <c r="U122" s="55">
        <f t="shared" si="111"/>
        <v>2.2123893805309734E-2</v>
      </c>
      <c r="V122" s="55">
        <f t="shared" si="111"/>
        <v>0</v>
      </c>
      <c r="W122" s="55">
        <f t="shared" si="111"/>
        <v>2.6991150442477876E-2</v>
      </c>
      <c r="X122" s="60"/>
      <c r="Y122" s="85"/>
      <c r="Z122" s="61"/>
      <c r="AA122" s="87"/>
      <c r="AB122" s="60"/>
      <c r="AC122" s="61"/>
      <c r="AD122" s="63"/>
      <c r="AE122" s="25"/>
    </row>
    <row r="123" spans="1:31" s="28" customFormat="1" ht="10.5" customHeight="1" thickBot="1">
      <c r="A123" s="64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6"/>
      <c r="AE123" s="25"/>
    </row>
    <row r="124" spans="1:31" s="28" customFormat="1" ht="24.75" customHeight="1">
      <c r="A124" s="67" t="s">
        <v>33</v>
      </c>
      <c r="B124" s="68"/>
      <c r="C124" s="69"/>
      <c r="D124" s="76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77"/>
      <c r="AE124" s="25"/>
    </row>
    <row r="125" spans="1:31" s="28" customFormat="1" ht="24.75" customHeight="1">
      <c r="A125" s="70"/>
      <c r="B125" s="71"/>
      <c r="C125" s="72"/>
      <c r="D125" s="78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9"/>
      <c r="AE125" s="16"/>
    </row>
    <row r="126" spans="1:31" s="28" customFormat="1" ht="24.75" customHeight="1">
      <c r="A126" s="70"/>
      <c r="B126" s="71"/>
      <c r="C126" s="72"/>
      <c r="D126" s="78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9"/>
      <c r="AE126" s="16"/>
    </row>
    <row r="127" spans="1:31" s="28" customFormat="1" ht="24.75" customHeight="1">
      <c r="A127" s="70"/>
      <c r="B127" s="71"/>
      <c r="C127" s="72"/>
      <c r="D127" s="78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9"/>
      <c r="AE127" s="16"/>
    </row>
    <row r="128" spans="1:31" s="28" customFormat="1" ht="24.75" customHeight="1">
      <c r="A128" s="70"/>
      <c r="B128" s="71"/>
      <c r="C128" s="72"/>
      <c r="D128" s="78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9"/>
      <c r="AE128" s="16"/>
    </row>
    <row r="129" spans="1:31" ht="24.75" customHeight="1" thickBot="1">
      <c r="A129" s="73"/>
      <c r="B129" s="74"/>
      <c r="C129" s="75"/>
      <c r="D129" s="80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81"/>
    </row>
    <row r="130" spans="1:31" ht="17.25" thickBot="1"/>
    <row r="131" spans="1:31" s="16" customFormat="1" ht="33" customHeight="1">
      <c r="A131" s="91">
        <v>4</v>
      </c>
      <c r="B131" s="92"/>
      <c r="C131" s="92"/>
      <c r="D131" s="92"/>
      <c r="E131" s="92"/>
      <c r="F131" s="93" t="s">
        <v>40</v>
      </c>
      <c r="G131" s="93"/>
      <c r="H131" s="93"/>
      <c r="I131" s="93"/>
      <c r="J131" s="93"/>
      <c r="K131" s="94"/>
      <c r="L131" s="95" t="s">
        <v>0</v>
      </c>
      <c r="M131" s="96"/>
      <c r="N131" s="15"/>
      <c r="O131" s="95" t="s">
        <v>1</v>
      </c>
      <c r="P131" s="97"/>
      <c r="Q131" s="97"/>
      <c r="R131" s="97"/>
      <c r="S131" s="97"/>
      <c r="T131" s="97"/>
      <c r="U131" s="97"/>
      <c r="V131" s="97"/>
      <c r="W131" s="96"/>
      <c r="X131" s="95" t="s">
        <v>2</v>
      </c>
      <c r="Y131" s="97"/>
      <c r="Z131" s="96"/>
      <c r="AA131" s="98" t="s">
        <v>3</v>
      </c>
      <c r="AB131" s="100" t="s">
        <v>4</v>
      </c>
      <c r="AC131" s="102" t="s">
        <v>5</v>
      </c>
      <c r="AD131" s="104" t="s">
        <v>793</v>
      </c>
    </row>
    <row r="132" spans="1:31" s="16" customFormat="1" ht="45" customHeight="1" thickBot="1">
      <c r="A132" s="17" t="s">
        <v>6</v>
      </c>
      <c r="B132" s="18" t="s">
        <v>7</v>
      </c>
      <c r="C132" s="18" t="s">
        <v>8</v>
      </c>
      <c r="D132" s="18" t="s">
        <v>9</v>
      </c>
      <c r="E132" s="18" t="s">
        <v>10</v>
      </c>
      <c r="F132" s="18" t="s">
        <v>11</v>
      </c>
      <c r="G132" s="18" t="s">
        <v>12</v>
      </c>
      <c r="H132" s="18" t="s">
        <v>13</v>
      </c>
      <c r="I132" s="33" t="s">
        <v>36</v>
      </c>
      <c r="J132" s="18" t="s">
        <v>0</v>
      </c>
      <c r="K132" s="18" t="s">
        <v>37</v>
      </c>
      <c r="L132" s="18" t="s">
        <v>14</v>
      </c>
      <c r="M132" s="18" t="s">
        <v>15</v>
      </c>
      <c r="N132" s="19" t="s">
        <v>16</v>
      </c>
      <c r="O132" s="18" t="s">
        <v>17</v>
      </c>
      <c r="P132" s="18" t="s">
        <v>18</v>
      </c>
      <c r="Q132" s="18" t="s">
        <v>19</v>
      </c>
      <c r="R132" s="18" t="s">
        <v>20</v>
      </c>
      <c r="S132" s="18" t="s">
        <v>21</v>
      </c>
      <c r="T132" s="18" t="s">
        <v>22</v>
      </c>
      <c r="U132" s="18" t="s">
        <v>23</v>
      </c>
      <c r="V132" s="20" t="s">
        <v>34</v>
      </c>
      <c r="W132" s="18" t="s">
        <v>25</v>
      </c>
      <c r="X132" s="18" t="s">
        <v>26</v>
      </c>
      <c r="Y132" s="18" t="s">
        <v>27</v>
      </c>
      <c r="Z132" s="18" t="s">
        <v>28</v>
      </c>
      <c r="AA132" s="99"/>
      <c r="AB132" s="101"/>
      <c r="AC132" s="103"/>
      <c r="AD132" s="105"/>
    </row>
    <row r="133" spans="1:31" s="25" customFormat="1" ht="25.5" customHeight="1">
      <c r="A133" s="21">
        <v>1</v>
      </c>
      <c r="B133" s="22">
        <f t="shared" ref="B133:B142" si="112">$A$1</f>
        <v>4</v>
      </c>
      <c r="C133" s="22">
        <v>7</v>
      </c>
      <c r="D133" s="22" t="s">
        <v>991</v>
      </c>
      <c r="E133" s="22" t="s">
        <v>1006</v>
      </c>
      <c r="F133" s="22" t="s">
        <v>1007</v>
      </c>
      <c r="G133" s="22" t="s">
        <v>1008</v>
      </c>
      <c r="H133" s="22" t="s">
        <v>937</v>
      </c>
      <c r="I133" s="32"/>
      <c r="J133" s="23">
        <f t="shared" ref="J133:J142" si="113">L133+M133</f>
        <v>10109</v>
      </c>
      <c r="K133" s="30" t="str">
        <f t="shared" ref="K133:K142" si="114">IF(OR(I133=0,J133=0),"",I133-J133)</f>
        <v/>
      </c>
      <c r="L133" s="23">
        <v>10010</v>
      </c>
      <c r="M133" s="23">
        <f t="shared" ref="M133:M142" si="115">SUBTOTAL(9,O133:W133)</f>
        <v>99</v>
      </c>
      <c r="N133" s="31">
        <f t="shared" ref="N133:N142" si="116">IF(L133="",0,M133/J133)</f>
        <v>9.7932535364526653E-3</v>
      </c>
      <c r="O133" s="23">
        <v>72</v>
      </c>
      <c r="P133" s="23"/>
      <c r="Q133" s="23"/>
      <c r="R133" s="23"/>
      <c r="S133" s="23"/>
      <c r="T133" s="23"/>
      <c r="U133" s="23"/>
      <c r="V133" s="23"/>
      <c r="W133" s="23">
        <v>27</v>
      </c>
      <c r="X133" s="24">
        <v>20170406</v>
      </c>
      <c r="Y133" s="22">
        <v>2</v>
      </c>
      <c r="Z133" s="22" t="s">
        <v>38</v>
      </c>
      <c r="AA133" s="22" t="s">
        <v>1009</v>
      </c>
      <c r="AB133" s="22" t="str">
        <f t="shared" ref="AB133:AB142" si="117">IF(Z133="A","이명강","김연빈")</f>
        <v>김연빈</v>
      </c>
      <c r="AC133" s="45" t="s">
        <v>41</v>
      </c>
      <c r="AD133" s="47" t="str">
        <f t="shared" ref="AD133:AD142" si="118">IF(AE133=0,"",AE133)</f>
        <v/>
      </c>
      <c r="AE133" s="48">
        <f t="shared" ref="AE133" si="119">IF(F133="",0,VLOOKUP(F133,제품피치,2))</f>
        <v>0</v>
      </c>
    </row>
    <row r="134" spans="1:31" s="25" customFormat="1" ht="25.5" customHeight="1">
      <c r="A134" s="21">
        <v>2</v>
      </c>
      <c r="B134" s="22">
        <f t="shared" si="112"/>
        <v>4</v>
      </c>
      <c r="C134" s="22">
        <v>7</v>
      </c>
      <c r="D134" s="22" t="s">
        <v>920</v>
      </c>
      <c r="E134" s="22" t="s">
        <v>988</v>
      </c>
      <c r="F134" s="22" t="s">
        <v>989</v>
      </c>
      <c r="G134" s="22" t="s">
        <v>990</v>
      </c>
      <c r="H134" s="22" t="s">
        <v>922</v>
      </c>
      <c r="I134" s="32"/>
      <c r="J134" s="23">
        <f t="shared" si="113"/>
        <v>1929</v>
      </c>
      <c r="K134" s="30" t="str">
        <f t="shared" si="114"/>
        <v/>
      </c>
      <c r="L134" s="23">
        <v>1887</v>
      </c>
      <c r="M134" s="23">
        <f t="shared" si="115"/>
        <v>42</v>
      </c>
      <c r="N134" s="31">
        <f t="shared" si="116"/>
        <v>2.177293934681182E-2</v>
      </c>
      <c r="O134" s="23">
        <v>37</v>
      </c>
      <c r="P134" s="23"/>
      <c r="Q134" s="23"/>
      <c r="R134" s="23"/>
      <c r="S134" s="23">
        <v>5</v>
      </c>
      <c r="T134" s="23"/>
      <c r="U134" s="23"/>
      <c r="V134" s="23"/>
      <c r="W134" s="23"/>
      <c r="X134" s="24">
        <v>20170406</v>
      </c>
      <c r="Y134" s="22">
        <v>13</v>
      </c>
      <c r="Z134" s="22" t="s">
        <v>38</v>
      </c>
      <c r="AA134" s="22"/>
      <c r="AB134" s="22" t="str">
        <f t="shared" si="117"/>
        <v>김연빈</v>
      </c>
      <c r="AC134" s="45" t="s">
        <v>30</v>
      </c>
      <c r="AD134" s="47" t="str">
        <f t="shared" si="118"/>
        <v/>
      </c>
      <c r="AE134" s="48">
        <f t="shared" ref="AE134" si="120">IF(F134="",0,VLOOKUP(F134,제품피치,2))</f>
        <v>0</v>
      </c>
    </row>
    <row r="135" spans="1:31" s="25" customFormat="1" ht="25.5" customHeight="1">
      <c r="A135" s="21">
        <v>3</v>
      </c>
      <c r="B135" s="22">
        <f t="shared" si="112"/>
        <v>4</v>
      </c>
      <c r="C135" s="22">
        <v>7</v>
      </c>
      <c r="D135" s="22" t="s">
        <v>991</v>
      </c>
      <c r="E135" s="22" t="s">
        <v>1006</v>
      </c>
      <c r="F135" s="22" t="s">
        <v>1007</v>
      </c>
      <c r="G135" s="22" t="s">
        <v>1008</v>
      </c>
      <c r="H135" s="22" t="s">
        <v>937</v>
      </c>
      <c r="I135" s="32"/>
      <c r="J135" s="23">
        <f t="shared" si="113"/>
        <v>10383</v>
      </c>
      <c r="K135" s="30" t="str">
        <f t="shared" si="114"/>
        <v/>
      </c>
      <c r="L135" s="23">
        <v>10375</v>
      </c>
      <c r="M135" s="23">
        <f t="shared" si="115"/>
        <v>8</v>
      </c>
      <c r="N135" s="31">
        <f t="shared" si="116"/>
        <v>7.7049022440527787E-4</v>
      </c>
      <c r="O135" s="23">
        <v>3</v>
      </c>
      <c r="P135" s="23"/>
      <c r="Q135" s="23"/>
      <c r="R135" s="23"/>
      <c r="S135" s="23"/>
      <c r="T135" s="23"/>
      <c r="U135" s="23"/>
      <c r="V135" s="23"/>
      <c r="W135" s="23">
        <v>5</v>
      </c>
      <c r="X135" s="24">
        <v>20170407</v>
      </c>
      <c r="Y135" s="22">
        <v>2</v>
      </c>
      <c r="Z135" s="22" t="s">
        <v>38</v>
      </c>
      <c r="AA135" s="22" t="s">
        <v>1010</v>
      </c>
      <c r="AB135" s="22" t="str">
        <f t="shared" si="117"/>
        <v>김연빈</v>
      </c>
      <c r="AC135" s="45" t="s">
        <v>41</v>
      </c>
      <c r="AD135" s="47" t="str">
        <f t="shared" si="118"/>
        <v/>
      </c>
      <c r="AE135" s="48">
        <f t="shared" ref="AE135:AE141" si="121">IF(F135="",0,VLOOKUP(F135,제품피치,2))</f>
        <v>0</v>
      </c>
    </row>
    <row r="136" spans="1:31" s="25" customFormat="1" ht="25.5" customHeight="1">
      <c r="A136" s="21">
        <v>4</v>
      </c>
      <c r="B136" s="22">
        <f t="shared" si="112"/>
        <v>4</v>
      </c>
      <c r="C136" s="22">
        <v>7</v>
      </c>
      <c r="D136" s="22" t="s">
        <v>920</v>
      </c>
      <c r="E136" s="22" t="s">
        <v>926</v>
      </c>
      <c r="F136" s="22" t="s">
        <v>939</v>
      </c>
      <c r="G136" s="22" t="s">
        <v>930</v>
      </c>
      <c r="H136" s="22" t="s">
        <v>937</v>
      </c>
      <c r="I136" s="32"/>
      <c r="J136" s="23">
        <f t="shared" si="113"/>
        <v>1325</v>
      </c>
      <c r="K136" s="30" t="str">
        <f t="shared" si="114"/>
        <v/>
      </c>
      <c r="L136" s="23">
        <v>800</v>
      </c>
      <c r="M136" s="23">
        <f t="shared" si="115"/>
        <v>525</v>
      </c>
      <c r="N136" s="31">
        <f t="shared" si="116"/>
        <v>0.39622641509433965</v>
      </c>
      <c r="O136" s="23">
        <v>504</v>
      </c>
      <c r="P136" s="23"/>
      <c r="Q136" s="23"/>
      <c r="R136" s="23"/>
      <c r="S136" s="23">
        <v>21</v>
      </c>
      <c r="T136" s="23"/>
      <c r="U136" s="23"/>
      <c r="V136" s="23"/>
      <c r="W136" s="23"/>
      <c r="X136" s="24">
        <v>20170407</v>
      </c>
      <c r="Y136" s="22">
        <v>4</v>
      </c>
      <c r="Z136" s="22" t="s">
        <v>39</v>
      </c>
      <c r="AA136" s="22"/>
      <c r="AB136" s="22" t="str">
        <f t="shared" si="117"/>
        <v>이명강</v>
      </c>
      <c r="AC136" s="45" t="s">
        <v>30</v>
      </c>
      <c r="AD136" s="47">
        <f t="shared" si="118"/>
        <v>0.5</v>
      </c>
      <c r="AE136" s="48">
        <f t="shared" si="121"/>
        <v>0.5</v>
      </c>
    </row>
    <row r="137" spans="1:31" s="25" customFormat="1" ht="25.5" customHeight="1">
      <c r="A137" s="21">
        <v>5</v>
      </c>
      <c r="B137" s="22">
        <f t="shared" si="112"/>
        <v>4</v>
      </c>
      <c r="C137" s="22">
        <v>7</v>
      </c>
      <c r="D137" s="22" t="s">
        <v>920</v>
      </c>
      <c r="E137" s="22" t="s">
        <v>926</v>
      </c>
      <c r="F137" s="22" t="s">
        <v>939</v>
      </c>
      <c r="G137" s="22" t="s">
        <v>930</v>
      </c>
      <c r="H137" s="22" t="s">
        <v>937</v>
      </c>
      <c r="I137" s="32"/>
      <c r="J137" s="23">
        <f t="shared" si="113"/>
        <v>2493</v>
      </c>
      <c r="K137" s="30" t="str">
        <f t="shared" si="114"/>
        <v/>
      </c>
      <c r="L137" s="23">
        <v>2070</v>
      </c>
      <c r="M137" s="23">
        <f t="shared" si="115"/>
        <v>423</v>
      </c>
      <c r="N137" s="31">
        <f t="shared" si="116"/>
        <v>0.16967509025270758</v>
      </c>
      <c r="O137" s="23">
        <v>350</v>
      </c>
      <c r="P137" s="23"/>
      <c r="Q137" s="23"/>
      <c r="R137" s="23"/>
      <c r="S137" s="23">
        <v>17</v>
      </c>
      <c r="T137" s="23"/>
      <c r="U137" s="23"/>
      <c r="V137" s="23"/>
      <c r="W137" s="23">
        <v>56</v>
      </c>
      <c r="X137" s="24">
        <v>20170407</v>
      </c>
      <c r="Y137" s="22">
        <v>4</v>
      </c>
      <c r="Z137" s="22" t="s">
        <v>38</v>
      </c>
      <c r="AA137" s="22" t="s">
        <v>1011</v>
      </c>
      <c r="AB137" s="22" t="str">
        <f t="shared" si="117"/>
        <v>김연빈</v>
      </c>
      <c r="AC137" s="45" t="s">
        <v>931</v>
      </c>
      <c r="AD137" s="47">
        <f t="shared" si="118"/>
        <v>0.5</v>
      </c>
      <c r="AE137" s="48">
        <f t="shared" si="121"/>
        <v>0.5</v>
      </c>
    </row>
    <row r="138" spans="1:31" s="25" customFormat="1" ht="25.5" customHeight="1">
      <c r="A138" s="21">
        <v>6</v>
      </c>
      <c r="B138" s="22">
        <f t="shared" si="112"/>
        <v>4</v>
      </c>
      <c r="C138" s="22">
        <v>7</v>
      </c>
      <c r="D138" s="22" t="s">
        <v>991</v>
      </c>
      <c r="E138" s="22" t="s">
        <v>992</v>
      </c>
      <c r="F138" s="22" t="s">
        <v>993</v>
      </c>
      <c r="G138" s="22" t="s">
        <v>994</v>
      </c>
      <c r="H138" s="22" t="s">
        <v>995</v>
      </c>
      <c r="I138" s="32"/>
      <c r="J138" s="23">
        <f t="shared" si="113"/>
        <v>6327</v>
      </c>
      <c r="K138" s="30" t="str">
        <f t="shared" si="114"/>
        <v/>
      </c>
      <c r="L138" s="23">
        <v>6240</v>
      </c>
      <c r="M138" s="23">
        <f t="shared" si="115"/>
        <v>87</v>
      </c>
      <c r="N138" s="31">
        <f t="shared" si="116"/>
        <v>1.3750592697961118E-2</v>
      </c>
      <c r="O138" s="23"/>
      <c r="P138" s="23"/>
      <c r="Q138" s="23"/>
      <c r="R138" s="23"/>
      <c r="S138" s="23"/>
      <c r="T138" s="23"/>
      <c r="U138" s="23">
        <v>87</v>
      </c>
      <c r="V138" s="23"/>
      <c r="W138" s="23"/>
      <c r="X138" s="24">
        <v>20170407</v>
      </c>
      <c r="Y138" s="22">
        <v>10</v>
      </c>
      <c r="Z138" s="22" t="s">
        <v>39</v>
      </c>
      <c r="AA138" s="22"/>
      <c r="AB138" s="22" t="str">
        <f t="shared" si="117"/>
        <v>이명강</v>
      </c>
      <c r="AC138" s="45" t="s">
        <v>931</v>
      </c>
      <c r="AD138" s="47" t="str">
        <f t="shared" si="118"/>
        <v/>
      </c>
      <c r="AE138" s="48">
        <f t="shared" ref="AE138" si="122">IF(F138="",0,VLOOKUP(F138,제품피치,2))</f>
        <v>0</v>
      </c>
    </row>
    <row r="139" spans="1:31" s="25" customFormat="1" ht="25.5" customHeight="1">
      <c r="A139" s="21">
        <v>7</v>
      </c>
      <c r="B139" s="22">
        <f t="shared" si="112"/>
        <v>4</v>
      </c>
      <c r="C139" s="22">
        <v>7</v>
      </c>
      <c r="D139" s="22" t="s">
        <v>991</v>
      </c>
      <c r="E139" s="22" t="s">
        <v>992</v>
      </c>
      <c r="F139" s="22" t="s">
        <v>993</v>
      </c>
      <c r="G139" s="22" t="s">
        <v>994</v>
      </c>
      <c r="H139" s="22" t="s">
        <v>995</v>
      </c>
      <c r="I139" s="32"/>
      <c r="J139" s="23">
        <f t="shared" si="113"/>
        <v>4017</v>
      </c>
      <c r="K139" s="30" t="str">
        <f t="shared" si="114"/>
        <v/>
      </c>
      <c r="L139" s="23">
        <v>4000</v>
      </c>
      <c r="M139" s="23">
        <f t="shared" si="115"/>
        <v>17</v>
      </c>
      <c r="N139" s="31">
        <f t="shared" si="116"/>
        <v>4.2320139407518052E-3</v>
      </c>
      <c r="O139" s="23"/>
      <c r="P139" s="23"/>
      <c r="Q139" s="23"/>
      <c r="R139" s="23"/>
      <c r="S139" s="23"/>
      <c r="T139" s="23"/>
      <c r="U139" s="23">
        <v>17</v>
      </c>
      <c r="V139" s="23"/>
      <c r="W139" s="23"/>
      <c r="X139" s="24">
        <v>20170407</v>
      </c>
      <c r="Y139" s="22">
        <v>10</v>
      </c>
      <c r="Z139" s="22" t="s">
        <v>38</v>
      </c>
      <c r="AA139" s="22"/>
      <c r="AB139" s="22" t="str">
        <f t="shared" si="117"/>
        <v>김연빈</v>
      </c>
      <c r="AC139" s="45" t="s">
        <v>41</v>
      </c>
      <c r="AD139" s="47" t="str">
        <f t="shared" si="118"/>
        <v/>
      </c>
      <c r="AE139" s="48">
        <f t="shared" ref="AE139" si="123">IF(F139="",0,VLOOKUP(F139,제품피치,2))</f>
        <v>0</v>
      </c>
    </row>
    <row r="140" spans="1:31" s="25" customFormat="1" ht="25.5" customHeight="1">
      <c r="A140" s="21">
        <v>8</v>
      </c>
      <c r="B140" s="22">
        <f t="shared" si="112"/>
        <v>4</v>
      </c>
      <c r="C140" s="22">
        <v>7</v>
      </c>
      <c r="D140" s="22" t="s">
        <v>920</v>
      </c>
      <c r="E140" s="22" t="s">
        <v>1003</v>
      </c>
      <c r="F140" s="22" t="s">
        <v>1004</v>
      </c>
      <c r="G140" s="22">
        <v>7301</v>
      </c>
      <c r="H140" s="22" t="s">
        <v>922</v>
      </c>
      <c r="I140" s="32"/>
      <c r="J140" s="23">
        <f t="shared" si="113"/>
        <v>3293</v>
      </c>
      <c r="K140" s="30" t="str">
        <f t="shared" si="114"/>
        <v/>
      </c>
      <c r="L140" s="23">
        <v>3000</v>
      </c>
      <c r="M140" s="23">
        <f t="shared" si="115"/>
        <v>293</v>
      </c>
      <c r="N140" s="31">
        <f t="shared" si="116"/>
        <v>8.8976617066504712E-2</v>
      </c>
      <c r="O140" s="23">
        <v>221</v>
      </c>
      <c r="P140" s="23"/>
      <c r="Q140" s="23"/>
      <c r="R140" s="23"/>
      <c r="S140" s="23"/>
      <c r="T140" s="23">
        <v>72</v>
      </c>
      <c r="U140" s="23"/>
      <c r="V140" s="23"/>
      <c r="W140" s="23"/>
      <c r="X140" s="24">
        <v>20170407</v>
      </c>
      <c r="Y140" s="22">
        <v>11</v>
      </c>
      <c r="Z140" s="22" t="s">
        <v>39</v>
      </c>
      <c r="AA140" s="22"/>
      <c r="AB140" s="22" t="str">
        <f t="shared" si="117"/>
        <v>이명강</v>
      </c>
      <c r="AC140" s="45" t="s">
        <v>911</v>
      </c>
      <c r="AD140" s="47" t="str">
        <f t="shared" si="118"/>
        <v/>
      </c>
      <c r="AE140" s="48">
        <f t="shared" ref="AE140" si="124">IF(F140="",0,VLOOKUP(F140,제품피치,2))</f>
        <v>0</v>
      </c>
    </row>
    <row r="141" spans="1:31" s="25" customFormat="1" ht="25.5" customHeight="1">
      <c r="A141" s="21">
        <v>9</v>
      </c>
      <c r="B141" s="22">
        <f t="shared" si="112"/>
        <v>4</v>
      </c>
      <c r="C141" s="22">
        <v>7</v>
      </c>
      <c r="D141" s="22" t="s">
        <v>920</v>
      </c>
      <c r="E141" s="22" t="s">
        <v>1003</v>
      </c>
      <c r="F141" s="22" t="s">
        <v>1004</v>
      </c>
      <c r="G141" s="22">
        <v>7301</v>
      </c>
      <c r="H141" s="22" t="s">
        <v>922</v>
      </c>
      <c r="I141" s="32"/>
      <c r="J141" s="23">
        <f t="shared" si="113"/>
        <v>1205</v>
      </c>
      <c r="K141" s="30" t="str">
        <f t="shared" si="114"/>
        <v/>
      </c>
      <c r="L141" s="23">
        <v>1200</v>
      </c>
      <c r="M141" s="23">
        <f t="shared" si="115"/>
        <v>5</v>
      </c>
      <c r="N141" s="31">
        <f t="shared" si="116"/>
        <v>4.1493775933609959E-3</v>
      </c>
      <c r="O141" s="23">
        <v>3</v>
      </c>
      <c r="P141" s="23"/>
      <c r="Q141" s="23"/>
      <c r="R141" s="23"/>
      <c r="S141" s="23"/>
      <c r="T141" s="23">
        <v>2</v>
      </c>
      <c r="U141" s="23"/>
      <c r="V141" s="23"/>
      <c r="W141" s="23"/>
      <c r="X141" s="24">
        <v>20170407</v>
      </c>
      <c r="Y141" s="22">
        <v>11</v>
      </c>
      <c r="Z141" s="22" t="s">
        <v>38</v>
      </c>
      <c r="AA141" s="22"/>
      <c r="AB141" s="22" t="str">
        <f t="shared" si="117"/>
        <v>김연빈</v>
      </c>
      <c r="AC141" s="45" t="s">
        <v>41</v>
      </c>
      <c r="AD141" s="47" t="str">
        <f t="shared" si="118"/>
        <v/>
      </c>
      <c r="AE141" s="48">
        <f t="shared" si="121"/>
        <v>0</v>
      </c>
    </row>
    <row r="142" spans="1:31" s="25" customFormat="1" ht="25.5" customHeight="1" thickBot="1">
      <c r="A142" s="21">
        <v>10</v>
      </c>
      <c r="B142" s="22">
        <f t="shared" si="112"/>
        <v>4</v>
      </c>
      <c r="C142" s="22">
        <v>7</v>
      </c>
      <c r="D142" s="22" t="s">
        <v>996</v>
      </c>
      <c r="E142" s="22" t="s">
        <v>899</v>
      </c>
      <c r="F142" s="22" t="s">
        <v>1005</v>
      </c>
      <c r="G142" s="22" t="s">
        <v>930</v>
      </c>
      <c r="H142" s="22" t="s">
        <v>922</v>
      </c>
      <c r="I142" s="32"/>
      <c r="J142" s="23">
        <f t="shared" si="113"/>
        <v>1396</v>
      </c>
      <c r="K142" s="30" t="str">
        <f t="shared" si="114"/>
        <v/>
      </c>
      <c r="L142" s="23">
        <v>1320</v>
      </c>
      <c r="M142" s="23">
        <f t="shared" si="115"/>
        <v>76</v>
      </c>
      <c r="N142" s="31">
        <f t="shared" si="116"/>
        <v>5.4441260744985676E-2</v>
      </c>
      <c r="O142" s="23">
        <v>76</v>
      </c>
      <c r="P142" s="23"/>
      <c r="Q142" s="23"/>
      <c r="R142" s="23"/>
      <c r="S142" s="23"/>
      <c r="T142" s="23"/>
      <c r="U142" s="23"/>
      <c r="V142" s="23"/>
      <c r="W142" s="23"/>
      <c r="X142" s="24">
        <v>20170407</v>
      </c>
      <c r="Y142" s="22">
        <v>14</v>
      </c>
      <c r="Z142" s="22" t="s">
        <v>39</v>
      </c>
      <c r="AA142" s="22"/>
      <c r="AB142" s="22" t="str">
        <f t="shared" si="117"/>
        <v>이명강</v>
      </c>
      <c r="AC142" s="45" t="s">
        <v>30</v>
      </c>
      <c r="AD142" s="47">
        <f t="shared" si="118"/>
        <v>0.8</v>
      </c>
      <c r="AE142" s="48">
        <f t="shared" ref="AE142" si="125">IF(F142="",0,VLOOKUP(F142,제품피치,2))</f>
        <v>0.8</v>
      </c>
    </row>
    <row r="143" spans="1:31" s="27" customFormat="1" ht="21" customHeight="1" thickTop="1">
      <c r="A143" s="82" t="s">
        <v>32</v>
      </c>
      <c r="B143" s="83"/>
      <c r="C143" s="83"/>
      <c r="D143" s="83"/>
      <c r="E143" s="83"/>
      <c r="F143" s="83"/>
      <c r="G143" s="83"/>
      <c r="H143" s="59"/>
      <c r="I143" s="86">
        <f>SUM(I133:I142)</f>
        <v>0</v>
      </c>
      <c r="J143" s="86">
        <f>SUM(J133:J142)</f>
        <v>42477</v>
      </c>
      <c r="K143" s="86">
        <f>SUM(K133:K142)</f>
        <v>0</v>
      </c>
      <c r="L143" s="86">
        <f>SUM(L133:L142)</f>
        <v>40902</v>
      </c>
      <c r="M143" s="86">
        <f>SUM(M133:M142)</f>
        <v>1575</v>
      </c>
      <c r="N143" s="88">
        <f>M143/J143</f>
        <v>3.7078889752101135E-2</v>
      </c>
      <c r="O143" s="26">
        <f t="shared" ref="O143:W143" si="126">SUM( O133:O142)</f>
        <v>1266</v>
      </c>
      <c r="P143" s="26">
        <f t="shared" si="126"/>
        <v>0</v>
      </c>
      <c r="Q143" s="26">
        <f t="shared" si="126"/>
        <v>0</v>
      </c>
      <c r="R143" s="26">
        <f t="shared" si="126"/>
        <v>0</v>
      </c>
      <c r="S143" s="26">
        <f t="shared" si="126"/>
        <v>43</v>
      </c>
      <c r="T143" s="26">
        <f t="shared" si="126"/>
        <v>74</v>
      </c>
      <c r="U143" s="26">
        <f t="shared" si="126"/>
        <v>104</v>
      </c>
      <c r="V143" s="26">
        <f t="shared" si="126"/>
        <v>0</v>
      </c>
      <c r="W143" s="26">
        <f t="shared" si="126"/>
        <v>88</v>
      </c>
      <c r="X143" s="89"/>
      <c r="Y143" s="83"/>
      <c r="Z143" s="59"/>
      <c r="AA143" s="90"/>
      <c r="AB143" s="58"/>
      <c r="AC143" s="59"/>
      <c r="AD143" s="62"/>
      <c r="AE143" s="25"/>
    </row>
    <row r="144" spans="1:31" s="27" customFormat="1" ht="20.25">
      <c r="A144" s="84"/>
      <c r="B144" s="85"/>
      <c r="C144" s="85"/>
      <c r="D144" s="85"/>
      <c r="E144" s="85"/>
      <c r="F144" s="85"/>
      <c r="G144" s="85"/>
      <c r="H144" s="61"/>
      <c r="I144" s="87"/>
      <c r="J144" s="87"/>
      <c r="K144" s="87"/>
      <c r="L144" s="87"/>
      <c r="M144" s="87"/>
      <c r="N144" s="87"/>
      <c r="O144" s="55">
        <f t="shared" ref="O144:W144" si="127">IFERROR(O143/$M143,"")</f>
        <v>0.80380952380952386</v>
      </c>
      <c r="P144" s="55">
        <f t="shared" si="127"/>
        <v>0</v>
      </c>
      <c r="Q144" s="55">
        <f t="shared" si="127"/>
        <v>0</v>
      </c>
      <c r="R144" s="55">
        <f t="shared" si="127"/>
        <v>0</v>
      </c>
      <c r="S144" s="55">
        <f t="shared" si="127"/>
        <v>2.7301587301587302E-2</v>
      </c>
      <c r="T144" s="55">
        <f t="shared" si="127"/>
        <v>4.6984126984126982E-2</v>
      </c>
      <c r="U144" s="55">
        <f t="shared" si="127"/>
        <v>6.6031746031746039E-2</v>
      </c>
      <c r="V144" s="55">
        <f t="shared" si="127"/>
        <v>0</v>
      </c>
      <c r="W144" s="55">
        <f t="shared" si="127"/>
        <v>5.5873015873015873E-2</v>
      </c>
      <c r="X144" s="60"/>
      <c r="Y144" s="85"/>
      <c r="Z144" s="61"/>
      <c r="AA144" s="87"/>
      <c r="AB144" s="60"/>
      <c r="AC144" s="61"/>
      <c r="AD144" s="63"/>
      <c r="AE144" s="25"/>
    </row>
    <row r="145" spans="1:31" s="28" customFormat="1" ht="10.5" customHeight="1" thickBot="1">
      <c r="A145" s="64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6"/>
      <c r="AE145" s="25"/>
    </row>
    <row r="146" spans="1:31" s="28" customFormat="1" ht="24.75" customHeight="1">
      <c r="A146" s="67" t="s">
        <v>33</v>
      </c>
      <c r="B146" s="68"/>
      <c r="C146" s="69"/>
      <c r="D146" s="76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77"/>
      <c r="AE146" s="25"/>
    </row>
    <row r="147" spans="1:31" s="28" customFormat="1" ht="24.75" customHeight="1">
      <c r="A147" s="70"/>
      <c r="B147" s="71"/>
      <c r="C147" s="72"/>
      <c r="D147" s="78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9"/>
      <c r="AE147" s="16"/>
    </row>
    <row r="148" spans="1:31" s="28" customFormat="1" ht="24.75" customHeight="1">
      <c r="A148" s="70"/>
      <c r="B148" s="71"/>
      <c r="C148" s="72"/>
      <c r="D148" s="78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9"/>
      <c r="AE148" s="16"/>
    </row>
    <row r="149" spans="1:31" s="28" customFormat="1" ht="24.75" customHeight="1">
      <c r="A149" s="70"/>
      <c r="B149" s="71"/>
      <c r="C149" s="72"/>
      <c r="D149" s="78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9"/>
      <c r="AE149" s="16"/>
    </row>
    <row r="150" spans="1:31" s="28" customFormat="1" ht="24.75" customHeight="1">
      <c r="A150" s="70"/>
      <c r="B150" s="71"/>
      <c r="C150" s="72"/>
      <c r="D150" s="78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9"/>
      <c r="AE150" s="16"/>
    </row>
    <row r="151" spans="1:31" ht="24.75" customHeight="1" thickBot="1">
      <c r="A151" s="73"/>
      <c r="B151" s="74"/>
      <c r="C151" s="75"/>
      <c r="D151" s="80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81"/>
    </row>
    <row r="152" spans="1:31" ht="17.25" thickBot="1"/>
    <row r="153" spans="1:31" s="16" customFormat="1" ht="33" customHeight="1">
      <c r="A153" s="91">
        <v>4</v>
      </c>
      <c r="B153" s="92"/>
      <c r="C153" s="92"/>
      <c r="D153" s="92"/>
      <c r="E153" s="92"/>
      <c r="F153" s="93" t="s">
        <v>40</v>
      </c>
      <c r="G153" s="93"/>
      <c r="H153" s="93"/>
      <c r="I153" s="93"/>
      <c r="J153" s="93"/>
      <c r="K153" s="94"/>
      <c r="L153" s="95" t="s">
        <v>0</v>
      </c>
      <c r="M153" s="96"/>
      <c r="N153" s="15"/>
      <c r="O153" s="95" t="s">
        <v>1</v>
      </c>
      <c r="P153" s="97"/>
      <c r="Q153" s="97"/>
      <c r="R153" s="97"/>
      <c r="S153" s="97"/>
      <c r="T153" s="97"/>
      <c r="U153" s="97"/>
      <c r="V153" s="97"/>
      <c r="W153" s="96"/>
      <c r="X153" s="95" t="s">
        <v>2</v>
      </c>
      <c r="Y153" s="97"/>
      <c r="Z153" s="96"/>
      <c r="AA153" s="98" t="s">
        <v>3</v>
      </c>
      <c r="AB153" s="100" t="s">
        <v>4</v>
      </c>
      <c r="AC153" s="102" t="s">
        <v>5</v>
      </c>
      <c r="AD153" s="104" t="s">
        <v>793</v>
      </c>
    </row>
    <row r="154" spans="1:31" s="16" customFormat="1" ht="45" customHeight="1" thickBot="1">
      <c r="A154" s="17" t="s">
        <v>6</v>
      </c>
      <c r="B154" s="18" t="s">
        <v>7</v>
      </c>
      <c r="C154" s="18" t="s">
        <v>8</v>
      </c>
      <c r="D154" s="18" t="s">
        <v>9</v>
      </c>
      <c r="E154" s="18" t="s">
        <v>10</v>
      </c>
      <c r="F154" s="18" t="s">
        <v>11</v>
      </c>
      <c r="G154" s="18" t="s">
        <v>12</v>
      </c>
      <c r="H154" s="18" t="s">
        <v>13</v>
      </c>
      <c r="I154" s="33" t="s">
        <v>36</v>
      </c>
      <c r="J154" s="18" t="s">
        <v>0</v>
      </c>
      <c r="K154" s="18" t="s">
        <v>37</v>
      </c>
      <c r="L154" s="18" t="s">
        <v>14</v>
      </c>
      <c r="M154" s="18" t="s">
        <v>15</v>
      </c>
      <c r="N154" s="19" t="s">
        <v>16</v>
      </c>
      <c r="O154" s="18" t="s">
        <v>17</v>
      </c>
      <c r="P154" s="18" t="s">
        <v>18</v>
      </c>
      <c r="Q154" s="18" t="s">
        <v>19</v>
      </c>
      <c r="R154" s="18" t="s">
        <v>20</v>
      </c>
      <c r="S154" s="18" t="s">
        <v>21</v>
      </c>
      <c r="T154" s="18" t="s">
        <v>22</v>
      </c>
      <c r="U154" s="18" t="s">
        <v>23</v>
      </c>
      <c r="V154" s="20" t="s">
        <v>34</v>
      </c>
      <c r="W154" s="18" t="s">
        <v>25</v>
      </c>
      <c r="X154" s="18" t="s">
        <v>26</v>
      </c>
      <c r="Y154" s="18" t="s">
        <v>27</v>
      </c>
      <c r="Z154" s="18" t="s">
        <v>28</v>
      </c>
      <c r="AA154" s="99"/>
      <c r="AB154" s="101"/>
      <c r="AC154" s="103"/>
      <c r="AD154" s="105"/>
    </row>
    <row r="155" spans="1:31" s="25" customFormat="1" ht="25.5" customHeight="1">
      <c r="A155" s="21">
        <v>1</v>
      </c>
      <c r="B155" s="22">
        <f>$A$1</f>
        <v>4</v>
      </c>
      <c r="C155" s="22">
        <v>8</v>
      </c>
      <c r="D155" s="22" t="s">
        <v>920</v>
      </c>
      <c r="E155" s="22" t="s">
        <v>926</v>
      </c>
      <c r="F155" s="22" t="s">
        <v>939</v>
      </c>
      <c r="G155" s="22" t="s">
        <v>930</v>
      </c>
      <c r="H155" s="22" t="s">
        <v>937</v>
      </c>
      <c r="I155" s="32"/>
      <c r="J155" s="23">
        <f>L155+M155</f>
        <v>2016</v>
      </c>
      <c r="K155" s="30" t="str">
        <f>IF(OR(I155=0,J155=0),"",I155-J155)</f>
        <v/>
      </c>
      <c r="L155" s="23">
        <v>1691</v>
      </c>
      <c r="M155" s="23">
        <f>SUBTOTAL(9,O155:W155)</f>
        <v>325</v>
      </c>
      <c r="N155" s="31">
        <f>IF(L155="",0,M155/J155)</f>
        <v>0.16121031746031747</v>
      </c>
      <c r="O155" s="23">
        <v>246</v>
      </c>
      <c r="P155" s="23"/>
      <c r="Q155" s="23"/>
      <c r="R155" s="23"/>
      <c r="S155" s="23">
        <v>23</v>
      </c>
      <c r="T155" s="23"/>
      <c r="U155" s="23"/>
      <c r="V155" s="23"/>
      <c r="W155" s="23">
        <v>56</v>
      </c>
      <c r="X155" s="24">
        <v>20170408</v>
      </c>
      <c r="Y155" s="22">
        <v>4</v>
      </c>
      <c r="Z155" s="22" t="s">
        <v>39</v>
      </c>
      <c r="AA155" s="22" t="s">
        <v>1011</v>
      </c>
      <c r="AB155" s="22" t="str">
        <f>IF(Z155="A","이명강","김연빈")</f>
        <v>이명강</v>
      </c>
      <c r="AC155" s="45" t="s">
        <v>911</v>
      </c>
      <c r="AD155" s="47">
        <f>IF(AE155=0,"",AE155)</f>
        <v>0.5</v>
      </c>
      <c r="AE155" s="48">
        <f t="shared" ref="AE155:AE156" si="128">IF(F155="",0,VLOOKUP(F155,제품피치,2))</f>
        <v>0.5</v>
      </c>
    </row>
    <row r="156" spans="1:31" s="25" customFormat="1" ht="25.5" customHeight="1">
      <c r="A156" s="21">
        <v>2</v>
      </c>
      <c r="B156" s="22">
        <f>$A$1</f>
        <v>4</v>
      </c>
      <c r="C156" s="22">
        <v>8</v>
      </c>
      <c r="D156" s="22" t="s">
        <v>920</v>
      </c>
      <c r="E156" s="22" t="s">
        <v>926</v>
      </c>
      <c r="F156" s="22" t="s">
        <v>939</v>
      </c>
      <c r="G156" s="22" t="s">
        <v>930</v>
      </c>
      <c r="H156" s="22" t="s">
        <v>937</v>
      </c>
      <c r="I156" s="32"/>
      <c r="J156" s="23">
        <f>L156+M156</f>
        <v>2842</v>
      </c>
      <c r="K156" s="30" t="str">
        <f>IF(OR(I156=0,J156=0),"",I156-J156)</f>
        <v/>
      </c>
      <c r="L156" s="23">
        <v>2630</v>
      </c>
      <c r="M156" s="23">
        <f>SUBTOTAL(9,O156:W156)</f>
        <v>212</v>
      </c>
      <c r="N156" s="31">
        <f>IF(L156="",0,M156/J156)</f>
        <v>7.4595355383532722E-2</v>
      </c>
      <c r="O156" s="23">
        <v>92</v>
      </c>
      <c r="P156" s="23"/>
      <c r="Q156" s="23">
        <v>22</v>
      </c>
      <c r="R156" s="23"/>
      <c r="S156" s="23">
        <v>12</v>
      </c>
      <c r="T156" s="23"/>
      <c r="U156" s="23"/>
      <c r="V156" s="23"/>
      <c r="W156" s="23">
        <v>86</v>
      </c>
      <c r="X156" s="24">
        <v>20170408</v>
      </c>
      <c r="Y156" s="22">
        <v>4</v>
      </c>
      <c r="Z156" s="22" t="s">
        <v>38</v>
      </c>
      <c r="AA156" s="22" t="s">
        <v>1012</v>
      </c>
      <c r="AB156" s="22" t="str">
        <f>IF(Z156="A","이명강","김연빈")</f>
        <v>김연빈</v>
      </c>
      <c r="AC156" s="45" t="s">
        <v>931</v>
      </c>
      <c r="AD156" s="47">
        <f>IF(AE156=0,"",AE156)</f>
        <v>0.5</v>
      </c>
      <c r="AE156" s="48">
        <f t="shared" si="128"/>
        <v>0.5</v>
      </c>
    </row>
    <row r="157" spans="1:31" s="25" customFormat="1" ht="25.5" customHeight="1" thickBot="1">
      <c r="A157" s="21">
        <v>3</v>
      </c>
      <c r="B157" s="22">
        <f>$A$1</f>
        <v>4</v>
      </c>
      <c r="C157" s="22">
        <v>8</v>
      </c>
      <c r="D157" s="22" t="s">
        <v>920</v>
      </c>
      <c r="E157" s="22" t="s">
        <v>926</v>
      </c>
      <c r="F157" s="22" t="s">
        <v>943</v>
      </c>
      <c r="G157" s="22" t="s">
        <v>1013</v>
      </c>
      <c r="H157" s="22" t="s">
        <v>922</v>
      </c>
      <c r="I157" s="32"/>
      <c r="J157" s="23">
        <f>L157+M157</f>
        <v>770</v>
      </c>
      <c r="K157" s="30" t="str">
        <f>IF(OR(I157=0,J157=0),"",I157-J157)</f>
        <v/>
      </c>
      <c r="L157" s="23">
        <v>710</v>
      </c>
      <c r="M157" s="23">
        <f>SUBTOTAL(9,O157:W157)</f>
        <v>60</v>
      </c>
      <c r="N157" s="31">
        <f>IF(L157="",0,M157/J157)</f>
        <v>7.792207792207792E-2</v>
      </c>
      <c r="O157" s="23">
        <v>50</v>
      </c>
      <c r="P157" s="23"/>
      <c r="Q157" s="23"/>
      <c r="R157" s="23"/>
      <c r="S157" s="23">
        <v>10</v>
      </c>
      <c r="T157" s="23"/>
      <c r="U157" s="23"/>
      <c r="V157" s="23"/>
      <c r="W157" s="23"/>
      <c r="X157" s="24">
        <v>20170408</v>
      </c>
      <c r="Y157" s="22">
        <v>13</v>
      </c>
      <c r="Z157" s="22" t="s">
        <v>39</v>
      </c>
      <c r="AA157" s="22"/>
      <c r="AB157" s="22" t="str">
        <f>IF(Z157="A","이명강","김연빈")</f>
        <v>이명강</v>
      </c>
      <c r="AC157" s="45" t="s">
        <v>931</v>
      </c>
      <c r="AD157" s="47">
        <f>IF(AE157=0,"",AE157)</f>
        <v>0.4</v>
      </c>
      <c r="AE157" s="48">
        <f t="shared" ref="AE157" si="129">IF(F157="",0,VLOOKUP(F157,제품피치,2))</f>
        <v>0.4</v>
      </c>
    </row>
    <row r="158" spans="1:31" s="27" customFormat="1" ht="21" customHeight="1" thickTop="1">
      <c r="A158" s="82" t="s">
        <v>32</v>
      </c>
      <c r="B158" s="83"/>
      <c r="C158" s="83"/>
      <c r="D158" s="83"/>
      <c r="E158" s="83"/>
      <c r="F158" s="83"/>
      <c r="G158" s="83"/>
      <c r="H158" s="59"/>
      <c r="I158" s="86">
        <f>SUM(I155:I157)</f>
        <v>0</v>
      </c>
      <c r="J158" s="86">
        <f>SUM(J155:J157)</f>
        <v>5628</v>
      </c>
      <c r="K158" s="86">
        <f>SUM(K155:K157)</f>
        <v>0</v>
      </c>
      <c r="L158" s="86">
        <f>SUM(L155:L157)</f>
        <v>5031</v>
      </c>
      <c r="M158" s="86">
        <f>SUM(M155:M157)</f>
        <v>597</v>
      </c>
      <c r="N158" s="88">
        <f>M158/J158</f>
        <v>0.10607675906183368</v>
      </c>
      <c r="O158" s="26">
        <f t="shared" ref="O158:W158" si="130">SUM( O155:O157)</f>
        <v>388</v>
      </c>
      <c r="P158" s="26">
        <f t="shared" si="130"/>
        <v>0</v>
      </c>
      <c r="Q158" s="26">
        <f t="shared" si="130"/>
        <v>22</v>
      </c>
      <c r="R158" s="26">
        <f t="shared" si="130"/>
        <v>0</v>
      </c>
      <c r="S158" s="26">
        <f t="shared" si="130"/>
        <v>45</v>
      </c>
      <c r="T158" s="26">
        <f t="shared" si="130"/>
        <v>0</v>
      </c>
      <c r="U158" s="26">
        <f t="shared" si="130"/>
        <v>0</v>
      </c>
      <c r="V158" s="26">
        <f t="shared" si="130"/>
        <v>0</v>
      </c>
      <c r="W158" s="26">
        <f t="shared" si="130"/>
        <v>142</v>
      </c>
      <c r="X158" s="89"/>
      <c r="Y158" s="83"/>
      <c r="Z158" s="59"/>
      <c r="AA158" s="90"/>
      <c r="AB158" s="58"/>
      <c r="AC158" s="59"/>
      <c r="AD158" s="62"/>
      <c r="AE158" s="25"/>
    </row>
    <row r="159" spans="1:31" s="27" customFormat="1" ht="20.25">
      <c r="A159" s="84"/>
      <c r="B159" s="85"/>
      <c r="C159" s="85"/>
      <c r="D159" s="85"/>
      <c r="E159" s="85"/>
      <c r="F159" s="85"/>
      <c r="G159" s="85"/>
      <c r="H159" s="61"/>
      <c r="I159" s="87"/>
      <c r="J159" s="87"/>
      <c r="K159" s="87"/>
      <c r="L159" s="87"/>
      <c r="M159" s="87"/>
      <c r="N159" s="87"/>
      <c r="O159" s="55">
        <f t="shared" ref="O159:W159" si="131">IFERROR(O158/$M158,"")</f>
        <v>0.64991624790619762</v>
      </c>
      <c r="P159" s="55">
        <f t="shared" si="131"/>
        <v>0</v>
      </c>
      <c r="Q159" s="55">
        <f t="shared" si="131"/>
        <v>3.6850921273031828E-2</v>
      </c>
      <c r="R159" s="55">
        <f t="shared" si="131"/>
        <v>0</v>
      </c>
      <c r="S159" s="55">
        <f t="shared" si="131"/>
        <v>7.5376884422110546E-2</v>
      </c>
      <c r="T159" s="55">
        <f t="shared" si="131"/>
        <v>0</v>
      </c>
      <c r="U159" s="55">
        <f t="shared" si="131"/>
        <v>0</v>
      </c>
      <c r="V159" s="55">
        <f t="shared" si="131"/>
        <v>0</v>
      </c>
      <c r="W159" s="55">
        <f t="shared" si="131"/>
        <v>0.23785594639865998</v>
      </c>
      <c r="X159" s="60"/>
      <c r="Y159" s="85"/>
      <c r="Z159" s="61"/>
      <c r="AA159" s="87"/>
      <c r="AB159" s="60"/>
      <c r="AC159" s="61"/>
      <c r="AD159" s="63"/>
      <c r="AE159" s="25"/>
    </row>
    <row r="160" spans="1:31" s="28" customFormat="1" ht="10.5" customHeight="1" thickBot="1">
      <c r="A160" s="64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6"/>
      <c r="AE160" s="25"/>
    </row>
    <row r="161" spans="1:31" s="28" customFormat="1" ht="24.75" customHeight="1">
      <c r="A161" s="67" t="s">
        <v>33</v>
      </c>
      <c r="B161" s="68"/>
      <c r="C161" s="69"/>
      <c r="D161" s="76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77"/>
      <c r="AE161" s="25"/>
    </row>
    <row r="162" spans="1:31" s="28" customFormat="1" ht="24.75" customHeight="1">
      <c r="A162" s="70"/>
      <c r="B162" s="71"/>
      <c r="C162" s="72"/>
      <c r="D162" s="78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9"/>
      <c r="AE162" s="16"/>
    </row>
    <row r="163" spans="1:31" s="28" customFormat="1" ht="24.75" customHeight="1">
      <c r="A163" s="70"/>
      <c r="B163" s="71"/>
      <c r="C163" s="72"/>
      <c r="D163" s="78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9"/>
      <c r="AE163" s="16"/>
    </row>
    <row r="164" spans="1:31" s="28" customFormat="1" ht="24.75" customHeight="1">
      <c r="A164" s="70"/>
      <c r="B164" s="71"/>
      <c r="C164" s="72"/>
      <c r="D164" s="78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9"/>
      <c r="AE164" s="16"/>
    </row>
    <row r="165" spans="1:31" s="28" customFormat="1" ht="24.75" customHeight="1">
      <c r="A165" s="70"/>
      <c r="B165" s="71"/>
      <c r="C165" s="72"/>
      <c r="D165" s="78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9"/>
      <c r="AE165" s="16"/>
    </row>
    <row r="166" spans="1:31" ht="24.75" customHeight="1" thickBot="1">
      <c r="A166" s="73"/>
      <c r="B166" s="74"/>
      <c r="C166" s="75"/>
      <c r="D166" s="80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81"/>
    </row>
    <row r="167" spans="1:31" ht="17.25" thickBot="1"/>
    <row r="168" spans="1:31" s="16" customFormat="1" ht="33" customHeight="1">
      <c r="A168" s="91">
        <v>4</v>
      </c>
      <c r="B168" s="92"/>
      <c r="C168" s="92"/>
      <c r="D168" s="92"/>
      <c r="E168" s="92"/>
      <c r="F168" s="93" t="s">
        <v>40</v>
      </c>
      <c r="G168" s="93"/>
      <c r="H168" s="93"/>
      <c r="I168" s="93"/>
      <c r="J168" s="93"/>
      <c r="K168" s="94"/>
      <c r="L168" s="95" t="s">
        <v>0</v>
      </c>
      <c r="M168" s="96"/>
      <c r="N168" s="15"/>
      <c r="O168" s="95" t="s">
        <v>1</v>
      </c>
      <c r="P168" s="97"/>
      <c r="Q168" s="97"/>
      <c r="R168" s="97"/>
      <c r="S168" s="97"/>
      <c r="T168" s="97"/>
      <c r="U168" s="97"/>
      <c r="V168" s="97"/>
      <c r="W168" s="96"/>
      <c r="X168" s="95" t="s">
        <v>2</v>
      </c>
      <c r="Y168" s="97"/>
      <c r="Z168" s="96"/>
      <c r="AA168" s="98" t="s">
        <v>3</v>
      </c>
      <c r="AB168" s="100" t="s">
        <v>4</v>
      </c>
      <c r="AC168" s="102" t="s">
        <v>5</v>
      </c>
      <c r="AD168" s="104" t="s">
        <v>793</v>
      </c>
    </row>
    <row r="169" spans="1:31" s="16" customFormat="1" ht="45" customHeight="1" thickBot="1">
      <c r="A169" s="17" t="s">
        <v>6</v>
      </c>
      <c r="B169" s="18" t="s">
        <v>7</v>
      </c>
      <c r="C169" s="18" t="s">
        <v>8</v>
      </c>
      <c r="D169" s="18" t="s">
        <v>9</v>
      </c>
      <c r="E169" s="18" t="s">
        <v>10</v>
      </c>
      <c r="F169" s="18" t="s">
        <v>11</v>
      </c>
      <c r="G169" s="18" t="s">
        <v>12</v>
      </c>
      <c r="H169" s="18" t="s">
        <v>13</v>
      </c>
      <c r="I169" s="33" t="s">
        <v>36</v>
      </c>
      <c r="J169" s="18" t="s">
        <v>0</v>
      </c>
      <c r="K169" s="18" t="s">
        <v>37</v>
      </c>
      <c r="L169" s="18" t="s">
        <v>14</v>
      </c>
      <c r="M169" s="18" t="s">
        <v>15</v>
      </c>
      <c r="N169" s="19" t="s">
        <v>16</v>
      </c>
      <c r="O169" s="18" t="s">
        <v>17</v>
      </c>
      <c r="P169" s="18" t="s">
        <v>18</v>
      </c>
      <c r="Q169" s="18" t="s">
        <v>19</v>
      </c>
      <c r="R169" s="18" t="s">
        <v>20</v>
      </c>
      <c r="S169" s="18" t="s">
        <v>21</v>
      </c>
      <c r="T169" s="18" t="s">
        <v>22</v>
      </c>
      <c r="U169" s="18" t="s">
        <v>23</v>
      </c>
      <c r="V169" s="20" t="s">
        <v>34</v>
      </c>
      <c r="W169" s="18" t="s">
        <v>25</v>
      </c>
      <c r="X169" s="18" t="s">
        <v>26</v>
      </c>
      <c r="Y169" s="18" t="s">
        <v>27</v>
      </c>
      <c r="Z169" s="18" t="s">
        <v>28</v>
      </c>
      <c r="AA169" s="99"/>
      <c r="AB169" s="101"/>
      <c r="AC169" s="103"/>
      <c r="AD169" s="105"/>
    </row>
    <row r="170" spans="1:31" s="25" customFormat="1" ht="25.5" customHeight="1">
      <c r="A170" s="21">
        <v>1</v>
      </c>
      <c r="B170" s="22">
        <f t="shared" ref="B170:B176" si="132">$A$1</f>
        <v>4</v>
      </c>
      <c r="C170" s="22">
        <v>9</v>
      </c>
      <c r="D170" s="22" t="s">
        <v>1019</v>
      </c>
      <c r="E170" s="22" t="s">
        <v>1020</v>
      </c>
      <c r="F170" s="22" t="s">
        <v>1021</v>
      </c>
      <c r="G170" s="22" t="s">
        <v>1022</v>
      </c>
      <c r="H170" s="22" t="s">
        <v>1023</v>
      </c>
      <c r="I170" s="32"/>
      <c r="J170" s="23">
        <f t="shared" ref="J170:J176" si="133">L170+M170</f>
        <v>5680</v>
      </c>
      <c r="K170" s="30" t="str">
        <f t="shared" ref="K170:K176" si="134">IF(OR(I170=0,J170=0),"",I170-J170)</f>
        <v/>
      </c>
      <c r="L170" s="23">
        <v>5580</v>
      </c>
      <c r="M170" s="23">
        <f t="shared" ref="M170:M176" si="135">SUBTOTAL(9,O170:W170)</f>
        <v>100</v>
      </c>
      <c r="N170" s="31">
        <f t="shared" ref="N170:N176" si="136">IF(L170="",0,M170/J170)</f>
        <v>1.7605633802816902E-2</v>
      </c>
      <c r="O170" s="23"/>
      <c r="P170" s="23"/>
      <c r="Q170" s="23"/>
      <c r="R170" s="23"/>
      <c r="S170" s="23">
        <v>12</v>
      </c>
      <c r="T170" s="23"/>
      <c r="U170" s="23">
        <v>88</v>
      </c>
      <c r="V170" s="23"/>
      <c r="W170" s="23"/>
      <c r="X170" s="24">
        <v>20170406</v>
      </c>
      <c r="Y170" s="22">
        <v>10</v>
      </c>
      <c r="Z170" s="22" t="s">
        <v>38</v>
      </c>
      <c r="AA170" s="22"/>
      <c r="AB170" s="22" t="str">
        <f t="shared" ref="AB170:AB176" si="137">IF(Z170="A","이명강","김연빈")</f>
        <v>김연빈</v>
      </c>
      <c r="AC170" s="45" t="s">
        <v>931</v>
      </c>
      <c r="AD170" s="47" t="str">
        <f t="shared" ref="AD170:AD176" si="138">IF(AE170=0,"",AE170)</f>
        <v/>
      </c>
      <c r="AE170" s="48">
        <f t="shared" ref="AE170:AE176" si="139">IF(F170="",0,VLOOKUP(F170,제품피치,2))</f>
        <v>0</v>
      </c>
    </row>
    <row r="171" spans="1:31" s="25" customFormat="1" ht="25.5" customHeight="1">
      <c r="A171" s="21">
        <v>2</v>
      </c>
      <c r="B171" s="22">
        <f t="shared" si="132"/>
        <v>4</v>
      </c>
      <c r="C171" s="22">
        <v>9</v>
      </c>
      <c r="D171" s="22" t="s">
        <v>920</v>
      </c>
      <c r="E171" s="22" t="s">
        <v>926</v>
      </c>
      <c r="F171" s="22" t="s">
        <v>939</v>
      </c>
      <c r="G171" s="22" t="s">
        <v>930</v>
      </c>
      <c r="H171" s="22" t="s">
        <v>937</v>
      </c>
      <c r="I171" s="32"/>
      <c r="J171" s="23">
        <f t="shared" si="133"/>
        <v>1846</v>
      </c>
      <c r="K171" s="30" t="str">
        <f t="shared" si="134"/>
        <v/>
      </c>
      <c r="L171" s="23">
        <v>1630</v>
      </c>
      <c r="M171" s="23">
        <f t="shared" si="135"/>
        <v>216</v>
      </c>
      <c r="N171" s="31">
        <f t="shared" si="136"/>
        <v>0.11700975081256772</v>
      </c>
      <c r="O171" s="23">
        <v>166</v>
      </c>
      <c r="P171" s="23"/>
      <c r="Q171" s="23"/>
      <c r="R171" s="23"/>
      <c r="S171" s="23">
        <v>38</v>
      </c>
      <c r="T171" s="23"/>
      <c r="U171" s="23"/>
      <c r="V171" s="23"/>
      <c r="W171" s="23">
        <v>12</v>
      </c>
      <c r="X171" s="24">
        <v>20170408</v>
      </c>
      <c r="Y171" s="22">
        <v>4</v>
      </c>
      <c r="Z171" s="22" t="s">
        <v>38</v>
      </c>
      <c r="AA171" s="22" t="s">
        <v>1018</v>
      </c>
      <c r="AB171" s="22" t="str">
        <f t="shared" si="137"/>
        <v>김연빈</v>
      </c>
      <c r="AC171" s="45" t="s">
        <v>931</v>
      </c>
      <c r="AD171" s="47">
        <f t="shared" si="138"/>
        <v>0.5</v>
      </c>
      <c r="AE171" s="48">
        <f t="shared" si="139"/>
        <v>0.5</v>
      </c>
    </row>
    <row r="172" spans="1:31" s="25" customFormat="1" ht="25.5" customHeight="1">
      <c r="A172" s="21">
        <v>3</v>
      </c>
      <c r="B172" s="22">
        <f t="shared" si="132"/>
        <v>4</v>
      </c>
      <c r="C172" s="22">
        <v>9</v>
      </c>
      <c r="D172" s="22" t="s">
        <v>920</v>
      </c>
      <c r="E172" s="22" t="s">
        <v>926</v>
      </c>
      <c r="F172" s="22" t="s">
        <v>1017</v>
      </c>
      <c r="G172" s="22">
        <v>7301</v>
      </c>
      <c r="H172" s="22" t="s">
        <v>922</v>
      </c>
      <c r="I172" s="32"/>
      <c r="J172" s="23">
        <f t="shared" si="133"/>
        <v>1540</v>
      </c>
      <c r="K172" s="30" t="str">
        <f t="shared" si="134"/>
        <v/>
      </c>
      <c r="L172" s="23">
        <v>1540</v>
      </c>
      <c r="M172" s="23">
        <f t="shared" si="135"/>
        <v>0</v>
      </c>
      <c r="N172" s="31">
        <f t="shared" si="136"/>
        <v>0</v>
      </c>
      <c r="O172" s="23"/>
      <c r="P172" s="23"/>
      <c r="Q172" s="23"/>
      <c r="R172" s="23"/>
      <c r="S172" s="23"/>
      <c r="T172" s="23"/>
      <c r="U172" s="23"/>
      <c r="V172" s="23"/>
      <c r="W172" s="23"/>
      <c r="X172" s="24">
        <v>20170408</v>
      </c>
      <c r="Y172" s="22">
        <v>11</v>
      </c>
      <c r="Z172" s="22" t="s">
        <v>39</v>
      </c>
      <c r="AA172" s="22"/>
      <c r="AB172" s="22" t="str">
        <f t="shared" si="137"/>
        <v>이명강</v>
      </c>
      <c r="AC172" s="45" t="s">
        <v>931</v>
      </c>
      <c r="AD172" s="47" t="str">
        <f t="shared" si="138"/>
        <v/>
      </c>
      <c r="AE172" s="48">
        <f t="shared" ref="AE172" si="140">IF(F172="",0,VLOOKUP(F172,제품피치,2))</f>
        <v>0</v>
      </c>
    </row>
    <row r="173" spans="1:31" s="25" customFormat="1" ht="25.5" customHeight="1">
      <c r="A173" s="21">
        <v>4</v>
      </c>
      <c r="B173" s="22">
        <f t="shared" si="132"/>
        <v>4</v>
      </c>
      <c r="C173" s="22">
        <v>9</v>
      </c>
      <c r="D173" s="22" t="s">
        <v>920</v>
      </c>
      <c r="E173" s="22" t="s">
        <v>926</v>
      </c>
      <c r="F173" s="22" t="s">
        <v>1017</v>
      </c>
      <c r="G173" s="22">
        <v>7301</v>
      </c>
      <c r="H173" s="22" t="s">
        <v>922</v>
      </c>
      <c r="I173" s="32"/>
      <c r="J173" s="23">
        <f t="shared" si="133"/>
        <v>1820</v>
      </c>
      <c r="K173" s="30" t="str">
        <f t="shared" si="134"/>
        <v/>
      </c>
      <c r="L173" s="23">
        <v>1820</v>
      </c>
      <c r="M173" s="23">
        <f t="shared" si="135"/>
        <v>0</v>
      </c>
      <c r="N173" s="31">
        <f t="shared" si="136"/>
        <v>0</v>
      </c>
      <c r="O173" s="23"/>
      <c r="P173" s="23"/>
      <c r="Q173" s="23"/>
      <c r="R173" s="23"/>
      <c r="S173" s="23"/>
      <c r="T173" s="23"/>
      <c r="U173" s="23"/>
      <c r="V173" s="23"/>
      <c r="W173" s="23"/>
      <c r="X173" s="24">
        <v>20170408</v>
      </c>
      <c r="Y173" s="22">
        <v>11</v>
      </c>
      <c r="Z173" s="22" t="s">
        <v>38</v>
      </c>
      <c r="AA173" s="22"/>
      <c r="AB173" s="22" t="str">
        <f t="shared" si="137"/>
        <v>김연빈</v>
      </c>
      <c r="AC173" s="45" t="s">
        <v>931</v>
      </c>
      <c r="AD173" s="47" t="str">
        <f t="shared" si="138"/>
        <v/>
      </c>
      <c r="AE173" s="48">
        <f t="shared" si="139"/>
        <v>0</v>
      </c>
    </row>
    <row r="174" spans="1:31" s="25" customFormat="1" ht="25.5" customHeight="1">
      <c r="A174" s="21">
        <v>5</v>
      </c>
      <c r="B174" s="22">
        <f t="shared" si="132"/>
        <v>4</v>
      </c>
      <c r="C174" s="22">
        <v>9</v>
      </c>
      <c r="D174" s="22" t="s">
        <v>920</v>
      </c>
      <c r="E174" s="22" t="s">
        <v>926</v>
      </c>
      <c r="F174" s="22" t="s">
        <v>943</v>
      </c>
      <c r="G174" s="22" t="s">
        <v>925</v>
      </c>
      <c r="H174" s="22" t="s">
        <v>922</v>
      </c>
      <c r="I174" s="32"/>
      <c r="J174" s="23">
        <f t="shared" si="133"/>
        <v>933</v>
      </c>
      <c r="K174" s="30" t="str">
        <f t="shared" si="134"/>
        <v/>
      </c>
      <c r="L174" s="23">
        <v>735</v>
      </c>
      <c r="M174" s="23">
        <f t="shared" si="135"/>
        <v>198</v>
      </c>
      <c r="N174" s="31">
        <f t="shared" si="136"/>
        <v>0.21221864951768488</v>
      </c>
      <c r="O174" s="23">
        <v>167</v>
      </c>
      <c r="P174" s="23"/>
      <c r="Q174" s="23"/>
      <c r="R174" s="23"/>
      <c r="S174" s="23">
        <v>31</v>
      </c>
      <c r="T174" s="23"/>
      <c r="U174" s="23"/>
      <c r="V174" s="23"/>
      <c r="W174" s="23"/>
      <c r="X174" s="24">
        <v>20170408</v>
      </c>
      <c r="Y174" s="22">
        <v>13</v>
      </c>
      <c r="Z174" s="22" t="s">
        <v>38</v>
      </c>
      <c r="AA174" s="22"/>
      <c r="AB174" s="22" t="str">
        <f t="shared" si="137"/>
        <v>김연빈</v>
      </c>
      <c r="AC174" s="45" t="s">
        <v>948</v>
      </c>
      <c r="AD174" s="47">
        <f t="shared" si="138"/>
        <v>0.4</v>
      </c>
      <c r="AE174" s="48">
        <f t="shared" ref="AE174" si="141">IF(F174="",0,VLOOKUP(F174,제품피치,2))</f>
        <v>0.4</v>
      </c>
    </row>
    <row r="175" spans="1:31" s="25" customFormat="1" ht="25.5" customHeight="1">
      <c r="A175" s="21">
        <v>6</v>
      </c>
      <c r="B175" s="22">
        <f t="shared" si="132"/>
        <v>4</v>
      </c>
      <c r="C175" s="22">
        <v>9</v>
      </c>
      <c r="D175" s="22" t="s">
        <v>920</v>
      </c>
      <c r="E175" s="22" t="s">
        <v>926</v>
      </c>
      <c r="F175" s="22" t="s">
        <v>939</v>
      </c>
      <c r="G175" s="22" t="s">
        <v>930</v>
      </c>
      <c r="H175" s="22" t="s">
        <v>937</v>
      </c>
      <c r="I175" s="32"/>
      <c r="J175" s="23">
        <f t="shared" si="133"/>
        <v>1969</v>
      </c>
      <c r="K175" s="30" t="str">
        <f t="shared" si="134"/>
        <v/>
      </c>
      <c r="L175" s="23">
        <v>1785</v>
      </c>
      <c r="M175" s="23">
        <f t="shared" si="135"/>
        <v>184</v>
      </c>
      <c r="N175" s="31">
        <f t="shared" si="136"/>
        <v>9.3448450990350429E-2</v>
      </c>
      <c r="O175" s="23">
        <v>107</v>
      </c>
      <c r="P175" s="23"/>
      <c r="Q175" s="23"/>
      <c r="R175" s="23"/>
      <c r="S175" s="23">
        <v>28</v>
      </c>
      <c r="T175" s="23"/>
      <c r="U175" s="23"/>
      <c r="V175" s="23"/>
      <c r="W175" s="23">
        <v>49</v>
      </c>
      <c r="X175" s="24">
        <v>20170409</v>
      </c>
      <c r="Y175" s="22">
        <v>4</v>
      </c>
      <c r="Z175" s="22" t="s">
        <v>39</v>
      </c>
      <c r="AA175" s="22" t="s">
        <v>1014</v>
      </c>
      <c r="AB175" s="22" t="str">
        <f t="shared" si="137"/>
        <v>이명강</v>
      </c>
      <c r="AC175" s="45" t="s">
        <v>948</v>
      </c>
      <c r="AD175" s="47">
        <f t="shared" si="138"/>
        <v>0.5</v>
      </c>
      <c r="AE175" s="48">
        <f t="shared" ref="AE175" si="142">IF(F175="",0,VLOOKUP(F175,제품피치,2))</f>
        <v>0.5</v>
      </c>
    </row>
    <row r="176" spans="1:31" s="25" customFormat="1" ht="25.5" customHeight="1" thickBot="1">
      <c r="A176" s="21">
        <v>7</v>
      </c>
      <c r="B176" s="22">
        <f t="shared" si="132"/>
        <v>4</v>
      </c>
      <c r="C176" s="22">
        <v>9</v>
      </c>
      <c r="D176" s="22" t="s">
        <v>920</v>
      </c>
      <c r="E176" s="22" t="s">
        <v>1015</v>
      </c>
      <c r="F176" s="22" t="s">
        <v>1016</v>
      </c>
      <c r="G176" s="22">
        <v>8301</v>
      </c>
      <c r="H176" s="22" t="s">
        <v>923</v>
      </c>
      <c r="I176" s="32"/>
      <c r="J176" s="23">
        <f t="shared" si="133"/>
        <v>2824</v>
      </c>
      <c r="K176" s="30" t="str">
        <f t="shared" si="134"/>
        <v/>
      </c>
      <c r="L176" s="23">
        <v>1790</v>
      </c>
      <c r="M176" s="23">
        <f t="shared" si="135"/>
        <v>1034</v>
      </c>
      <c r="N176" s="31">
        <f t="shared" si="136"/>
        <v>0.36614730878186968</v>
      </c>
      <c r="O176" s="23">
        <v>923</v>
      </c>
      <c r="P176" s="23"/>
      <c r="Q176" s="23"/>
      <c r="R176" s="23"/>
      <c r="S176" s="23">
        <v>18</v>
      </c>
      <c r="T176" s="23">
        <v>41</v>
      </c>
      <c r="U176" s="23">
        <v>52</v>
      </c>
      <c r="V176" s="23"/>
      <c r="W176" s="23"/>
      <c r="X176" s="24">
        <v>20170409</v>
      </c>
      <c r="Y176" s="22">
        <v>12</v>
      </c>
      <c r="Z176" s="22" t="s">
        <v>38</v>
      </c>
      <c r="AA176" s="22"/>
      <c r="AB176" s="22" t="str">
        <f t="shared" si="137"/>
        <v>김연빈</v>
      </c>
      <c r="AC176" s="45" t="s">
        <v>41</v>
      </c>
      <c r="AD176" s="47" t="str">
        <f t="shared" si="138"/>
        <v/>
      </c>
      <c r="AE176" s="48">
        <f t="shared" si="139"/>
        <v>0</v>
      </c>
    </row>
    <row r="177" spans="1:31" s="27" customFormat="1" ht="21" customHeight="1" thickTop="1">
      <c r="A177" s="82" t="s">
        <v>32</v>
      </c>
      <c r="B177" s="83"/>
      <c r="C177" s="83"/>
      <c r="D177" s="83"/>
      <c r="E177" s="83"/>
      <c r="F177" s="83"/>
      <c r="G177" s="83"/>
      <c r="H177" s="59"/>
      <c r="I177" s="86">
        <f>SUM(I170:I176)</f>
        <v>0</v>
      </c>
      <c r="J177" s="86">
        <f>SUM(J170:J176)</f>
        <v>16612</v>
      </c>
      <c r="K177" s="86">
        <f>SUM(K170:K176)</f>
        <v>0</v>
      </c>
      <c r="L177" s="86">
        <f>SUM(L170:L176)</f>
        <v>14880</v>
      </c>
      <c r="M177" s="86">
        <f>SUM(M170:M176)</f>
        <v>1732</v>
      </c>
      <c r="N177" s="88">
        <f>M177/J177</f>
        <v>0.10426197929207802</v>
      </c>
      <c r="O177" s="26">
        <f t="shared" ref="O177" si="143">SUM( O170:O176)</f>
        <v>1363</v>
      </c>
      <c r="P177" s="26">
        <f t="shared" ref="P177" si="144">SUM( P170:P176)</f>
        <v>0</v>
      </c>
      <c r="Q177" s="26">
        <f t="shared" ref="Q177" si="145">SUM( Q170:Q176)</f>
        <v>0</v>
      </c>
      <c r="R177" s="26">
        <f t="shared" ref="R177" si="146">SUM( R170:R176)</f>
        <v>0</v>
      </c>
      <c r="S177" s="26">
        <f t="shared" ref="S177" si="147">SUM( S170:S176)</f>
        <v>127</v>
      </c>
      <c r="T177" s="26">
        <f t="shared" ref="T177" si="148">SUM( T170:T176)</f>
        <v>41</v>
      </c>
      <c r="U177" s="26">
        <f t="shared" ref="U177" si="149">SUM( U170:U176)</f>
        <v>140</v>
      </c>
      <c r="V177" s="26">
        <f t="shared" ref="V177" si="150">SUM( V170:V176)</f>
        <v>0</v>
      </c>
      <c r="W177" s="26">
        <f t="shared" ref="W177" si="151">SUM( W170:W176)</f>
        <v>61</v>
      </c>
      <c r="X177" s="89"/>
      <c r="Y177" s="83"/>
      <c r="Z177" s="59"/>
      <c r="AA177" s="90"/>
      <c r="AB177" s="58"/>
      <c r="AC177" s="59"/>
      <c r="AD177" s="62"/>
      <c r="AE177" s="25"/>
    </row>
    <row r="178" spans="1:31" s="27" customFormat="1" ht="20.25">
      <c r="A178" s="84"/>
      <c r="B178" s="85"/>
      <c r="C178" s="85"/>
      <c r="D178" s="85"/>
      <c r="E178" s="85"/>
      <c r="F178" s="85"/>
      <c r="G178" s="85"/>
      <c r="H178" s="61"/>
      <c r="I178" s="87"/>
      <c r="J178" s="87"/>
      <c r="K178" s="87"/>
      <c r="L178" s="87"/>
      <c r="M178" s="87"/>
      <c r="N178" s="87"/>
      <c r="O178" s="55">
        <f t="shared" ref="O178:W178" si="152">IFERROR(O177/$M177,"")</f>
        <v>0.78695150115473445</v>
      </c>
      <c r="P178" s="55">
        <f t="shared" si="152"/>
        <v>0</v>
      </c>
      <c r="Q178" s="55">
        <f t="shared" si="152"/>
        <v>0</v>
      </c>
      <c r="R178" s="55">
        <f t="shared" si="152"/>
        <v>0</v>
      </c>
      <c r="S178" s="55">
        <f t="shared" si="152"/>
        <v>7.332563510392609E-2</v>
      </c>
      <c r="T178" s="55">
        <f t="shared" si="152"/>
        <v>2.3672055427251731E-2</v>
      </c>
      <c r="U178" s="55">
        <f t="shared" si="152"/>
        <v>8.0831408775981523E-2</v>
      </c>
      <c r="V178" s="55">
        <f t="shared" si="152"/>
        <v>0</v>
      </c>
      <c r="W178" s="55">
        <f t="shared" si="152"/>
        <v>3.5219399538106239E-2</v>
      </c>
      <c r="X178" s="60"/>
      <c r="Y178" s="85"/>
      <c r="Z178" s="61"/>
      <c r="AA178" s="87"/>
      <c r="AB178" s="60"/>
      <c r="AC178" s="61"/>
      <c r="AD178" s="63"/>
      <c r="AE178" s="25"/>
    </row>
    <row r="179" spans="1:31" s="28" customFormat="1" ht="10.5" customHeight="1" thickBot="1">
      <c r="A179" s="64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6"/>
      <c r="AE179" s="25"/>
    </row>
    <row r="180" spans="1:31" s="28" customFormat="1" ht="24.75" customHeight="1">
      <c r="A180" s="67" t="s">
        <v>33</v>
      </c>
      <c r="B180" s="68"/>
      <c r="C180" s="69"/>
      <c r="D180" s="76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77"/>
      <c r="AE180" s="25"/>
    </row>
    <row r="181" spans="1:31" s="28" customFormat="1" ht="24.75" customHeight="1">
      <c r="A181" s="70"/>
      <c r="B181" s="71"/>
      <c r="C181" s="72"/>
      <c r="D181" s="78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9"/>
      <c r="AE181" s="16"/>
    </row>
    <row r="182" spans="1:31" s="28" customFormat="1" ht="24.75" customHeight="1">
      <c r="A182" s="70"/>
      <c r="B182" s="71"/>
      <c r="C182" s="72"/>
      <c r="D182" s="78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9"/>
      <c r="AE182" s="16"/>
    </row>
    <row r="183" spans="1:31" s="28" customFormat="1" ht="24.75" customHeight="1">
      <c r="A183" s="70"/>
      <c r="B183" s="71"/>
      <c r="C183" s="72"/>
      <c r="D183" s="78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9"/>
      <c r="AE183" s="16"/>
    </row>
    <row r="184" spans="1:31" s="28" customFormat="1" ht="24.75" customHeight="1">
      <c r="A184" s="70"/>
      <c r="B184" s="71"/>
      <c r="C184" s="72"/>
      <c r="D184" s="78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9"/>
      <c r="AE184" s="16"/>
    </row>
    <row r="185" spans="1:31" ht="24.75" customHeight="1" thickBot="1">
      <c r="A185" s="73"/>
      <c r="B185" s="74"/>
      <c r="C185" s="75"/>
      <c r="D185" s="80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81"/>
    </row>
    <row r="186" spans="1:31" ht="17.25" thickBot="1"/>
    <row r="187" spans="1:31" s="16" customFormat="1" ht="33" customHeight="1">
      <c r="A187" s="91">
        <v>4</v>
      </c>
      <c r="B187" s="92"/>
      <c r="C187" s="92"/>
      <c r="D187" s="92"/>
      <c r="E187" s="92"/>
      <c r="F187" s="93" t="s">
        <v>40</v>
      </c>
      <c r="G187" s="93"/>
      <c r="H187" s="93"/>
      <c r="I187" s="93"/>
      <c r="J187" s="93"/>
      <c r="K187" s="94"/>
      <c r="L187" s="95" t="s">
        <v>0</v>
      </c>
      <c r="M187" s="96"/>
      <c r="N187" s="15"/>
      <c r="O187" s="95" t="s">
        <v>1</v>
      </c>
      <c r="P187" s="97"/>
      <c r="Q187" s="97"/>
      <c r="R187" s="97"/>
      <c r="S187" s="97"/>
      <c r="T187" s="97"/>
      <c r="U187" s="97"/>
      <c r="V187" s="97"/>
      <c r="W187" s="96"/>
      <c r="X187" s="95" t="s">
        <v>2</v>
      </c>
      <c r="Y187" s="97"/>
      <c r="Z187" s="96"/>
      <c r="AA187" s="98" t="s">
        <v>3</v>
      </c>
      <c r="AB187" s="100" t="s">
        <v>4</v>
      </c>
      <c r="AC187" s="102" t="s">
        <v>5</v>
      </c>
      <c r="AD187" s="104" t="s">
        <v>793</v>
      </c>
    </row>
    <row r="188" spans="1:31" s="16" customFormat="1" ht="45" customHeight="1" thickBot="1">
      <c r="A188" s="17" t="s">
        <v>6</v>
      </c>
      <c r="B188" s="18" t="s">
        <v>7</v>
      </c>
      <c r="C188" s="18" t="s">
        <v>8</v>
      </c>
      <c r="D188" s="18" t="s">
        <v>9</v>
      </c>
      <c r="E188" s="18" t="s">
        <v>10</v>
      </c>
      <c r="F188" s="18" t="s">
        <v>11</v>
      </c>
      <c r="G188" s="18" t="s">
        <v>12</v>
      </c>
      <c r="H188" s="18" t="s">
        <v>13</v>
      </c>
      <c r="I188" s="33" t="s">
        <v>36</v>
      </c>
      <c r="J188" s="18" t="s">
        <v>0</v>
      </c>
      <c r="K188" s="18" t="s">
        <v>37</v>
      </c>
      <c r="L188" s="18" t="s">
        <v>14</v>
      </c>
      <c r="M188" s="18" t="s">
        <v>15</v>
      </c>
      <c r="N188" s="19" t="s">
        <v>16</v>
      </c>
      <c r="O188" s="18" t="s">
        <v>17</v>
      </c>
      <c r="P188" s="18" t="s">
        <v>18</v>
      </c>
      <c r="Q188" s="18" t="s">
        <v>19</v>
      </c>
      <c r="R188" s="18" t="s">
        <v>20</v>
      </c>
      <c r="S188" s="18" t="s">
        <v>21</v>
      </c>
      <c r="T188" s="18" t="s">
        <v>22</v>
      </c>
      <c r="U188" s="18" t="s">
        <v>23</v>
      </c>
      <c r="V188" s="20" t="s">
        <v>34</v>
      </c>
      <c r="W188" s="18" t="s">
        <v>25</v>
      </c>
      <c r="X188" s="18" t="s">
        <v>26</v>
      </c>
      <c r="Y188" s="18" t="s">
        <v>27</v>
      </c>
      <c r="Z188" s="18" t="s">
        <v>28</v>
      </c>
      <c r="AA188" s="99"/>
      <c r="AB188" s="101"/>
      <c r="AC188" s="103"/>
      <c r="AD188" s="105"/>
    </row>
    <row r="189" spans="1:31" s="25" customFormat="1" ht="25.5" customHeight="1">
      <c r="A189" s="21">
        <v>1</v>
      </c>
      <c r="B189" s="22">
        <f t="shared" ref="B189:B198" si="153">$A$1</f>
        <v>4</v>
      </c>
      <c r="C189" s="22">
        <v>10</v>
      </c>
      <c r="D189" s="22" t="s">
        <v>974</v>
      </c>
      <c r="E189" s="22" t="s">
        <v>975</v>
      </c>
      <c r="F189" s="22" t="s">
        <v>976</v>
      </c>
      <c r="G189" s="22" t="s">
        <v>1024</v>
      </c>
      <c r="H189" s="22" t="s">
        <v>922</v>
      </c>
      <c r="I189" s="32"/>
      <c r="J189" s="23">
        <f t="shared" ref="J189:J198" si="154">L189+M189</f>
        <v>11427</v>
      </c>
      <c r="K189" s="30" t="str">
        <f t="shared" ref="K189:K198" si="155">IF(OR(I189=0,J189=0),"",I189-J189)</f>
        <v/>
      </c>
      <c r="L189" s="23">
        <v>11000</v>
      </c>
      <c r="M189" s="23">
        <f t="shared" ref="M189:M198" si="156">SUBTOTAL(9,O189:W189)</f>
        <v>427</v>
      </c>
      <c r="N189" s="31">
        <f t="shared" ref="N189:N198" si="157">IF(L189="",0,M189/J189)</f>
        <v>3.7367638050231904E-2</v>
      </c>
      <c r="O189" s="23">
        <v>427</v>
      </c>
      <c r="P189" s="23"/>
      <c r="Q189" s="23"/>
      <c r="R189" s="23"/>
      <c r="S189" s="23"/>
      <c r="T189" s="23"/>
      <c r="U189" s="23"/>
      <c r="V189" s="23"/>
      <c r="W189" s="23"/>
      <c r="X189" s="24">
        <v>20170406</v>
      </c>
      <c r="Y189" s="22">
        <v>15</v>
      </c>
      <c r="Z189" s="22" t="s">
        <v>38</v>
      </c>
      <c r="AA189" s="22"/>
      <c r="AB189" s="22" t="str">
        <f t="shared" ref="AB189:AB198" si="158">IF(Z189="A","이명강","김연빈")</f>
        <v>김연빈</v>
      </c>
      <c r="AC189" s="45" t="s">
        <v>30</v>
      </c>
      <c r="AD189" s="47" t="str">
        <f t="shared" ref="AD189" si="159">IF(AE189=0,"",AE189)</f>
        <v/>
      </c>
      <c r="AE189" s="48">
        <f t="shared" ref="AE189" si="160">IF(F189="",0,VLOOKUP(F189,제품피치,2))</f>
        <v>0</v>
      </c>
    </row>
    <row r="190" spans="1:31" s="25" customFormat="1" ht="25.5" customHeight="1">
      <c r="A190" s="21">
        <v>2</v>
      </c>
      <c r="B190" s="22">
        <f t="shared" si="153"/>
        <v>4</v>
      </c>
      <c r="C190" s="22">
        <v>10</v>
      </c>
      <c r="D190" s="22" t="s">
        <v>974</v>
      </c>
      <c r="E190" s="22" t="s">
        <v>975</v>
      </c>
      <c r="F190" s="22" t="s">
        <v>976</v>
      </c>
      <c r="G190" s="22" t="s">
        <v>1024</v>
      </c>
      <c r="H190" s="22" t="s">
        <v>922</v>
      </c>
      <c r="I190" s="32"/>
      <c r="J190" s="23">
        <f t="shared" si="154"/>
        <v>4124</v>
      </c>
      <c r="K190" s="30" t="str">
        <f t="shared" si="155"/>
        <v/>
      </c>
      <c r="L190" s="23">
        <v>4000</v>
      </c>
      <c r="M190" s="23">
        <f t="shared" si="156"/>
        <v>124</v>
      </c>
      <c r="N190" s="31">
        <f t="shared" si="157"/>
        <v>3.0067895247332686E-2</v>
      </c>
      <c r="O190" s="23">
        <v>124</v>
      </c>
      <c r="P190" s="23"/>
      <c r="Q190" s="23"/>
      <c r="R190" s="23"/>
      <c r="S190" s="23"/>
      <c r="T190" s="23"/>
      <c r="U190" s="23"/>
      <c r="V190" s="23"/>
      <c r="W190" s="23"/>
      <c r="X190" s="24">
        <v>20170407</v>
      </c>
      <c r="Y190" s="22">
        <v>15</v>
      </c>
      <c r="Z190" s="22" t="s">
        <v>39</v>
      </c>
      <c r="AA190" s="22"/>
      <c r="AB190" s="22" t="str">
        <f t="shared" si="158"/>
        <v>이명강</v>
      </c>
      <c r="AC190" s="45" t="s">
        <v>30</v>
      </c>
      <c r="AD190" s="47" t="str">
        <f t="shared" ref="AD190:AD197" si="161">IF(AE190=0,"",AE190)</f>
        <v/>
      </c>
      <c r="AE190" s="48">
        <f t="shared" ref="AE190:AE197" si="162">IF(F190="",0,VLOOKUP(F190,제품피치,2))</f>
        <v>0</v>
      </c>
    </row>
    <row r="191" spans="1:31" s="25" customFormat="1" ht="25.5" customHeight="1">
      <c r="A191" s="21">
        <v>3</v>
      </c>
      <c r="B191" s="22">
        <f t="shared" si="153"/>
        <v>4</v>
      </c>
      <c r="C191" s="22">
        <v>10</v>
      </c>
      <c r="D191" s="22" t="s">
        <v>974</v>
      </c>
      <c r="E191" s="22" t="s">
        <v>975</v>
      </c>
      <c r="F191" s="22" t="s">
        <v>976</v>
      </c>
      <c r="G191" s="22" t="s">
        <v>1024</v>
      </c>
      <c r="H191" s="22" t="s">
        <v>922</v>
      </c>
      <c r="I191" s="32"/>
      <c r="J191" s="23">
        <f t="shared" si="154"/>
        <v>2400</v>
      </c>
      <c r="K191" s="30" t="str">
        <f t="shared" si="155"/>
        <v/>
      </c>
      <c r="L191" s="23">
        <v>2100</v>
      </c>
      <c r="M191" s="23">
        <f t="shared" si="156"/>
        <v>300</v>
      </c>
      <c r="N191" s="31">
        <f t="shared" si="157"/>
        <v>0.125</v>
      </c>
      <c r="O191" s="23">
        <v>300</v>
      </c>
      <c r="P191" s="23"/>
      <c r="Q191" s="23"/>
      <c r="R191" s="23"/>
      <c r="S191" s="23"/>
      <c r="T191" s="23"/>
      <c r="U191" s="23"/>
      <c r="V191" s="23"/>
      <c r="W191" s="23"/>
      <c r="X191" s="24">
        <v>20170407</v>
      </c>
      <c r="Y191" s="22">
        <v>15</v>
      </c>
      <c r="Z191" s="22" t="s">
        <v>39</v>
      </c>
      <c r="AA191" s="22"/>
      <c r="AB191" s="22" t="str">
        <f t="shared" si="158"/>
        <v>이명강</v>
      </c>
      <c r="AC191" s="45" t="s">
        <v>931</v>
      </c>
      <c r="AD191" s="47" t="str">
        <f t="shared" ref="AD191" si="163">IF(AE191=0,"",AE191)</f>
        <v/>
      </c>
      <c r="AE191" s="48">
        <f t="shared" ref="AE191" si="164">IF(F191="",0,VLOOKUP(F191,제품피치,2))</f>
        <v>0</v>
      </c>
    </row>
    <row r="192" spans="1:31" s="25" customFormat="1" ht="25.5" customHeight="1">
      <c r="A192" s="21">
        <v>4</v>
      </c>
      <c r="B192" s="22">
        <f t="shared" si="153"/>
        <v>4</v>
      </c>
      <c r="C192" s="22">
        <v>10</v>
      </c>
      <c r="D192" s="22" t="s">
        <v>920</v>
      </c>
      <c r="E192" s="22" t="s">
        <v>1015</v>
      </c>
      <c r="F192" s="22" t="s">
        <v>1016</v>
      </c>
      <c r="G192" s="22">
        <v>8301</v>
      </c>
      <c r="H192" s="22" t="s">
        <v>923</v>
      </c>
      <c r="I192" s="32"/>
      <c r="J192" s="23">
        <f t="shared" si="154"/>
        <v>884</v>
      </c>
      <c r="K192" s="30" t="str">
        <f t="shared" si="155"/>
        <v/>
      </c>
      <c r="L192" s="23">
        <v>480</v>
      </c>
      <c r="M192" s="23">
        <f t="shared" si="156"/>
        <v>404</v>
      </c>
      <c r="N192" s="31">
        <f t="shared" si="157"/>
        <v>0.45701357466063347</v>
      </c>
      <c r="O192" s="23">
        <v>253</v>
      </c>
      <c r="P192" s="23"/>
      <c r="Q192" s="23">
        <v>24</v>
      </c>
      <c r="R192" s="23"/>
      <c r="S192" s="23"/>
      <c r="T192" s="23">
        <v>127</v>
      </c>
      <c r="U192" s="23"/>
      <c r="V192" s="23"/>
      <c r="W192" s="23"/>
      <c r="X192" s="24">
        <v>20170409</v>
      </c>
      <c r="Y192" s="22">
        <v>12</v>
      </c>
      <c r="Z192" s="22" t="s">
        <v>39</v>
      </c>
      <c r="AA192" s="22"/>
      <c r="AB192" s="22" t="str">
        <f t="shared" si="158"/>
        <v>이명강</v>
      </c>
      <c r="AC192" s="45" t="s">
        <v>30</v>
      </c>
      <c r="AD192" s="47" t="str">
        <f t="shared" si="161"/>
        <v/>
      </c>
      <c r="AE192" s="48">
        <f t="shared" si="162"/>
        <v>0</v>
      </c>
    </row>
    <row r="193" spans="1:31" s="25" customFormat="1" ht="25.5" customHeight="1">
      <c r="A193" s="21">
        <v>5</v>
      </c>
      <c r="B193" s="22">
        <f t="shared" si="153"/>
        <v>4</v>
      </c>
      <c r="C193" s="22">
        <v>10</v>
      </c>
      <c r="D193" s="22" t="s">
        <v>996</v>
      </c>
      <c r="E193" s="22" t="s">
        <v>901</v>
      </c>
      <c r="F193" s="22" t="s">
        <v>1028</v>
      </c>
      <c r="G193" s="22" t="s">
        <v>1000</v>
      </c>
      <c r="H193" s="22" t="s">
        <v>937</v>
      </c>
      <c r="I193" s="32"/>
      <c r="J193" s="23">
        <f t="shared" si="154"/>
        <v>4286</v>
      </c>
      <c r="K193" s="30" t="str">
        <f t="shared" si="155"/>
        <v/>
      </c>
      <c r="L193" s="23">
        <v>4286</v>
      </c>
      <c r="M193" s="23">
        <f t="shared" si="156"/>
        <v>0</v>
      </c>
      <c r="N193" s="31">
        <f t="shared" si="157"/>
        <v>0</v>
      </c>
      <c r="O193" s="23"/>
      <c r="P193" s="23"/>
      <c r="Q193" s="23"/>
      <c r="R193" s="23"/>
      <c r="S193" s="23"/>
      <c r="T193" s="23"/>
      <c r="U193" s="23"/>
      <c r="V193" s="23"/>
      <c r="W193" s="23"/>
      <c r="X193" s="24">
        <v>20170410</v>
      </c>
      <c r="Y193" s="22">
        <v>3</v>
      </c>
      <c r="Z193" s="22" t="s">
        <v>39</v>
      </c>
      <c r="AA193" s="22"/>
      <c r="AB193" s="22" t="str">
        <f t="shared" si="158"/>
        <v>이명강</v>
      </c>
      <c r="AC193" s="45" t="s">
        <v>948</v>
      </c>
      <c r="AD193" s="47">
        <f t="shared" si="161"/>
        <v>0.5</v>
      </c>
      <c r="AE193" s="48">
        <f t="shared" si="162"/>
        <v>0.5</v>
      </c>
    </row>
    <row r="194" spans="1:31" s="25" customFormat="1" ht="25.5" customHeight="1">
      <c r="A194" s="21">
        <v>6</v>
      </c>
      <c r="B194" s="22">
        <f t="shared" si="153"/>
        <v>4</v>
      </c>
      <c r="C194" s="22">
        <v>10</v>
      </c>
      <c r="D194" s="22" t="s">
        <v>920</v>
      </c>
      <c r="E194" s="22" t="s">
        <v>926</v>
      </c>
      <c r="F194" s="22" t="s">
        <v>939</v>
      </c>
      <c r="G194" s="22" t="s">
        <v>930</v>
      </c>
      <c r="H194" s="22" t="s">
        <v>937</v>
      </c>
      <c r="I194" s="32"/>
      <c r="J194" s="23">
        <f t="shared" si="154"/>
        <v>2438</v>
      </c>
      <c r="K194" s="30" t="str">
        <f t="shared" si="155"/>
        <v/>
      </c>
      <c r="L194" s="23">
        <v>1212</v>
      </c>
      <c r="M194" s="23">
        <f t="shared" si="156"/>
        <v>1226</v>
      </c>
      <c r="N194" s="31">
        <f t="shared" si="157"/>
        <v>0.50287120590648071</v>
      </c>
      <c r="O194" s="23">
        <v>812</v>
      </c>
      <c r="P194" s="23"/>
      <c r="Q194" s="23">
        <v>63</v>
      </c>
      <c r="R194" s="23"/>
      <c r="S194" s="23">
        <v>19</v>
      </c>
      <c r="T194" s="23"/>
      <c r="U194" s="23"/>
      <c r="V194" s="23"/>
      <c r="W194" s="23">
        <v>332</v>
      </c>
      <c r="X194" s="24">
        <v>20170410</v>
      </c>
      <c r="Y194" s="22">
        <v>4</v>
      </c>
      <c r="Z194" s="22" t="s">
        <v>39</v>
      </c>
      <c r="AA194" s="22" t="s">
        <v>1029</v>
      </c>
      <c r="AB194" s="22" t="str">
        <f t="shared" si="158"/>
        <v>이명강</v>
      </c>
      <c r="AC194" s="45" t="s">
        <v>948</v>
      </c>
      <c r="AD194" s="47">
        <f t="shared" ref="AD194" si="165">IF(AE194=0,"",AE194)</f>
        <v>0.5</v>
      </c>
      <c r="AE194" s="48">
        <f t="shared" ref="AE194" si="166">IF(F194="",0,VLOOKUP(F194,제품피치,2))</f>
        <v>0.5</v>
      </c>
    </row>
    <row r="195" spans="1:31" s="25" customFormat="1" ht="25.5" customHeight="1">
      <c r="A195" s="21">
        <v>7</v>
      </c>
      <c r="B195" s="22">
        <f t="shared" si="153"/>
        <v>4</v>
      </c>
      <c r="C195" s="22">
        <v>10</v>
      </c>
      <c r="D195" s="22" t="s">
        <v>920</v>
      </c>
      <c r="E195" s="22" t="s">
        <v>926</v>
      </c>
      <c r="F195" s="22" t="s">
        <v>939</v>
      </c>
      <c r="G195" s="22" t="s">
        <v>930</v>
      </c>
      <c r="H195" s="22" t="s">
        <v>937</v>
      </c>
      <c r="I195" s="32"/>
      <c r="J195" s="23">
        <f t="shared" si="154"/>
        <v>2526</v>
      </c>
      <c r="K195" s="30" t="str">
        <f t="shared" si="155"/>
        <v/>
      </c>
      <c r="L195" s="23">
        <v>2300</v>
      </c>
      <c r="M195" s="23">
        <f t="shared" si="156"/>
        <v>226</v>
      </c>
      <c r="N195" s="31">
        <f t="shared" si="157"/>
        <v>8.9469517022961201E-2</v>
      </c>
      <c r="O195" s="23">
        <v>81</v>
      </c>
      <c r="P195" s="23"/>
      <c r="Q195" s="23"/>
      <c r="R195" s="23"/>
      <c r="S195" s="23">
        <v>15</v>
      </c>
      <c r="T195" s="23"/>
      <c r="U195" s="23"/>
      <c r="V195" s="23"/>
      <c r="W195" s="23">
        <v>130</v>
      </c>
      <c r="X195" s="24">
        <v>20170410</v>
      </c>
      <c r="Y195" s="22">
        <v>4</v>
      </c>
      <c r="Z195" s="22" t="s">
        <v>38</v>
      </c>
      <c r="AA195" s="22" t="s">
        <v>1030</v>
      </c>
      <c r="AB195" s="22" t="str">
        <f t="shared" si="158"/>
        <v>김연빈</v>
      </c>
      <c r="AC195" s="45" t="s">
        <v>931</v>
      </c>
      <c r="AD195" s="47">
        <f t="shared" ref="AD195" si="167">IF(AE195=0,"",AE195)</f>
        <v>0.5</v>
      </c>
      <c r="AE195" s="48">
        <f t="shared" ref="AE195" si="168">IF(F195="",0,VLOOKUP(F195,제품피치,2))</f>
        <v>0.5</v>
      </c>
    </row>
    <row r="196" spans="1:31" s="25" customFormat="1" ht="25.5" customHeight="1">
      <c r="A196" s="21">
        <v>8</v>
      </c>
      <c r="B196" s="22">
        <f t="shared" si="153"/>
        <v>4</v>
      </c>
      <c r="C196" s="22">
        <v>10</v>
      </c>
      <c r="D196" s="22" t="s">
        <v>920</v>
      </c>
      <c r="E196" s="22" t="s">
        <v>1015</v>
      </c>
      <c r="F196" s="22" t="s">
        <v>1016</v>
      </c>
      <c r="G196" s="22">
        <v>8301</v>
      </c>
      <c r="H196" s="22" t="s">
        <v>923</v>
      </c>
      <c r="I196" s="32"/>
      <c r="J196" s="23">
        <f t="shared" si="154"/>
        <v>2022</v>
      </c>
      <c r="K196" s="30" t="str">
        <f t="shared" si="155"/>
        <v/>
      </c>
      <c r="L196" s="23">
        <v>1610</v>
      </c>
      <c r="M196" s="23">
        <f t="shared" si="156"/>
        <v>412</v>
      </c>
      <c r="N196" s="31">
        <f t="shared" si="157"/>
        <v>0.20375865479723046</v>
      </c>
      <c r="O196" s="23">
        <v>256</v>
      </c>
      <c r="P196" s="23"/>
      <c r="Q196" s="23"/>
      <c r="R196" s="23"/>
      <c r="S196" s="23">
        <v>13</v>
      </c>
      <c r="T196" s="23">
        <v>41</v>
      </c>
      <c r="U196" s="23">
        <v>102</v>
      </c>
      <c r="V196" s="23"/>
      <c r="W196" s="23"/>
      <c r="X196" s="24">
        <v>20170410</v>
      </c>
      <c r="Y196" s="22">
        <v>12</v>
      </c>
      <c r="Z196" s="22" t="s">
        <v>39</v>
      </c>
      <c r="AA196" s="22"/>
      <c r="AB196" s="22" t="str">
        <f t="shared" si="158"/>
        <v>이명강</v>
      </c>
      <c r="AC196" s="45" t="s">
        <v>41</v>
      </c>
      <c r="AD196" s="47" t="str">
        <f t="shared" si="161"/>
        <v/>
      </c>
      <c r="AE196" s="48">
        <f t="shared" si="162"/>
        <v>0</v>
      </c>
    </row>
    <row r="197" spans="1:31" s="25" customFormat="1" ht="25.5" customHeight="1">
      <c r="A197" s="21">
        <v>9</v>
      </c>
      <c r="B197" s="22">
        <f t="shared" si="153"/>
        <v>4</v>
      </c>
      <c r="C197" s="22">
        <v>10</v>
      </c>
      <c r="D197" s="22" t="s">
        <v>920</v>
      </c>
      <c r="E197" s="22" t="s">
        <v>1015</v>
      </c>
      <c r="F197" s="22" t="s">
        <v>1016</v>
      </c>
      <c r="G197" s="22">
        <v>8301</v>
      </c>
      <c r="H197" s="22" t="s">
        <v>923</v>
      </c>
      <c r="I197" s="32"/>
      <c r="J197" s="23">
        <f t="shared" si="154"/>
        <v>2397</v>
      </c>
      <c r="K197" s="30" t="str">
        <f t="shared" si="155"/>
        <v/>
      </c>
      <c r="L197" s="23">
        <v>2260</v>
      </c>
      <c r="M197" s="23">
        <f t="shared" si="156"/>
        <v>137</v>
      </c>
      <c r="N197" s="31">
        <f t="shared" si="157"/>
        <v>5.715477680433876E-2</v>
      </c>
      <c r="O197" s="23">
        <v>109</v>
      </c>
      <c r="P197" s="23"/>
      <c r="Q197" s="23"/>
      <c r="R197" s="23"/>
      <c r="S197" s="23">
        <v>7</v>
      </c>
      <c r="T197" s="23">
        <v>8</v>
      </c>
      <c r="U197" s="23">
        <v>13</v>
      </c>
      <c r="V197" s="23"/>
      <c r="W197" s="23"/>
      <c r="X197" s="24">
        <v>20170410</v>
      </c>
      <c r="Y197" s="22">
        <v>12</v>
      </c>
      <c r="Z197" s="22" t="s">
        <v>38</v>
      </c>
      <c r="AA197" s="22"/>
      <c r="AB197" s="22" t="str">
        <f t="shared" si="158"/>
        <v>김연빈</v>
      </c>
      <c r="AC197" s="45" t="s">
        <v>41</v>
      </c>
      <c r="AD197" s="47" t="str">
        <f t="shared" si="161"/>
        <v/>
      </c>
      <c r="AE197" s="48">
        <f t="shared" si="162"/>
        <v>0</v>
      </c>
    </row>
    <row r="198" spans="1:31" s="25" customFormat="1" ht="25.5" customHeight="1" thickBot="1">
      <c r="A198" s="21">
        <v>10</v>
      </c>
      <c r="B198" s="22">
        <f t="shared" si="153"/>
        <v>4</v>
      </c>
      <c r="C198" s="22">
        <v>10</v>
      </c>
      <c r="D198" s="22" t="s">
        <v>1025</v>
      </c>
      <c r="E198" s="22" t="s">
        <v>1026</v>
      </c>
      <c r="F198" s="22" t="s">
        <v>1027</v>
      </c>
      <c r="G198" s="22">
        <v>7301</v>
      </c>
      <c r="H198" s="22" t="s">
        <v>922</v>
      </c>
      <c r="I198" s="32"/>
      <c r="J198" s="23">
        <f t="shared" si="154"/>
        <v>1680</v>
      </c>
      <c r="K198" s="30" t="str">
        <f t="shared" si="155"/>
        <v/>
      </c>
      <c r="L198" s="23">
        <v>1680</v>
      </c>
      <c r="M198" s="23">
        <f t="shared" si="156"/>
        <v>0</v>
      </c>
      <c r="N198" s="31">
        <f t="shared" si="157"/>
        <v>0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4">
        <v>20170410</v>
      </c>
      <c r="Y198" s="22">
        <v>13</v>
      </c>
      <c r="Z198" s="22" t="s">
        <v>39</v>
      </c>
      <c r="AA198" s="22"/>
      <c r="AB198" s="22" t="str">
        <f t="shared" si="158"/>
        <v>이명강</v>
      </c>
      <c r="AC198" s="45" t="s">
        <v>30</v>
      </c>
      <c r="AD198" s="47" t="str">
        <f t="shared" ref="AD198" si="169">IF(AE198=0,"",AE198)</f>
        <v/>
      </c>
      <c r="AE198" s="48">
        <f t="shared" ref="AE198" si="170">IF(F198="",0,VLOOKUP(F198,제품피치,2))</f>
        <v>0</v>
      </c>
    </row>
    <row r="199" spans="1:31" s="27" customFormat="1" ht="21" customHeight="1" thickTop="1">
      <c r="A199" s="82" t="s">
        <v>32</v>
      </c>
      <c r="B199" s="83"/>
      <c r="C199" s="83"/>
      <c r="D199" s="83"/>
      <c r="E199" s="83"/>
      <c r="F199" s="83"/>
      <c r="G199" s="83"/>
      <c r="H199" s="59"/>
      <c r="I199" s="86">
        <f>SUM(I189:I198)</f>
        <v>0</v>
      </c>
      <c r="J199" s="86">
        <f t="shared" ref="J199:M199" si="171">SUM(J189:J198)</f>
        <v>34184</v>
      </c>
      <c r="K199" s="86">
        <f t="shared" si="171"/>
        <v>0</v>
      </c>
      <c r="L199" s="86">
        <f t="shared" si="171"/>
        <v>30928</v>
      </c>
      <c r="M199" s="86">
        <f t="shared" si="171"/>
        <v>3256</v>
      </c>
      <c r="N199" s="88">
        <f>M199/J199</f>
        <v>9.5249239410250416E-2</v>
      </c>
      <c r="O199" s="26">
        <f>SUM( O189:O198)</f>
        <v>2362</v>
      </c>
      <c r="P199" s="26">
        <f t="shared" ref="P199:W199" si="172">SUM( P189:P198)</f>
        <v>0</v>
      </c>
      <c r="Q199" s="26">
        <f t="shared" si="172"/>
        <v>87</v>
      </c>
      <c r="R199" s="26">
        <f t="shared" si="172"/>
        <v>0</v>
      </c>
      <c r="S199" s="26">
        <f t="shared" si="172"/>
        <v>54</v>
      </c>
      <c r="T199" s="26">
        <f t="shared" si="172"/>
        <v>176</v>
      </c>
      <c r="U199" s="26">
        <f t="shared" si="172"/>
        <v>115</v>
      </c>
      <c r="V199" s="26">
        <f t="shared" si="172"/>
        <v>0</v>
      </c>
      <c r="W199" s="26">
        <f t="shared" si="172"/>
        <v>462</v>
      </c>
      <c r="X199" s="89"/>
      <c r="Y199" s="83"/>
      <c r="Z199" s="59"/>
      <c r="AA199" s="90"/>
      <c r="AB199" s="58"/>
      <c r="AC199" s="59"/>
      <c r="AD199" s="62"/>
      <c r="AE199" s="25"/>
    </row>
    <row r="200" spans="1:31" s="27" customFormat="1" ht="20.25">
      <c r="A200" s="84"/>
      <c r="B200" s="85"/>
      <c r="C200" s="85"/>
      <c r="D200" s="85"/>
      <c r="E200" s="85"/>
      <c r="F200" s="85"/>
      <c r="G200" s="85"/>
      <c r="H200" s="61"/>
      <c r="I200" s="87"/>
      <c r="J200" s="87"/>
      <c r="K200" s="87"/>
      <c r="L200" s="87"/>
      <c r="M200" s="87"/>
      <c r="N200" s="87"/>
      <c r="O200" s="55">
        <f t="shared" ref="O200:W200" si="173">IFERROR(O199/$M199,"")</f>
        <v>0.72542997542997545</v>
      </c>
      <c r="P200" s="55">
        <f t="shared" si="173"/>
        <v>0</v>
      </c>
      <c r="Q200" s="55">
        <f t="shared" si="173"/>
        <v>2.6719901719901719E-2</v>
      </c>
      <c r="R200" s="55">
        <f t="shared" si="173"/>
        <v>0</v>
      </c>
      <c r="S200" s="55">
        <f t="shared" si="173"/>
        <v>1.6584766584766583E-2</v>
      </c>
      <c r="T200" s="55">
        <f t="shared" si="173"/>
        <v>5.4054054054054057E-2</v>
      </c>
      <c r="U200" s="55">
        <f t="shared" si="173"/>
        <v>3.531941031941032E-2</v>
      </c>
      <c r="V200" s="55">
        <f t="shared" si="173"/>
        <v>0</v>
      </c>
      <c r="W200" s="55">
        <f t="shared" si="173"/>
        <v>0.14189189189189189</v>
      </c>
      <c r="X200" s="60"/>
      <c r="Y200" s="85"/>
      <c r="Z200" s="61"/>
      <c r="AA200" s="87"/>
      <c r="AB200" s="60"/>
      <c r="AC200" s="61"/>
      <c r="AD200" s="63"/>
      <c r="AE200" s="25"/>
    </row>
    <row r="201" spans="1:31" s="28" customFormat="1" ht="10.5" customHeight="1" thickBot="1">
      <c r="A201" s="64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6"/>
      <c r="AE201" s="25"/>
    </row>
    <row r="202" spans="1:31" s="28" customFormat="1" ht="24.75" customHeight="1">
      <c r="A202" s="67" t="s">
        <v>33</v>
      </c>
      <c r="B202" s="68"/>
      <c r="C202" s="69"/>
      <c r="D202" s="76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77"/>
      <c r="AE202" s="25"/>
    </row>
    <row r="203" spans="1:31" s="28" customFormat="1" ht="24.75" customHeight="1">
      <c r="A203" s="70"/>
      <c r="B203" s="71"/>
      <c r="C203" s="72"/>
      <c r="D203" s="78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9"/>
      <c r="AE203" s="16"/>
    </row>
    <row r="204" spans="1:31" s="28" customFormat="1" ht="24.75" customHeight="1">
      <c r="A204" s="70"/>
      <c r="B204" s="71"/>
      <c r="C204" s="72"/>
      <c r="D204" s="78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9"/>
      <c r="AE204" s="16"/>
    </row>
    <row r="205" spans="1:31" s="28" customFormat="1" ht="24.75" customHeight="1">
      <c r="A205" s="70"/>
      <c r="B205" s="71"/>
      <c r="C205" s="72"/>
      <c r="D205" s="78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9"/>
      <c r="AE205" s="16"/>
    </row>
    <row r="206" spans="1:31" s="28" customFormat="1" ht="24.75" customHeight="1">
      <c r="A206" s="70"/>
      <c r="B206" s="71"/>
      <c r="C206" s="72"/>
      <c r="D206" s="78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9"/>
      <c r="AE206" s="16"/>
    </row>
    <row r="207" spans="1:31" ht="24.75" customHeight="1" thickBot="1">
      <c r="A207" s="73"/>
      <c r="B207" s="74"/>
      <c r="C207" s="75"/>
      <c r="D207" s="80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81"/>
    </row>
    <row r="208" spans="1:31" ht="17.25" thickBot="1"/>
    <row r="209" spans="1:31" s="16" customFormat="1" ht="33" customHeight="1">
      <c r="A209" s="91">
        <v>4</v>
      </c>
      <c r="B209" s="92"/>
      <c r="C209" s="92"/>
      <c r="D209" s="92"/>
      <c r="E209" s="92"/>
      <c r="F209" s="93" t="s">
        <v>40</v>
      </c>
      <c r="G209" s="93"/>
      <c r="H209" s="93"/>
      <c r="I209" s="93"/>
      <c r="J209" s="93"/>
      <c r="K209" s="94"/>
      <c r="L209" s="95" t="s">
        <v>0</v>
      </c>
      <c r="M209" s="96"/>
      <c r="N209" s="15"/>
      <c r="O209" s="95" t="s">
        <v>1</v>
      </c>
      <c r="P209" s="97"/>
      <c r="Q209" s="97"/>
      <c r="R209" s="97"/>
      <c r="S209" s="97"/>
      <c r="T209" s="97"/>
      <c r="U209" s="97"/>
      <c r="V209" s="97"/>
      <c r="W209" s="96"/>
      <c r="X209" s="95" t="s">
        <v>2</v>
      </c>
      <c r="Y209" s="97"/>
      <c r="Z209" s="96"/>
      <c r="AA209" s="98" t="s">
        <v>3</v>
      </c>
      <c r="AB209" s="100" t="s">
        <v>4</v>
      </c>
      <c r="AC209" s="102" t="s">
        <v>5</v>
      </c>
      <c r="AD209" s="104" t="s">
        <v>793</v>
      </c>
    </row>
    <row r="210" spans="1:31" s="16" customFormat="1" ht="45" customHeight="1" thickBot="1">
      <c r="A210" s="17" t="s">
        <v>6</v>
      </c>
      <c r="B210" s="18" t="s">
        <v>7</v>
      </c>
      <c r="C210" s="18" t="s">
        <v>8</v>
      </c>
      <c r="D210" s="18" t="s">
        <v>9</v>
      </c>
      <c r="E210" s="18" t="s">
        <v>10</v>
      </c>
      <c r="F210" s="18" t="s">
        <v>11</v>
      </c>
      <c r="G210" s="18" t="s">
        <v>12</v>
      </c>
      <c r="H210" s="18" t="s">
        <v>13</v>
      </c>
      <c r="I210" s="33" t="s">
        <v>36</v>
      </c>
      <c r="J210" s="18" t="s">
        <v>0</v>
      </c>
      <c r="K210" s="18" t="s">
        <v>37</v>
      </c>
      <c r="L210" s="18" t="s">
        <v>14</v>
      </c>
      <c r="M210" s="18" t="s">
        <v>15</v>
      </c>
      <c r="N210" s="19" t="s">
        <v>16</v>
      </c>
      <c r="O210" s="18" t="s">
        <v>17</v>
      </c>
      <c r="P210" s="18" t="s">
        <v>18</v>
      </c>
      <c r="Q210" s="18" t="s">
        <v>19</v>
      </c>
      <c r="R210" s="18" t="s">
        <v>20</v>
      </c>
      <c r="S210" s="18" t="s">
        <v>21</v>
      </c>
      <c r="T210" s="18" t="s">
        <v>22</v>
      </c>
      <c r="U210" s="18" t="s">
        <v>23</v>
      </c>
      <c r="V210" s="20" t="s">
        <v>34</v>
      </c>
      <c r="W210" s="18" t="s">
        <v>25</v>
      </c>
      <c r="X210" s="18" t="s">
        <v>26</v>
      </c>
      <c r="Y210" s="18" t="s">
        <v>27</v>
      </c>
      <c r="Z210" s="18" t="s">
        <v>28</v>
      </c>
      <c r="AA210" s="99"/>
      <c r="AB210" s="101"/>
      <c r="AC210" s="103"/>
      <c r="AD210" s="105"/>
    </row>
    <row r="211" spans="1:31" s="25" customFormat="1" ht="25.5" customHeight="1">
      <c r="A211" s="21">
        <v>1</v>
      </c>
      <c r="B211" s="22">
        <f t="shared" ref="B211:B222" si="174">$A$1</f>
        <v>4</v>
      </c>
      <c r="C211" s="22">
        <v>11</v>
      </c>
      <c r="D211" s="22" t="s">
        <v>912</v>
      </c>
      <c r="E211" s="22" t="s">
        <v>1033</v>
      </c>
      <c r="F211" s="22" t="s">
        <v>1034</v>
      </c>
      <c r="G211" s="22" t="s">
        <v>1035</v>
      </c>
      <c r="H211" s="22" t="s">
        <v>922</v>
      </c>
      <c r="I211" s="32"/>
      <c r="J211" s="23">
        <f t="shared" ref="J211:J222" si="175">L211+M211</f>
        <v>25127</v>
      </c>
      <c r="K211" s="30" t="str">
        <f t="shared" ref="K211:K222" si="176">IF(OR(I211=0,J211=0),"",I211-J211)</f>
        <v/>
      </c>
      <c r="L211" s="23">
        <v>25000</v>
      </c>
      <c r="M211" s="23">
        <f t="shared" ref="M211:M222" si="177">SUBTOTAL(9,O211:W211)</f>
        <v>127</v>
      </c>
      <c r="N211" s="31">
        <f t="shared" ref="N211:N222" si="178">IF(L211="",0,M211/J211)</f>
        <v>5.0543240339077488E-3</v>
      </c>
      <c r="O211" s="23">
        <v>127</v>
      </c>
      <c r="P211" s="23"/>
      <c r="Q211" s="23"/>
      <c r="R211" s="23"/>
      <c r="S211" s="23"/>
      <c r="T211" s="23"/>
      <c r="U211" s="23"/>
      <c r="V211" s="23"/>
      <c r="W211" s="23"/>
      <c r="X211" s="24">
        <v>20170327</v>
      </c>
      <c r="Y211" s="22">
        <v>5</v>
      </c>
      <c r="Z211" s="22" t="s">
        <v>39</v>
      </c>
      <c r="AA211" s="22"/>
      <c r="AB211" s="22" t="str">
        <f t="shared" ref="AB211:AB222" si="179">IF(Z211="A","이명강","김연빈")</f>
        <v>이명강</v>
      </c>
      <c r="AC211" s="45" t="s">
        <v>30</v>
      </c>
      <c r="AD211" s="47" t="str">
        <f t="shared" ref="AD211:AD218" si="180">IF(AE211=0,"",AE211)</f>
        <v/>
      </c>
      <c r="AE211" s="48">
        <f t="shared" ref="AE211:AE218" si="181">IF(F211="",0,VLOOKUP(F211,제품피치,2))</f>
        <v>0</v>
      </c>
    </row>
    <row r="212" spans="1:31" s="25" customFormat="1" ht="25.5" customHeight="1">
      <c r="A212" s="21">
        <v>2</v>
      </c>
      <c r="B212" s="22">
        <f t="shared" si="174"/>
        <v>4</v>
      </c>
      <c r="C212" s="22">
        <v>11</v>
      </c>
      <c r="D212" s="22" t="s">
        <v>974</v>
      </c>
      <c r="E212" s="22" t="s">
        <v>975</v>
      </c>
      <c r="F212" s="22" t="s">
        <v>976</v>
      </c>
      <c r="G212" s="22" t="s">
        <v>1024</v>
      </c>
      <c r="H212" s="22" t="s">
        <v>922</v>
      </c>
      <c r="I212" s="32"/>
      <c r="J212" s="23">
        <f t="shared" si="175"/>
        <v>7260</v>
      </c>
      <c r="K212" s="30" t="str">
        <f t="shared" si="176"/>
        <v/>
      </c>
      <c r="L212" s="23">
        <v>6695</v>
      </c>
      <c r="M212" s="23">
        <f t="shared" si="177"/>
        <v>565</v>
      </c>
      <c r="N212" s="31">
        <f t="shared" si="178"/>
        <v>7.7823691460055092E-2</v>
      </c>
      <c r="O212" s="23">
        <v>468</v>
      </c>
      <c r="P212" s="23">
        <v>97</v>
      </c>
      <c r="Q212" s="23"/>
      <c r="R212" s="23"/>
      <c r="S212" s="23"/>
      <c r="T212" s="23"/>
      <c r="U212" s="23"/>
      <c r="V212" s="23"/>
      <c r="W212" s="23"/>
      <c r="X212" s="24">
        <v>20170406</v>
      </c>
      <c r="Y212" s="22">
        <v>15</v>
      </c>
      <c r="Z212" s="22" t="s">
        <v>39</v>
      </c>
      <c r="AA212" s="22"/>
      <c r="AB212" s="22" t="str">
        <f t="shared" si="179"/>
        <v>이명강</v>
      </c>
      <c r="AC212" s="45" t="s">
        <v>911</v>
      </c>
      <c r="AD212" s="47" t="str">
        <f t="shared" si="180"/>
        <v/>
      </c>
      <c r="AE212" s="48">
        <f t="shared" si="181"/>
        <v>0</v>
      </c>
    </row>
    <row r="213" spans="1:31" s="25" customFormat="1" ht="25.5" customHeight="1">
      <c r="A213" s="21">
        <v>3</v>
      </c>
      <c r="B213" s="22">
        <f t="shared" si="174"/>
        <v>4</v>
      </c>
      <c r="C213" s="22">
        <v>11</v>
      </c>
      <c r="D213" s="22" t="s">
        <v>974</v>
      </c>
      <c r="E213" s="22" t="s">
        <v>975</v>
      </c>
      <c r="F213" s="22" t="s">
        <v>976</v>
      </c>
      <c r="G213" s="22" t="s">
        <v>1024</v>
      </c>
      <c r="H213" s="22" t="s">
        <v>922</v>
      </c>
      <c r="I213" s="32"/>
      <c r="J213" s="23">
        <f t="shared" si="175"/>
        <v>15749</v>
      </c>
      <c r="K213" s="30" t="str">
        <f t="shared" si="176"/>
        <v/>
      </c>
      <c r="L213" s="23">
        <v>15400</v>
      </c>
      <c r="M213" s="23">
        <f t="shared" si="177"/>
        <v>349</v>
      </c>
      <c r="N213" s="31">
        <f t="shared" si="178"/>
        <v>2.216013715156518E-2</v>
      </c>
      <c r="O213" s="23">
        <v>349</v>
      </c>
      <c r="P213" s="23"/>
      <c r="Q213" s="23"/>
      <c r="R213" s="23"/>
      <c r="S213" s="23"/>
      <c r="T213" s="23"/>
      <c r="U213" s="23"/>
      <c r="V213" s="23"/>
      <c r="W213" s="23"/>
      <c r="X213" s="24">
        <v>20170406</v>
      </c>
      <c r="Y213" s="22">
        <v>15</v>
      </c>
      <c r="Z213" s="22" t="s">
        <v>38</v>
      </c>
      <c r="AA213" s="22"/>
      <c r="AB213" s="22" t="str">
        <f t="shared" si="179"/>
        <v>김연빈</v>
      </c>
      <c r="AC213" s="45" t="s">
        <v>30</v>
      </c>
      <c r="AD213" s="47" t="str">
        <f t="shared" si="180"/>
        <v/>
      </c>
      <c r="AE213" s="48">
        <f t="shared" si="181"/>
        <v>0</v>
      </c>
    </row>
    <row r="214" spans="1:31" s="25" customFormat="1" ht="25.5" customHeight="1">
      <c r="A214" s="21">
        <v>4</v>
      </c>
      <c r="B214" s="22">
        <f t="shared" si="174"/>
        <v>4</v>
      </c>
      <c r="C214" s="22">
        <v>11</v>
      </c>
      <c r="D214" s="22" t="s">
        <v>974</v>
      </c>
      <c r="E214" s="22" t="s">
        <v>975</v>
      </c>
      <c r="F214" s="22" t="s">
        <v>976</v>
      </c>
      <c r="G214" s="22" t="s">
        <v>1024</v>
      </c>
      <c r="H214" s="22" t="s">
        <v>922</v>
      </c>
      <c r="I214" s="32"/>
      <c r="J214" s="23">
        <f t="shared" si="175"/>
        <v>7562</v>
      </c>
      <c r="K214" s="30" t="str">
        <f t="shared" si="176"/>
        <v/>
      </c>
      <c r="L214" s="23">
        <v>7369</v>
      </c>
      <c r="M214" s="23">
        <f t="shared" si="177"/>
        <v>193</v>
      </c>
      <c r="N214" s="31">
        <f t="shared" si="178"/>
        <v>2.5522348585030417E-2</v>
      </c>
      <c r="O214" s="23">
        <v>193</v>
      </c>
      <c r="P214" s="23"/>
      <c r="Q214" s="23"/>
      <c r="R214" s="23"/>
      <c r="S214" s="23"/>
      <c r="T214" s="23"/>
      <c r="U214" s="23"/>
      <c r="V214" s="23"/>
      <c r="W214" s="23"/>
      <c r="X214" s="24">
        <v>20170407</v>
      </c>
      <c r="Y214" s="22">
        <v>15</v>
      </c>
      <c r="Z214" s="22" t="s">
        <v>39</v>
      </c>
      <c r="AA214" s="22"/>
      <c r="AB214" s="22" t="str">
        <f t="shared" si="179"/>
        <v>이명강</v>
      </c>
      <c r="AC214" s="45" t="s">
        <v>30</v>
      </c>
      <c r="AD214" s="47" t="str">
        <f t="shared" ref="AD214" si="182">IF(AE214=0,"",AE214)</f>
        <v/>
      </c>
      <c r="AE214" s="48">
        <f t="shared" ref="AE214" si="183">IF(F214="",0,VLOOKUP(F214,제품피치,2))</f>
        <v>0</v>
      </c>
    </row>
    <row r="215" spans="1:31" s="25" customFormat="1" ht="25.5" customHeight="1">
      <c r="A215" s="21">
        <v>5</v>
      </c>
      <c r="B215" s="22">
        <f t="shared" si="174"/>
        <v>4</v>
      </c>
      <c r="C215" s="22">
        <v>11</v>
      </c>
      <c r="D215" s="22" t="s">
        <v>996</v>
      </c>
      <c r="E215" s="22" t="s">
        <v>901</v>
      </c>
      <c r="F215" s="22" t="s">
        <v>1028</v>
      </c>
      <c r="G215" s="22" t="s">
        <v>1000</v>
      </c>
      <c r="H215" s="22" t="s">
        <v>937</v>
      </c>
      <c r="I215" s="32"/>
      <c r="J215" s="23">
        <f t="shared" si="175"/>
        <v>5838</v>
      </c>
      <c r="K215" s="30" t="str">
        <f t="shared" si="176"/>
        <v/>
      </c>
      <c r="L215" s="23">
        <v>5833</v>
      </c>
      <c r="M215" s="23">
        <f t="shared" si="177"/>
        <v>5</v>
      </c>
      <c r="N215" s="31">
        <f t="shared" si="178"/>
        <v>8.5645769099006511E-4</v>
      </c>
      <c r="O215" s="23">
        <v>5</v>
      </c>
      <c r="P215" s="23"/>
      <c r="Q215" s="23"/>
      <c r="R215" s="23"/>
      <c r="S215" s="23"/>
      <c r="T215" s="23"/>
      <c r="U215" s="23"/>
      <c r="V215" s="23"/>
      <c r="W215" s="23"/>
      <c r="X215" s="24">
        <v>20170410</v>
      </c>
      <c r="Y215" s="22">
        <v>3</v>
      </c>
      <c r="Z215" s="22" t="s">
        <v>38</v>
      </c>
      <c r="AA215" s="22"/>
      <c r="AB215" s="22" t="str">
        <f t="shared" si="179"/>
        <v>김연빈</v>
      </c>
      <c r="AC215" s="45" t="s">
        <v>948</v>
      </c>
      <c r="AD215" s="47">
        <f t="shared" si="180"/>
        <v>0.5</v>
      </c>
      <c r="AE215" s="48">
        <f t="shared" si="181"/>
        <v>0.5</v>
      </c>
    </row>
    <row r="216" spans="1:31" s="25" customFormat="1" ht="25.5" customHeight="1">
      <c r="A216" s="21">
        <v>6</v>
      </c>
      <c r="B216" s="22">
        <f t="shared" si="174"/>
        <v>4</v>
      </c>
      <c r="C216" s="22">
        <v>11</v>
      </c>
      <c r="D216" s="22" t="s">
        <v>996</v>
      </c>
      <c r="E216" s="22" t="s">
        <v>892</v>
      </c>
      <c r="F216" s="22" t="s">
        <v>919</v>
      </c>
      <c r="G216" s="22" t="s">
        <v>930</v>
      </c>
      <c r="H216" s="22" t="s">
        <v>1031</v>
      </c>
      <c r="I216" s="32"/>
      <c r="J216" s="23">
        <f t="shared" si="175"/>
        <v>4708</v>
      </c>
      <c r="K216" s="30" t="str">
        <f t="shared" si="176"/>
        <v/>
      </c>
      <c r="L216" s="23">
        <v>4000</v>
      </c>
      <c r="M216" s="23">
        <f t="shared" si="177"/>
        <v>708</v>
      </c>
      <c r="N216" s="31">
        <f t="shared" si="178"/>
        <v>0.1503823279524214</v>
      </c>
      <c r="O216" s="23">
        <v>227</v>
      </c>
      <c r="P216" s="23"/>
      <c r="Q216" s="23">
        <v>197</v>
      </c>
      <c r="R216" s="23"/>
      <c r="S216" s="23"/>
      <c r="T216" s="23">
        <v>122</v>
      </c>
      <c r="U216" s="23">
        <v>162</v>
      </c>
      <c r="V216" s="23"/>
      <c r="W216" s="23"/>
      <c r="X216" s="24">
        <v>20170410</v>
      </c>
      <c r="Y216" s="22">
        <v>6</v>
      </c>
      <c r="Z216" s="22" t="s">
        <v>38</v>
      </c>
      <c r="AA216" s="22"/>
      <c r="AB216" s="22" t="str">
        <f t="shared" si="179"/>
        <v>김연빈</v>
      </c>
      <c r="AC216" s="45" t="s">
        <v>911</v>
      </c>
      <c r="AD216" s="47">
        <f t="shared" ref="AD216" si="184">IF(AE216=0,"",AE216)</f>
        <v>0.5</v>
      </c>
      <c r="AE216" s="48">
        <f t="shared" ref="AE216" si="185">IF(F216="",0,VLOOKUP(F216,제품피치,2))</f>
        <v>0.5</v>
      </c>
    </row>
    <row r="217" spans="1:31" s="25" customFormat="1" ht="25.5" customHeight="1">
      <c r="A217" s="21">
        <v>7</v>
      </c>
      <c r="B217" s="22">
        <f t="shared" si="174"/>
        <v>4</v>
      </c>
      <c r="C217" s="22">
        <v>11</v>
      </c>
      <c r="D217" s="22" t="s">
        <v>996</v>
      </c>
      <c r="E217" s="22" t="s">
        <v>901</v>
      </c>
      <c r="F217" s="22" t="s">
        <v>1028</v>
      </c>
      <c r="G217" s="22" t="s">
        <v>1000</v>
      </c>
      <c r="H217" s="22" t="s">
        <v>937</v>
      </c>
      <c r="I217" s="32"/>
      <c r="J217" s="23">
        <f t="shared" si="175"/>
        <v>4336</v>
      </c>
      <c r="K217" s="30" t="str">
        <f t="shared" si="176"/>
        <v/>
      </c>
      <c r="L217" s="23">
        <v>4333</v>
      </c>
      <c r="M217" s="23">
        <f t="shared" si="177"/>
        <v>3</v>
      </c>
      <c r="N217" s="31">
        <f t="shared" si="178"/>
        <v>6.9188191881918814E-4</v>
      </c>
      <c r="O217" s="23">
        <v>3</v>
      </c>
      <c r="P217" s="23"/>
      <c r="Q217" s="23"/>
      <c r="R217" s="23"/>
      <c r="S217" s="23"/>
      <c r="T217" s="23"/>
      <c r="U217" s="23"/>
      <c r="V217" s="23"/>
      <c r="W217" s="23"/>
      <c r="X217" s="24">
        <v>20170411</v>
      </c>
      <c r="Y217" s="22">
        <v>3</v>
      </c>
      <c r="Z217" s="22" t="s">
        <v>39</v>
      </c>
      <c r="AA217" s="22"/>
      <c r="AB217" s="22" t="str">
        <f t="shared" si="179"/>
        <v>이명강</v>
      </c>
      <c r="AC217" s="45" t="s">
        <v>948</v>
      </c>
      <c r="AD217" s="47">
        <f t="shared" si="180"/>
        <v>0.5</v>
      </c>
      <c r="AE217" s="48">
        <f t="shared" si="181"/>
        <v>0.5</v>
      </c>
    </row>
    <row r="218" spans="1:31" s="25" customFormat="1" ht="25.5" customHeight="1">
      <c r="A218" s="21">
        <v>8</v>
      </c>
      <c r="B218" s="22">
        <f t="shared" si="174"/>
        <v>4</v>
      </c>
      <c r="C218" s="22">
        <v>11</v>
      </c>
      <c r="D218" s="22" t="s">
        <v>920</v>
      </c>
      <c r="E218" s="22" t="s">
        <v>926</v>
      </c>
      <c r="F218" s="22" t="s">
        <v>939</v>
      </c>
      <c r="G218" s="22" t="s">
        <v>930</v>
      </c>
      <c r="H218" s="22" t="s">
        <v>937</v>
      </c>
      <c r="I218" s="32"/>
      <c r="J218" s="23">
        <f t="shared" si="175"/>
        <v>2205</v>
      </c>
      <c r="K218" s="30" t="str">
        <f t="shared" si="176"/>
        <v/>
      </c>
      <c r="L218" s="23">
        <v>2159</v>
      </c>
      <c r="M218" s="23">
        <f t="shared" si="177"/>
        <v>46</v>
      </c>
      <c r="N218" s="31">
        <f t="shared" si="178"/>
        <v>2.0861678004535148E-2</v>
      </c>
      <c r="O218" s="23">
        <v>28</v>
      </c>
      <c r="P218" s="23"/>
      <c r="Q218" s="23"/>
      <c r="R218" s="23"/>
      <c r="S218" s="23">
        <v>5</v>
      </c>
      <c r="T218" s="23"/>
      <c r="U218" s="23"/>
      <c r="V218" s="23"/>
      <c r="W218" s="23">
        <v>13</v>
      </c>
      <c r="X218" s="24">
        <v>20170411</v>
      </c>
      <c r="Y218" s="22">
        <v>4</v>
      </c>
      <c r="Z218" s="22" t="s">
        <v>39</v>
      </c>
      <c r="AA218" s="22" t="s">
        <v>1032</v>
      </c>
      <c r="AB218" s="22" t="str">
        <f t="shared" si="179"/>
        <v>이명강</v>
      </c>
      <c r="AC218" s="45" t="s">
        <v>948</v>
      </c>
      <c r="AD218" s="47">
        <f t="shared" si="180"/>
        <v>0.5</v>
      </c>
      <c r="AE218" s="48">
        <f t="shared" si="181"/>
        <v>0.5</v>
      </c>
    </row>
    <row r="219" spans="1:31" s="25" customFormat="1" ht="25.5" customHeight="1">
      <c r="A219" s="21">
        <v>9</v>
      </c>
      <c r="B219" s="22">
        <f t="shared" si="174"/>
        <v>4</v>
      </c>
      <c r="C219" s="22">
        <v>11</v>
      </c>
      <c r="D219" s="22" t="s">
        <v>920</v>
      </c>
      <c r="E219" s="22" t="s">
        <v>926</v>
      </c>
      <c r="F219" s="22" t="s">
        <v>939</v>
      </c>
      <c r="G219" s="22" t="s">
        <v>930</v>
      </c>
      <c r="H219" s="22" t="s">
        <v>937</v>
      </c>
      <c r="I219" s="32"/>
      <c r="J219" s="23">
        <f t="shared" si="175"/>
        <v>2425</v>
      </c>
      <c r="K219" s="30" t="str">
        <f t="shared" si="176"/>
        <v/>
      </c>
      <c r="L219" s="23">
        <v>2380</v>
      </c>
      <c r="M219" s="23">
        <f t="shared" si="177"/>
        <v>45</v>
      </c>
      <c r="N219" s="31">
        <f t="shared" si="178"/>
        <v>1.8556701030927835E-2</v>
      </c>
      <c r="O219" s="23">
        <v>21</v>
      </c>
      <c r="P219" s="23"/>
      <c r="Q219" s="23"/>
      <c r="R219" s="23"/>
      <c r="S219" s="23">
        <v>24</v>
      </c>
      <c r="T219" s="23"/>
      <c r="U219" s="23"/>
      <c r="V219" s="23"/>
      <c r="W219" s="23"/>
      <c r="X219" s="24">
        <v>20170411</v>
      </c>
      <c r="Y219" s="22">
        <v>4</v>
      </c>
      <c r="Z219" s="22" t="s">
        <v>38</v>
      </c>
      <c r="AA219" s="22"/>
      <c r="AB219" s="22" t="str">
        <f t="shared" si="179"/>
        <v>김연빈</v>
      </c>
      <c r="AC219" s="45" t="s">
        <v>931</v>
      </c>
      <c r="AD219" s="47">
        <f t="shared" ref="AD219" si="186">IF(AE219=0,"",AE219)</f>
        <v>0.5</v>
      </c>
      <c r="AE219" s="48">
        <f t="shared" ref="AE219" si="187">IF(F219="",0,VLOOKUP(F219,제품피치,2))</f>
        <v>0.5</v>
      </c>
    </row>
    <row r="220" spans="1:31" s="25" customFormat="1" ht="25.5" customHeight="1">
      <c r="A220" s="21">
        <v>10</v>
      </c>
      <c r="B220" s="22">
        <f t="shared" si="174"/>
        <v>4</v>
      </c>
      <c r="C220" s="22">
        <v>11</v>
      </c>
      <c r="D220" s="22" t="s">
        <v>996</v>
      </c>
      <c r="E220" s="22" t="s">
        <v>892</v>
      </c>
      <c r="F220" s="22" t="s">
        <v>919</v>
      </c>
      <c r="G220" s="22" t="s">
        <v>930</v>
      </c>
      <c r="H220" s="22" t="s">
        <v>1031</v>
      </c>
      <c r="I220" s="32"/>
      <c r="J220" s="23">
        <f t="shared" si="175"/>
        <v>2071</v>
      </c>
      <c r="K220" s="30" t="str">
        <f t="shared" si="176"/>
        <v/>
      </c>
      <c r="L220" s="23">
        <v>1940</v>
      </c>
      <c r="M220" s="23">
        <f t="shared" si="177"/>
        <v>131</v>
      </c>
      <c r="N220" s="31">
        <f t="shared" si="178"/>
        <v>6.3254466441332688E-2</v>
      </c>
      <c r="O220" s="23">
        <v>39</v>
      </c>
      <c r="P220" s="23"/>
      <c r="Q220" s="23"/>
      <c r="R220" s="23"/>
      <c r="S220" s="23">
        <v>19</v>
      </c>
      <c r="T220" s="23">
        <v>62</v>
      </c>
      <c r="U220" s="23">
        <v>11</v>
      </c>
      <c r="V220" s="23"/>
      <c r="W220" s="23"/>
      <c r="X220" s="24">
        <v>20170411</v>
      </c>
      <c r="Y220" s="22">
        <v>6</v>
      </c>
      <c r="Z220" s="22" t="s">
        <v>39</v>
      </c>
      <c r="AA220" s="22"/>
      <c r="AB220" s="22" t="str">
        <f t="shared" si="179"/>
        <v>이명강</v>
      </c>
      <c r="AC220" s="45" t="s">
        <v>41</v>
      </c>
      <c r="AD220" s="47">
        <f t="shared" ref="AD220" si="188">IF(AE220=0,"",AE220)</f>
        <v>0.5</v>
      </c>
      <c r="AE220" s="48">
        <f t="shared" ref="AE220" si="189">IF(F220="",0,VLOOKUP(F220,제품피치,2))</f>
        <v>0.5</v>
      </c>
    </row>
    <row r="221" spans="1:31" s="25" customFormat="1" ht="25.5" customHeight="1">
      <c r="A221" s="21">
        <v>11</v>
      </c>
      <c r="B221" s="22">
        <f t="shared" si="174"/>
        <v>4</v>
      </c>
      <c r="C221" s="22">
        <v>11</v>
      </c>
      <c r="D221" s="22" t="s">
        <v>996</v>
      </c>
      <c r="E221" s="22" t="s">
        <v>892</v>
      </c>
      <c r="F221" s="22" t="s">
        <v>919</v>
      </c>
      <c r="G221" s="22" t="s">
        <v>930</v>
      </c>
      <c r="H221" s="22" t="s">
        <v>1031</v>
      </c>
      <c r="I221" s="32"/>
      <c r="J221" s="23">
        <f t="shared" si="175"/>
        <v>666</v>
      </c>
      <c r="K221" s="30" t="str">
        <f t="shared" si="176"/>
        <v/>
      </c>
      <c r="L221" s="23">
        <v>610</v>
      </c>
      <c r="M221" s="23">
        <f t="shared" si="177"/>
        <v>56</v>
      </c>
      <c r="N221" s="31">
        <f t="shared" si="178"/>
        <v>8.408408408408409E-2</v>
      </c>
      <c r="O221" s="23"/>
      <c r="P221" s="23"/>
      <c r="Q221" s="23"/>
      <c r="R221" s="23"/>
      <c r="S221" s="23">
        <v>12</v>
      </c>
      <c r="T221" s="23">
        <v>32</v>
      </c>
      <c r="U221" s="23">
        <v>12</v>
      </c>
      <c r="V221" s="23"/>
      <c r="W221" s="23"/>
      <c r="X221" s="24">
        <v>20170411</v>
      </c>
      <c r="Y221" s="22">
        <v>6</v>
      </c>
      <c r="Z221" s="22" t="s">
        <v>38</v>
      </c>
      <c r="AA221" s="22"/>
      <c r="AB221" s="22" t="str">
        <f t="shared" si="179"/>
        <v>김연빈</v>
      </c>
      <c r="AC221" s="45" t="s">
        <v>931</v>
      </c>
      <c r="AD221" s="47">
        <f t="shared" ref="AD221" si="190">IF(AE221=0,"",AE221)</f>
        <v>0.5</v>
      </c>
      <c r="AE221" s="48">
        <f t="shared" ref="AE221" si="191">IF(F221="",0,VLOOKUP(F221,제품피치,2))</f>
        <v>0.5</v>
      </c>
    </row>
    <row r="222" spans="1:31" s="25" customFormat="1" ht="25.5" customHeight="1" thickBot="1">
      <c r="A222" s="21">
        <v>12</v>
      </c>
      <c r="B222" s="22">
        <f t="shared" si="174"/>
        <v>4</v>
      </c>
      <c r="C222" s="22">
        <v>11</v>
      </c>
      <c r="D222" s="22" t="s">
        <v>996</v>
      </c>
      <c r="E222" s="22" t="s">
        <v>892</v>
      </c>
      <c r="F222" s="22" t="s">
        <v>919</v>
      </c>
      <c r="G222" s="22" t="s">
        <v>930</v>
      </c>
      <c r="H222" s="22" t="s">
        <v>1031</v>
      </c>
      <c r="I222" s="32"/>
      <c r="J222" s="23">
        <f t="shared" si="175"/>
        <v>3514</v>
      </c>
      <c r="K222" s="30" t="str">
        <f t="shared" si="176"/>
        <v/>
      </c>
      <c r="L222" s="23">
        <v>3400</v>
      </c>
      <c r="M222" s="23">
        <f t="shared" si="177"/>
        <v>114</v>
      </c>
      <c r="N222" s="31">
        <f t="shared" si="178"/>
        <v>3.2441661923733635E-2</v>
      </c>
      <c r="O222" s="23">
        <v>17</v>
      </c>
      <c r="P222" s="23"/>
      <c r="Q222" s="23"/>
      <c r="R222" s="23"/>
      <c r="S222" s="23">
        <v>17</v>
      </c>
      <c r="T222" s="23">
        <v>51</v>
      </c>
      <c r="U222" s="23">
        <v>29</v>
      </c>
      <c r="V222" s="23"/>
      <c r="W222" s="23"/>
      <c r="X222" s="24">
        <v>20170411</v>
      </c>
      <c r="Y222" s="22">
        <v>6</v>
      </c>
      <c r="Z222" s="22" t="s">
        <v>38</v>
      </c>
      <c r="AA222" s="22"/>
      <c r="AB222" s="22" t="str">
        <f t="shared" si="179"/>
        <v>김연빈</v>
      </c>
      <c r="AC222" s="45" t="s">
        <v>41</v>
      </c>
      <c r="AD222" s="47">
        <f t="shared" ref="AD222" si="192">IF(AE222=0,"",AE222)</f>
        <v>0.5</v>
      </c>
      <c r="AE222" s="48">
        <f t="shared" ref="AE222" si="193">IF(F222="",0,VLOOKUP(F222,제품피치,2))</f>
        <v>0.5</v>
      </c>
    </row>
    <row r="223" spans="1:31" s="27" customFormat="1" ht="21" customHeight="1" thickTop="1">
      <c r="A223" s="82" t="s">
        <v>32</v>
      </c>
      <c r="B223" s="83"/>
      <c r="C223" s="83"/>
      <c r="D223" s="83"/>
      <c r="E223" s="83"/>
      <c r="F223" s="83"/>
      <c r="G223" s="83"/>
      <c r="H223" s="59"/>
      <c r="I223" s="86">
        <f>SUM(I211:I222)</f>
        <v>0</v>
      </c>
      <c r="J223" s="86">
        <f t="shared" ref="J223:M223" si="194">SUM(J211:J222)</f>
        <v>81461</v>
      </c>
      <c r="K223" s="86">
        <f t="shared" si="194"/>
        <v>0</v>
      </c>
      <c r="L223" s="86">
        <f t="shared" si="194"/>
        <v>79119</v>
      </c>
      <c r="M223" s="86">
        <f t="shared" si="194"/>
        <v>2342</v>
      </c>
      <c r="N223" s="88">
        <f>M223/J223</f>
        <v>2.8749953965701378E-2</v>
      </c>
      <c r="O223" s="26">
        <f>SUM( O211:O222)</f>
        <v>1477</v>
      </c>
      <c r="P223" s="26">
        <f t="shared" ref="P223:W223" si="195">SUM( P211:P222)</f>
        <v>97</v>
      </c>
      <c r="Q223" s="26">
        <f t="shared" si="195"/>
        <v>197</v>
      </c>
      <c r="R223" s="26">
        <f t="shared" si="195"/>
        <v>0</v>
      </c>
      <c r="S223" s="26">
        <f t="shared" si="195"/>
        <v>77</v>
      </c>
      <c r="T223" s="26">
        <f t="shared" si="195"/>
        <v>267</v>
      </c>
      <c r="U223" s="26">
        <f t="shared" si="195"/>
        <v>214</v>
      </c>
      <c r="V223" s="26">
        <f t="shared" si="195"/>
        <v>0</v>
      </c>
      <c r="W223" s="26">
        <f t="shared" si="195"/>
        <v>13</v>
      </c>
      <c r="X223" s="89"/>
      <c r="Y223" s="83"/>
      <c r="Z223" s="59"/>
      <c r="AA223" s="90"/>
      <c r="AB223" s="58"/>
      <c r="AC223" s="59"/>
      <c r="AD223" s="62"/>
      <c r="AE223" s="25"/>
    </row>
    <row r="224" spans="1:31" s="27" customFormat="1" ht="20.25">
      <c r="A224" s="84"/>
      <c r="B224" s="85"/>
      <c r="C224" s="85"/>
      <c r="D224" s="85"/>
      <c r="E224" s="85"/>
      <c r="F224" s="85"/>
      <c r="G224" s="85"/>
      <c r="H224" s="61"/>
      <c r="I224" s="87"/>
      <c r="J224" s="87"/>
      <c r="K224" s="87"/>
      <c r="L224" s="87"/>
      <c r="M224" s="87"/>
      <c r="N224" s="87"/>
      <c r="O224" s="55">
        <f t="shared" ref="O224:W224" si="196">IFERROR(O223/$M223,"")</f>
        <v>0.6306575576430401</v>
      </c>
      <c r="P224" s="55">
        <f t="shared" si="196"/>
        <v>4.1417591801878734E-2</v>
      </c>
      <c r="Q224" s="55">
        <f t="shared" si="196"/>
        <v>8.4116140051238256E-2</v>
      </c>
      <c r="R224" s="55">
        <f t="shared" si="196"/>
        <v>0</v>
      </c>
      <c r="S224" s="55">
        <f t="shared" si="196"/>
        <v>3.2877882152006835E-2</v>
      </c>
      <c r="T224" s="55">
        <f t="shared" si="196"/>
        <v>0.11400512382578992</v>
      </c>
      <c r="U224" s="55">
        <f t="shared" si="196"/>
        <v>9.137489325362938E-2</v>
      </c>
      <c r="V224" s="55">
        <f t="shared" si="196"/>
        <v>0</v>
      </c>
      <c r="W224" s="55">
        <f t="shared" si="196"/>
        <v>5.5508112724167377E-3</v>
      </c>
      <c r="X224" s="60"/>
      <c r="Y224" s="85"/>
      <c r="Z224" s="61"/>
      <c r="AA224" s="87"/>
      <c r="AB224" s="60"/>
      <c r="AC224" s="61"/>
      <c r="AD224" s="63"/>
      <c r="AE224" s="25"/>
    </row>
    <row r="225" spans="1:31" s="28" customFormat="1" ht="10.5" customHeight="1" thickBot="1">
      <c r="A225" s="64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6"/>
      <c r="AE225" s="25"/>
    </row>
    <row r="226" spans="1:31" s="28" customFormat="1" ht="24.75" customHeight="1">
      <c r="A226" s="67" t="s">
        <v>33</v>
      </c>
      <c r="B226" s="68"/>
      <c r="C226" s="69"/>
      <c r="D226" s="76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77"/>
      <c r="AE226" s="25"/>
    </row>
    <row r="227" spans="1:31" s="28" customFormat="1" ht="24.75" customHeight="1">
      <c r="A227" s="70"/>
      <c r="B227" s="71"/>
      <c r="C227" s="72"/>
      <c r="D227" s="78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9"/>
      <c r="AE227" s="16"/>
    </row>
    <row r="228" spans="1:31" s="28" customFormat="1" ht="24.75" customHeight="1">
      <c r="A228" s="70"/>
      <c r="B228" s="71"/>
      <c r="C228" s="72"/>
      <c r="D228" s="78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9"/>
      <c r="AE228" s="16"/>
    </row>
    <row r="229" spans="1:31" s="28" customFormat="1" ht="24.75" customHeight="1">
      <c r="A229" s="70"/>
      <c r="B229" s="71"/>
      <c r="C229" s="72"/>
      <c r="D229" s="78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9"/>
      <c r="AE229" s="16"/>
    </row>
    <row r="230" spans="1:31" s="28" customFormat="1" ht="24.75" customHeight="1">
      <c r="A230" s="70"/>
      <c r="B230" s="71"/>
      <c r="C230" s="72"/>
      <c r="D230" s="78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9"/>
      <c r="AE230" s="16"/>
    </row>
    <row r="231" spans="1:31" ht="24.75" customHeight="1" thickBot="1">
      <c r="A231" s="73"/>
      <c r="B231" s="74"/>
      <c r="C231" s="75"/>
      <c r="D231" s="80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81"/>
    </row>
    <row r="232" spans="1:31" ht="17.25" thickBot="1"/>
    <row r="233" spans="1:31" s="16" customFormat="1" ht="33" customHeight="1">
      <c r="A233" s="91">
        <v>4</v>
      </c>
      <c r="B233" s="92"/>
      <c r="C233" s="92"/>
      <c r="D233" s="92"/>
      <c r="E233" s="92"/>
      <c r="F233" s="93" t="s">
        <v>40</v>
      </c>
      <c r="G233" s="93"/>
      <c r="H233" s="93"/>
      <c r="I233" s="93"/>
      <c r="J233" s="93"/>
      <c r="K233" s="94"/>
      <c r="L233" s="95" t="s">
        <v>0</v>
      </c>
      <c r="M233" s="96"/>
      <c r="N233" s="15"/>
      <c r="O233" s="95" t="s">
        <v>1</v>
      </c>
      <c r="P233" s="97"/>
      <c r="Q233" s="97"/>
      <c r="R233" s="97"/>
      <c r="S233" s="97"/>
      <c r="T233" s="97"/>
      <c r="U233" s="97"/>
      <c r="V233" s="97"/>
      <c r="W233" s="96"/>
      <c r="X233" s="95" t="s">
        <v>2</v>
      </c>
      <c r="Y233" s="97"/>
      <c r="Z233" s="96"/>
      <c r="AA233" s="98" t="s">
        <v>3</v>
      </c>
      <c r="AB233" s="100" t="s">
        <v>4</v>
      </c>
      <c r="AC233" s="102" t="s">
        <v>5</v>
      </c>
      <c r="AD233" s="104" t="s">
        <v>793</v>
      </c>
    </row>
    <row r="234" spans="1:31" s="16" customFormat="1" ht="45" customHeight="1" thickBot="1">
      <c r="A234" s="17" t="s">
        <v>6</v>
      </c>
      <c r="B234" s="18" t="s">
        <v>7</v>
      </c>
      <c r="C234" s="18" t="s">
        <v>8</v>
      </c>
      <c r="D234" s="18" t="s">
        <v>9</v>
      </c>
      <c r="E234" s="18" t="s">
        <v>10</v>
      </c>
      <c r="F234" s="18" t="s">
        <v>11</v>
      </c>
      <c r="G234" s="18" t="s">
        <v>12</v>
      </c>
      <c r="H234" s="18" t="s">
        <v>13</v>
      </c>
      <c r="I234" s="33" t="s">
        <v>36</v>
      </c>
      <c r="J234" s="18" t="s">
        <v>0</v>
      </c>
      <c r="K234" s="18" t="s">
        <v>37</v>
      </c>
      <c r="L234" s="18" t="s">
        <v>14</v>
      </c>
      <c r="M234" s="18" t="s">
        <v>15</v>
      </c>
      <c r="N234" s="19" t="s">
        <v>16</v>
      </c>
      <c r="O234" s="18" t="s">
        <v>17</v>
      </c>
      <c r="P234" s="18" t="s">
        <v>18</v>
      </c>
      <c r="Q234" s="18" t="s">
        <v>19</v>
      </c>
      <c r="R234" s="18" t="s">
        <v>20</v>
      </c>
      <c r="S234" s="18" t="s">
        <v>21</v>
      </c>
      <c r="T234" s="18" t="s">
        <v>22</v>
      </c>
      <c r="U234" s="18" t="s">
        <v>23</v>
      </c>
      <c r="V234" s="20" t="s">
        <v>34</v>
      </c>
      <c r="W234" s="18" t="s">
        <v>25</v>
      </c>
      <c r="X234" s="18" t="s">
        <v>26</v>
      </c>
      <c r="Y234" s="18" t="s">
        <v>27</v>
      </c>
      <c r="Z234" s="18" t="s">
        <v>28</v>
      </c>
      <c r="AA234" s="99"/>
      <c r="AB234" s="101"/>
      <c r="AC234" s="103"/>
      <c r="AD234" s="105"/>
    </row>
    <row r="235" spans="1:31" s="25" customFormat="1" ht="25.5" customHeight="1">
      <c r="A235" s="21">
        <v>1</v>
      </c>
      <c r="B235" s="22">
        <f t="shared" ref="B235:B249" si="197">$A$1</f>
        <v>4</v>
      </c>
      <c r="C235" s="22">
        <v>12</v>
      </c>
      <c r="D235" s="22" t="s">
        <v>996</v>
      </c>
      <c r="E235" s="22" t="s">
        <v>891</v>
      </c>
      <c r="F235" s="22" t="s">
        <v>1038</v>
      </c>
      <c r="G235" s="22" t="s">
        <v>1000</v>
      </c>
      <c r="H235" s="22" t="s">
        <v>922</v>
      </c>
      <c r="I235" s="32"/>
      <c r="J235" s="23">
        <f t="shared" ref="J235:J249" si="198">L235+M235</f>
        <v>1800</v>
      </c>
      <c r="K235" s="30" t="str">
        <f t="shared" ref="K235:K249" si="199">IF(OR(I235=0,J235=0),"",I235-J235)</f>
        <v/>
      </c>
      <c r="L235" s="23">
        <v>1800</v>
      </c>
      <c r="M235" s="23">
        <f t="shared" ref="M235:M249" si="200">SUBTOTAL(9,O235:W235)</f>
        <v>0</v>
      </c>
      <c r="N235" s="31">
        <f t="shared" ref="N235:N249" si="201">IF(L235="",0,M235/J235)</f>
        <v>0</v>
      </c>
      <c r="O235" s="23"/>
      <c r="P235" s="23"/>
      <c r="Q235" s="23"/>
      <c r="R235" s="23"/>
      <c r="S235" s="23"/>
      <c r="T235" s="23"/>
      <c r="U235" s="23"/>
      <c r="V235" s="23"/>
      <c r="W235" s="23"/>
      <c r="X235" s="24">
        <v>20170410</v>
      </c>
      <c r="Y235" s="22">
        <v>14</v>
      </c>
      <c r="Z235" s="22" t="s">
        <v>39</v>
      </c>
      <c r="AA235" s="22"/>
      <c r="AB235" s="22" t="str">
        <f t="shared" ref="AB235:AB249" si="202">IF(Z235="A","이명강","김연빈")</f>
        <v>이명강</v>
      </c>
      <c r="AC235" s="45" t="s">
        <v>30</v>
      </c>
      <c r="AD235" s="47">
        <f t="shared" ref="AD235:AD249" si="203">IF(AE235=0,"",AE235)</f>
        <v>0.5</v>
      </c>
      <c r="AE235" s="48">
        <f t="shared" ref="AE235:AE249" si="204">IF(F235="",0,VLOOKUP(F235,제품피치,2))</f>
        <v>0.5</v>
      </c>
    </row>
    <row r="236" spans="1:31" s="25" customFormat="1" ht="25.5" customHeight="1">
      <c r="A236" s="21">
        <v>2</v>
      </c>
      <c r="B236" s="22">
        <f t="shared" si="197"/>
        <v>4</v>
      </c>
      <c r="C236" s="22">
        <v>12</v>
      </c>
      <c r="D236" s="22" t="s">
        <v>996</v>
      </c>
      <c r="E236" s="22" t="s">
        <v>891</v>
      </c>
      <c r="F236" s="22" t="s">
        <v>1038</v>
      </c>
      <c r="G236" s="22" t="s">
        <v>1000</v>
      </c>
      <c r="H236" s="22" t="s">
        <v>922</v>
      </c>
      <c r="I236" s="32"/>
      <c r="J236" s="23">
        <f t="shared" si="198"/>
        <v>5400</v>
      </c>
      <c r="K236" s="30" t="str">
        <f t="shared" si="199"/>
        <v/>
      </c>
      <c r="L236" s="23">
        <v>5400</v>
      </c>
      <c r="M236" s="23">
        <f t="shared" si="200"/>
        <v>0</v>
      </c>
      <c r="N236" s="31">
        <f t="shared" si="201"/>
        <v>0</v>
      </c>
      <c r="O236" s="23"/>
      <c r="P236" s="23"/>
      <c r="Q236" s="23"/>
      <c r="R236" s="23"/>
      <c r="S236" s="23"/>
      <c r="T236" s="23"/>
      <c r="U236" s="23"/>
      <c r="V236" s="23"/>
      <c r="W236" s="23"/>
      <c r="X236" s="24">
        <v>20170410</v>
      </c>
      <c r="Y236" s="22">
        <v>14</v>
      </c>
      <c r="Z236" s="22" t="s">
        <v>38</v>
      </c>
      <c r="AA236" s="22"/>
      <c r="AB236" s="22" t="str">
        <f t="shared" si="202"/>
        <v>김연빈</v>
      </c>
      <c r="AC236" s="45" t="s">
        <v>30</v>
      </c>
      <c r="AD236" s="47">
        <f t="shared" ref="AD236" si="205">IF(AE236=0,"",AE236)</f>
        <v>0.5</v>
      </c>
      <c r="AE236" s="48">
        <f t="shared" ref="AE236" si="206">IF(F236="",0,VLOOKUP(F236,제품피치,2))</f>
        <v>0.5</v>
      </c>
    </row>
    <row r="237" spans="1:31" s="25" customFormat="1" ht="25.5" customHeight="1">
      <c r="A237" s="21">
        <v>3</v>
      </c>
      <c r="B237" s="22">
        <f t="shared" si="197"/>
        <v>4</v>
      </c>
      <c r="C237" s="22">
        <v>12</v>
      </c>
      <c r="D237" s="22" t="s">
        <v>996</v>
      </c>
      <c r="E237" s="22" t="s">
        <v>901</v>
      </c>
      <c r="F237" s="22" t="s">
        <v>1028</v>
      </c>
      <c r="G237" s="22" t="s">
        <v>1000</v>
      </c>
      <c r="H237" s="22" t="s">
        <v>937</v>
      </c>
      <c r="I237" s="32"/>
      <c r="J237" s="23">
        <f t="shared" si="198"/>
        <v>6720</v>
      </c>
      <c r="K237" s="30" t="str">
        <f t="shared" si="199"/>
        <v/>
      </c>
      <c r="L237" s="23">
        <v>6702</v>
      </c>
      <c r="M237" s="23">
        <f t="shared" si="200"/>
        <v>18</v>
      </c>
      <c r="N237" s="31">
        <f t="shared" si="201"/>
        <v>2.6785714285714286E-3</v>
      </c>
      <c r="O237" s="23">
        <v>18</v>
      </c>
      <c r="P237" s="23"/>
      <c r="Q237" s="23"/>
      <c r="R237" s="23"/>
      <c r="S237" s="23"/>
      <c r="T237" s="23"/>
      <c r="U237" s="23"/>
      <c r="V237" s="23"/>
      <c r="W237" s="23"/>
      <c r="X237" s="24">
        <v>20170411</v>
      </c>
      <c r="Y237" s="22">
        <v>3</v>
      </c>
      <c r="Z237" s="22" t="s">
        <v>38</v>
      </c>
      <c r="AA237" s="22"/>
      <c r="AB237" s="22" t="str">
        <f t="shared" si="202"/>
        <v>김연빈</v>
      </c>
      <c r="AC237" s="45" t="s">
        <v>948</v>
      </c>
      <c r="AD237" s="47">
        <f t="shared" ref="AD237" si="207">IF(AE237=0,"",AE237)</f>
        <v>0.5</v>
      </c>
      <c r="AE237" s="48">
        <f t="shared" ref="AE237" si="208">IF(F237="",0,VLOOKUP(F237,제품피치,2))</f>
        <v>0.5</v>
      </c>
    </row>
    <row r="238" spans="1:31" s="25" customFormat="1" ht="25.5" customHeight="1">
      <c r="A238" s="21">
        <v>4</v>
      </c>
      <c r="B238" s="22">
        <f t="shared" si="197"/>
        <v>4</v>
      </c>
      <c r="C238" s="22">
        <v>12</v>
      </c>
      <c r="D238" s="22" t="s">
        <v>996</v>
      </c>
      <c r="E238" s="22" t="s">
        <v>892</v>
      </c>
      <c r="F238" s="22" t="s">
        <v>919</v>
      </c>
      <c r="G238" s="22" t="s">
        <v>930</v>
      </c>
      <c r="H238" s="22" t="s">
        <v>1031</v>
      </c>
      <c r="I238" s="32"/>
      <c r="J238" s="23">
        <f t="shared" si="198"/>
        <v>2036</v>
      </c>
      <c r="K238" s="30" t="str">
        <f t="shared" si="199"/>
        <v/>
      </c>
      <c r="L238" s="23">
        <v>1813</v>
      </c>
      <c r="M238" s="23">
        <f t="shared" si="200"/>
        <v>223</v>
      </c>
      <c r="N238" s="31">
        <f t="shared" si="201"/>
        <v>0.10952848722986247</v>
      </c>
      <c r="O238" s="23">
        <v>17</v>
      </c>
      <c r="P238" s="23"/>
      <c r="Q238" s="23"/>
      <c r="R238" s="23"/>
      <c r="S238" s="23">
        <v>29</v>
      </c>
      <c r="T238" s="23">
        <v>106</v>
      </c>
      <c r="U238" s="23">
        <v>71</v>
      </c>
      <c r="V238" s="23"/>
      <c r="W238" s="23"/>
      <c r="X238" s="24">
        <v>20170411</v>
      </c>
      <c r="Y238" s="22">
        <v>6</v>
      </c>
      <c r="Z238" s="22" t="s">
        <v>38</v>
      </c>
      <c r="AA238" s="22"/>
      <c r="AB238" s="22" t="str">
        <f t="shared" si="202"/>
        <v>김연빈</v>
      </c>
      <c r="AC238" s="45" t="s">
        <v>911</v>
      </c>
      <c r="AD238" s="47">
        <f t="shared" ref="AD238" si="209">IF(AE238=0,"",AE238)</f>
        <v>0.5</v>
      </c>
      <c r="AE238" s="48">
        <f t="shared" ref="AE238" si="210">IF(F238="",0,VLOOKUP(F238,제품피치,2))</f>
        <v>0.5</v>
      </c>
    </row>
    <row r="239" spans="1:31" s="25" customFormat="1" ht="25.5" customHeight="1">
      <c r="A239" s="21">
        <v>5</v>
      </c>
      <c r="B239" s="22">
        <f t="shared" si="197"/>
        <v>4</v>
      </c>
      <c r="C239" s="22">
        <v>12</v>
      </c>
      <c r="D239" s="22" t="s">
        <v>996</v>
      </c>
      <c r="E239" s="22" t="s">
        <v>891</v>
      </c>
      <c r="F239" s="22" t="s">
        <v>1038</v>
      </c>
      <c r="G239" s="22" t="s">
        <v>1000</v>
      </c>
      <c r="H239" s="22" t="s">
        <v>922</v>
      </c>
      <c r="I239" s="32"/>
      <c r="J239" s="23">
        <f t="shared" si="198"/>
        <v>4668</v>
      </c>
      <c r="K239" s="30" t="str">
        <f t="shared" si="199"/>
        <v/>
      </c>
      <c r="L239" s="23">
        <v>4500</v>
      </c>
      <c r="M239" s="23">
        <f t="shared" si="200"/>
        <v>168</v>
      </c>
      <c r="N239" s="31">
        <f t="shared" si="201"/>
        <v>3.5989717223650387E-2</v>
      </c>
      <c r="O239" s="23">
        <v>123</v>
      </c>
      <c r="P239" s="23"/>
      <c r="Q239" s="23"/>
      <c r="R239" s="23"/>
      <c r="S239" s="23">
        <v>36</v>
      </c>
      <c r="T239" s="23">
        <v>9</v>
      </c>
      <c r="U239" s="23"/>
      <c r="V239" s="23"/>
      <c r="W239" s="23"/>
      <c r="X239" s="24">
        <v>20170411</v>
      </c>
      <c r="Y239" s="22">
        <v>14</v>
      </c>
      <c r="Z239" s="22" t="s">
        <v>1036</v>
      </c>
      <c r="AA239" s="22"/>
      <c r="AB239" s="22" t="str">
        <f t="shared" si="202"/>
        <v>이명강</v>
      </c>
      <c r="AC239" s="45" t="s">
        <v>30</v>
      </c>
      <c r="AD239" s="47">
        <f t="shared" si="203"/>
        <v>0.5</v>
      </c>
      <c r="AE239" s="48">
        <f t="shared" si="204"/>
        <v>0.5</v>
      </c>
    </row>
    <row r="240" spans="1:31" s="25" customFormat="1" ht="25.5" customHeight="1">
      <c r="A240" s="21">
        <v>6</v>
      </c>
      <c r="B240" s="22">
        <f t="shared" si="197"/>
        <v>4</v>
      </c>
      <c r="C240" s="22">
        <v>12</v>
      </c>
      <c r="D240" s="22" t="s">
        <v>996</v>
      </c>
      <c r="E240" s="22" t="s">
        <v>891</v>
      </c>
      <c r="F240" s="22" t="s">
        <v>1038</v>
      </c>
      <c r="G240" s="22" t="s">
        <v>1000</v>
      </c>
      <c r="H240" s="22" t="s">
        <v>922</v>
      </c>
      <c r="I240" s="32"/>
      <c r="J240" s="23">
        <f t="shared" si="198"/>
        <v>1775</v>
      </c>
      <c r="K240" s="30" t="str">
        <f t="shared" si="199"/>
        <v/>
      </c>
      <c r="L240" s="23">
        <v>1600</v>
      </c>
      <c r="M240" s="23">
        <f t="shared" si="200"/>
        <v>175</v>
      </c>
      <c r="N240" s="31">
        <f t="shared" si="201"/>
        <v>9.8591549295774641E-2</v>
      </c>
      <c r="O240" s="23">
        <v>41</v>
      </c>
      <c r="P240" s="23"/>
      <c r="Q240" s="23"/>
      <c r="R240" s="23"/>
      <c r="S240" s="23">
        <v>123</v>
      </c>
      <c r="T240" s="23">
        <v>11</v>
      </c>
      <c r="U240" s="23"/>
      <c r="V240" s="23"/>
      <c r="W240" s="23"/>
      <c r="X240" s="24">
        <v>20170411</v>
      </c>
      <c r="Y240" s="22">
        <v>14</v>
      </c>
      <c r="Z240" s="22" t="s">
        <v>38</v>
      </c>
      <c r="AA240" s="22"/>
      <c r="AB240" s="22" t="str">
        <f t="shared" si="202"/>
        <v>김연빈</v>
      </c>
      <c r="AC240" s="45" t="s">
        <v>30</v>
      </c>
      <c r="AD240" s="47">
        <f t="shared" ref="AD240" si="211">IF(AE240=0,"",AE240)</f>
        <v>0.5</v>
      </c>
      <c r="AE240" s="48">
        <f t="shared" ref="AE240" si="212">IF(F240="",0,VLOOKUP(F240,제품피치,2))</f>
        <v>0.5</v>
      </c>
    </row>
    <row r="241" spans="1:31" s="25" customFormat="1" ht="25.5" customHeight="1">
      <c r="A241" s="21">
        <v>7</v>
      </c>
      <c r="B241" s="22">
        <f t="shared" si="197"/>
        <v>4</v>
      </c>
      <c r="C241" s="22">
        <v>12</v>
      </c>
      <c r="D241" s="22" t="s">
        <v>996</v>
      </c>
      <c r="E241" s="22" t="s">
        <v>901</v>
      </c>
      <c r="F241" s="22" t="s">
        <v>1028</v>
      </c>
      <c r="G241" s="22" t="s">
        <v>1000</v>
      </c>
      <c r="H241" s="22" t="s">
        <v>937</v>
      </c>
      <c r="I241" s="32"/>
      <c r="J241" s="23">
        <f t="shared" si="198"/>
        <v>5490</v>
      </c>
      <c r="K241" s="30" t="str">
        <f t="shared" si="199"/>
        <v/>
      </c>
      <c r="L241" s="23">
        <v>5485</v>
      </c>
      <c r="M241" s="23">
        <f t="shared" si="200"/>
        <v>5</v>
      </c>
      <c r="N241" s="31">
        <f t="shared" si="201"/>
        <v>9.1074681238615665E-4</v>
      </c>
      <c r="O241" s="23">
        <v>5</v>
      </c>
      <c r="P241" s="23"/>
      <c r="Q241" s="23"/>
      <c r="R241" s="23"/>
      <c r="S241" s="23"/>
      <c r="T241" s="23"/>
      <c r="U241" s="23"/>
      <c r="V241" s="23"/>
      <c r="W241" s="23"/>
      <c r="X241" s="24">
        <v>20170412</v>
      </c>
      <c r="Y241" s="22">
        <v>3</v>
      </c>
      <c r="Z241" s="22" t="s">
        <v>39</v>
      </c>
      <c r="AA241" s="22"/>
      <c r="AB241" s="22" t="str">
        <f t="shared" si="202"/>
        <v>이명강</v>
      </c>
      <c r="AC241" s="45" t="s">
        <v>948</v>
      </c>
      <c r="AD241" s="47">
        <f t="shared" si="203"/>
        <v>0.5</v>
      </c>
      <c r="AE241" s="48">
        <f t="shared" si="204"/>
        <v>0.5</v>
      </c>
    </row>
    <row r="242" spans="1:31" s="25" customFormat="1" ht="25.5" customHeight="1">
      <c r="A242" s="21">
        <v>8</v>
      </c>
      <c r="B242" s="22">
        <f t="shared" si="197"/>
        <v>4</v>
      </c>
      <c r="C242" s="22">
        <v>12</v>
      </c>
      <c r="D242" s="22" t="s">
        <v>920</v>
      </c>
      <c r="E242" s="22" t="s">
        <v>926</v>
      </c>
      <c r="F242" s="22" t="s">
        <v>939</v>
      </c>
      <c r="G242" s="22" t="s">
        <v>930</v>
      </c>
      <c r="H242" s="22" t="s">
        <v>937</v>
      </c>
      <c r="I242" s="32"/>
      <c r="J242" s="23">
        <f t="shared" si="198"/>
        <v>2317</v>
      </c>
      <c r="K242" s="30" t="str">
        <f t="shared" si="199"/>
        <v/>
      </c>
      <c r="L242" s="23">
        <v>2046</v>
      </c>
      <c r="M242" s="23">
        <f t="shared" si="200"/>
        <v>271</v>
      </c>
      <c r="N242" s="31">
        <f t="shared" si="201"/>
        <v>0.11696158826068191</v>
      </c>
      <c r="O242" s="23">
        <v>18</v>
      </c>
      <c r="P242" s="23"/>
      <c r="Q242" s="23">
        <v>50</v>
      </c>
      <c r="R242" s="23"/>
      <c r="S242" s="23">
        <v>19</v>
      </c>
      <c r="T242" s="23"/>
      <c r="U242" s="23"/>
      <c r="V242" s="23"/>
      <c r="W242" s="23">
        <v>184</v>
      </c>
      <c r="X242" s="24">
        <v>20170412</v>
      </c>
      <c r="Y242" s="22">
        <v>4</v>
      </c>
      <c r="Z242" s="22" t="s">
        <v>1036</v>
      </c>
      <c r="AA242" s="22" t="s">
        <v>1037</v>
      </c>
      <c r="AB242" s="22" t="str">
        <f t="shared" si="202"/>
        <v>이명강</v>
      </c>
      <c r="AC242" s="45" t="s">
        <v>948</v>
      </c>
      <c r="AD242" s="47">
        <f t="shared" si="203"/>
        <v>0.5</v>
      </c>
      <c r="AE242" s="48">
        <f t="shared" si="204"/>
        <v>0.5</v>
      </c>
    </row>
    <row r="243" spans="1:31" s="25" customFormat="1" ht="25.5" customHeight="1">
      <c r="A243" s="21">
        <v>9</v>
      </c>
      <c r="B243" s="22">
        <f t="shared" si="197"/>
        <v>4</v>
      </c>
      <c r="C243" s="22">
        <v>12</v>
      </c>
      <c r="D243" s="22" t="s">
        <v>920</v>
      </c>
      <c r="E243" s="22" t="s">
        <v>926</v>
      </c>
      <c r="F243" s="22" t="s">
        <v>939</v>
      </c>
      <c r="G243" s="22" t="s">
        <v>930</v>
      </c>
      <c r="H243" s="22" t="s">
        <v>937</v>
      </c>
      <c r="I243" s="32"/>
      <c r="J243" s="23">
        <f t="shared" si="198"/>
        <v>2380</v>
      </c>
      <c r="K243" s="30" t="str">
        <f t="shared" si="199"/>
        <v/>
      </c>
      <c r="L243" s="23">
        <v>1810</v>
      </c>
      <c r="M243" s="23">
        <f t="shared" si="200"/>
        <v>570</v>
      </c>
      <c r="N243" s="31">
        <f t="shared" si="201"/>
        <v>0.23949579831932774</v>
      </c>
      <c r="O243" s="23">
        <v>53</v>
      </c>
      <c r="P243" s="23"/>
      <c r="Q243" s="23">
        <v>120</v>
      </c>
      <c r="R243" s="23"/>
      <c r="S243" s="23">
        <v>17</v>
      </c>
      <c r="T243" s="23"/>
      <c r="U243" s="23"/>
      <c r="V243" s="23"/>
      <c r="W243" s="23">
        <v>380</v>
      </c>
      <c r="X243" s="24">
        <v>20170412</v>
      </c>
      <c r="Y243" s="22">
        <v>4</v>
      </c>
      <c r="Z243" s="22" t="s">
        <v>39</v>
      </c>
      <c r="AA243" s="56" t="s">
        <v>1043</v>
      </c>
      <c r="AB243" s="22" t="str">
        <f t="shared" si="202"/>
        <v>이명강</v>
      </c>
      <c r="AC243" s="45" t="s">
        <v>931</v>
      </c>
      <c r="AD243" s="47">
        <f t="shared" si="203"/>
        <v>0.5</v>
      </c>
      <c r="AE243" s="48">
        <f t="shared" si="204"/>
        <v>0.5</v>
      </c>
    </row>
    <row r="244" spans="1:31" s="25" customFormat="1" ht="25.5" customHeight="1">
      <c r="A244" s="21">
        <v>10</v>
      </c>
      <c r="B244" s="22">
        <f t="shared" si="197"/>
        <v>4</v>
      </c>
      <c r="C244" s="22">
        <v>12</v>
      </c>
      <c r="D244" s="22" t="s">
        <v>996</v>
      </c>
      <c r="E244" s="22" t="s">
        <v>892</v>
      </c>
      <c r="F244" s="22" t="s">
        <v>919</v>
      </c>
      <c r="G244" s="22" t="s">
        <v>930</v>
      </c>
      <c r="H244" s="22" t="s">
        <v>998</v>
      </c>
      <c r="I244" s="32"/>
      <c r="J244" s="23">
        <f t="shared" si="198"/>
        <v>2826</v>
      </c>
      <c r="K244" s="30" t="str">
        <f t="shared" si="199"/>
        <v/>
      </c>
      <c r="L244" s="23">
        <v>2640</v>
      </c>
      <c r="M244" s="23">
        <f t="shared" si="200"/>
        <v>186</v>
      </c>
      <c r="N244" s="31">
        <f t="shared" si="201"/>
        <v>6.5817409766454352E-2</v>
      </c>
      <c r="O244" s="23">
        <v>112</v>
      </c>
      <c r="P244" s="23"/>
      <c r="Q244" s="23"/>
      <c r="R244" s="23"/>
      <c r="S244" s="23">
        <v>9</v>
      </c>
      <c r="T244" s="23">
        <v>38</v>
      </c>
      <c r="U244" s="23">
        <v>27</v>
      </c>
      <c r="V244" s="23"/>
      <c r="W244" s="23"/>
      <c r="X244" s="24">
        <v>20170412</v>
      </c>
      <c r="Y244" s="22">
        <v>5</v>
      </c>
      <c r="Z244" s="22" t="s">
        <v>1040</v>
      </c>
      <c r="AA244" s="22"/>
      <c r="AB244" s="22" t="str">
        <f t="shared" si="202"/>
        <v>김연빈</v>
      </c>
      <c r="AC244" s="45" t="s">
        <v>41</v>
      </c>
      <c r="AD244" s="47">
        <f t="shared" ref="AD244:AD248" si="213">IF(AE244=0,"",AE244)</f>
        <v>0.5</v>
      </c>
      <c r="AE244" s="48">
        <f t="shared" ref="AE244:AE248" si="214">IF(F244="",0,VLOOKUP(F244,제품피치,2))</f>
        <v>0.5</v>
      </c>
    </row>
    <row r="245" spans="1:31" s="25" customFormat="1" ht="25.5" customHeight="1">
      <c r="A245" s="21">
        <v>11</v>
      </c>
      <c r="B245" s="22">
        <f t="shared" si="197"/>
        <v>4</v>
      </c>
      <c r="C245" s="22">
        <v>12</v>
      </c>
      <c r="D245" s="22" t="s">
        <v>996</v>
      </c>
      <c r="E245" s="22" t="s">
        <v>892</v>
      </c>
      <c r="F245" s="22" t="s">
        <v>919</v>
      </c>
      <c r="G245" s="22" t="s">
        <v>930</v>
      </c>
      <c r="H245" s="22" t="s">
        <v>1031</v>
      </c>
      <c r="I245" s="32"/>
      <c r="J245" s="23">
        <f t="shared" si="198"/>
        <v>1788</v>
      </c>
      <c r="K245" s="30" t="str">
        <f t="shared" si="199"/>
        <v/>
      </c>
      <c r="L245" s="23">
        <v>1608</v>
      </c>
      <c r="M245" s="23">
        <f t="shared" si="200"/>
        <v>180</v>
      </c>
      <c r="N245" s="31">
        <f t="shared" si="201"/>
        <v>0.10067114093959731</v>
      </c>
      <c r="O245" s="23">
        <v>6</v>
      </c>
      <c r="P245" s="23"/>
      <c r="Q245" s="23"/>
      <c r="R245" s="23"/>
      <c r="S245" s="23">
        <v>31</v>
      </c>
      <c r="T245" s="23">
        <v>92</v>
      </c>
      <c r="U245" s="23">
        <v>51</v>
      </c>
      <c r="V245" s="23"/>
      <c r="W245" s="23"/>
      <c r="X245" s="24">
        <v>20170412</v>
      </c>
      <c r="Y245" s="22">
        <v>6</v>
      </c>
      <c r="Z245" s="22" t="s">
        <v>39</v>
      </c>
      <c r="AA245" s="22"/>
      <c r="AB245" s="22" t="str">
        <f t="shared" si="202"/>
        <v>이명강</v>
      </c>
      <c r="AC245" s="45" t="s">
        <v>911</v>
      </c>
      <c r="AD245" s="47">
        <f t="shared" si="213"/>
        <v>0.5</v>
      </c>
      <c r="AE245" s="48">
        <f t="shared" si="214"/>
        <v>0.5</v>
      </c>
    </row>
    <row r="246" spans="1:31" s="25" customFormat="1" ht="25.5" customHeight="1">
      <c r="A246" s="21">
        <v>12</v>
      </c>
      <c r="B246" s="22">
        <f t="shared" si="197"/>
        <v>4</v>
      </c>
      <c r="C246" s="22">
        <v>12</v>
      </c>
      <c r="D246" s="22" t="s">
        <v>996</v>
      </c>
      <c r="E246" s="22" t="s">
        <v>892</v>
      </c>
      <c r="F246" s="22" t="s">
        <v>919</v>
      </c>
      <c r="G246" s="22" t="s">
        <v>930</v>
      </c>
      <c r="H246" s="22" t="s">
        <v>998</v>
      </c>
      <c r="I246" s="32"/>
      <c r="J246" s="23">
        <f t="shared" si="198"/>
        <v>765</v>
      </c>
      <c r="K246" s="30" t="str">
        <f t="shared" si="199"/>
        <v/>
      </c>
      <c r="L246" s="23">
        <v>480</v>
      </c>
      <c r="M246" s="23">
        <f t="shared" si="200"/>
        <v>285</v>
      </c>
      <c r="N246" s="31">
        <f t="shared" si="201"/>
        <v>0.37254901960784315</v>
      </c>
      <c r="O246" s="23">
        <v>41</v>
      </c>
      <c r="P246" s="23"/>
      <c r="Q246" s="23"/>
      <c r="R246" s="23"/>
      <c r="S246" s="23">
        <v>11</v>
      </c>
      <c r="T246" s="23">
        <v>19</v>
      </c>
      <c r="U246" s="23">
        <v>13</v>
      </c>
      <c r="V246" s="23"/>
      <c r="W246" s="23">
        <v>201</v>
      </c>
      <c r="X246" s="24">
        <v>20170412</v>
      </c>
      <c r="Y246" s="22">
        <v>6</v>
      </c>
      <c r="Z246" s="22" t="s">
        <v>39</v>
      </c>
      <c r="AA246" s="22" t="s">
        <v>1039</v>
      </c>
      <c r="AB246" s="22" t="str">
        <f t="shared" si="202"/>
        <v>이명강</v>
      </c>
      <c r="AC246" s="45" t="s">
        <v>41</v>
      </c>
      <c r="AD246" s="47">
        <f t="shared" si="213"/>
        <v>0.5</v>
      </c>
      <c r="AE246" s="48">
        <f t="shared" si="214"/>
        <v>0.5</v>
      </c>
    </row>
    <row r="247" spans="1:31" s="25" customFormat="1" ht="25.5" customHeight="1">
      <c r="A247" s="21">
        <v>13</v>
      </c>
      <c r="B247" s="22">
        <f t="shared" si="197"/>
        <v>4</v>
      </c>
      <c r="C247" s="22">
        <v>12</v>
      </c>
      <c r="D247" s="22" t="s">
        <v>920</v>
      </c>
      <c r="E247" s="22" t="s">
        <v>921</v>
      </c>
      <c r="F247" s="22" t="s">
        <v>1041</v>
      </c>
      <c r="G247" s="22" t="s">
        <v>934</v>
      </c>
      <c r="H247" s="22" t="s">
        <v>998</v>
      </c>
      <c r="I247" s="32"/>
      <c r="J247" s="23">
        <f t="shared" si="198"/>
        <v>1528</v>
      </c>
      <c r="K247" s="30" t="str">
        <f t="shared" si="199"/>
        <v/>
      </c>
      <c r="L247" s="23">
        <v>1325</v>
      </c>
      <c r="M247" s="23">
        <f t="shared" si="200"/>
        <v>203</v>
      </c>
      <c r="N247" s="31">
        <f t="shared" si="201"/>
        <v>0.13285340314136126</v>
      </c>
      <c r="O247" s="23">
        <v>5</v>
      </c>
      <c r="P247" s="23">
        <v>79</v>
      </c>
      <c r="Q247" s="23"/>
      <c r="R247" s="23"/>
      <c r="S247" s="23">
        <v>9</v>
      </c>
      <c r="T247" s="23">
        <v>69</v>
      </c>
      <c r="U247" s="23"/>
      <c r="V247" s="23"/>
      <c r="W247" s="23">
        <v>41</v>
      </c>
      <c r="X247" s="24">
        <v>20170412</v>
      </c>
      <c r="Y247" s="22">
        <v>6</v>
      </c>
      <c r="Z247" s="22" t="s">
        <v>38</v>
      </c>
      <c r="AA247" s="22" t="s">
        <v>1042</v>
      </c>
      <c r="AB247" s="22" t="str">
        <f t="shared" si="202"/>
        <v>김연빈</v>
      </c>
      <c r="AC247" s="45" t="s">
        <v>41</v>
      </c>
      <c r="AD247" s="47">
        <f t="shared" si="213"/>
        <v>0.5</v>
      </c>
      <c r="AE247" s="48">
        <f t="shared" si="214"/>
        <v>0.5</v>
      </c>
    </row>
    <row r="248" spans="1:31" s="25" customFormat="1" ht="25.5" customHeight="1">
      <c r="A248" s="21">
        <v>14</v>
      </c>
      <c r="B248" s="22">
        <f t="shared" si="197"/>
        <v>4</v>
      </c>
      <c r="C248" s="22">
        <v>12</v>
      </c>
      <c r="D248" s="22" t="s">
        <v>996</v>
      </c>
      <c r="E248" s="22" t="s">
        <v>892</v>
      </c>
      <c r="F248" s="22" t="s">
        <v>919</v>
      </c>
      <c r="G248" s="22" t="s">
        <v>930</v>
      </c>
      <c r="H248" s="22" t="s">
        <v>998</v>
      </c>
      <c r="I248" s="32"/>
      <c r="J248" s="23">
        <f t="shared" si="198"/>
        <v>3400</v>
      </c>
      <c r="K248" s="30" t="str">
        <f t="shared" si="199"/>
        <v/>
      </c>
      <c r="L248" s="23">
        <v>3400</v>
      </c>
      <c r="M248" s="23">
        <f t="shared" si="200"/>
        <v>0</v>
      </c>
      <c r="N248" s="31">
        <f t="shared" si="201"/>
        <v>0</v>
      </c>
      <c r="O248" s="23"/>
      <c r="P248" s="23"/>
      <c r="Q248" s="23"/>
      <c r="R248" s="23"/>
      <c r="S248" s="23"/>
      <c r="T248" s="23"/>
      <c r="U248" s="23"/>
      <c r="V248" s="23"/>
      <c r="W248" s="23"/>
      <c r="X248" s="24">
        <v>20170412</v>
      </c>
      <c r="Y248" s="22">
        <v>6</v>
      </c>
      <c r="Z248" s="22" t="s">
        <v>38</v>
      </c>
      <c r="AA248" s="22"/>
      <c r="AB248" s="22" t="str">
        <f t="shared" si="202"/>
        <v>김연빈</v>
      </c>
      <c r="AC248" s="45" t="s">
        <v>41</v>
      </c>
      <c r="AD248" s="47">
        <f t="shared" si="213"/>
        <v>0.5</v>
      </c>
      <c r="AE248" s="48">
        <f t="shared" si="214"/>
        <v>0.5</v>
      </c>
    </row>
    <row r="249" spans="1:31" s="25" customFormat="1" ht="25.5" customHeight="1" thickBot="1">
      <c r="A249" s="21">
        <v>15</v>
      </c>
      <c r="B249" s="22">
        <f t="shared" si="197"/>
        <v>4</v>
      </c>
      <c r="C249" s="22">
        <v>12</v>
      </c>
      <c r="D249" s="22" t="s">
        <v>996</v>
      </c>
      <c r="E249" s="22" t="s">
        <v>891</v>
      </c>
      <c r="F249" s="22" t="s">
        <v>1038</v>
      </c>
      <c r="G249" s="22" t="s">
        <v>1000</v>
      </c>
      <c r="H249" s="22" t="s">
        <v>922</v>
      </c>
      <c r="I249" s="32"/>
      <c r="J249" s="23">
        <f t="shared" si="198"/>
        <v>1957</v>
      </c>
      <c r="K249" s="30" t="str">
        <f t="shared" si="199"/>
        <v/>
      </c>
      <c r="L249" s="23">
        <v>1800</v>
      </c>
      <c r="M249" s="23">
        <f t="shared" si="200"/>
        <v>157</v>
      </c>
      <c r="N249" s="31">
        <f t="shared" si="201"/>
        <v>8.0224833929483902E-2</v>
      </c>
      <c r="O249" s="23">
        <v>12</v>
      </c>
      <c r="P249" s="23"/>
      <c r="Q249" s="23"/>
      <c r="R249" s="23"/>
      <c r="S249" s="23">
        <v>145</v>
      </c>
      <c r="T249" s="23"/>
      <c r="U249" s="23"/>
      <c r="V249" s="23"/>
      <c r="W249" s="23"/>
      <c r="X249" s="24">
        <v>20170412</v>
      </c>
      <c r="Y249" s="22">
        <v>14</v>
      </c>
      <c r="Z249" s="22" t="s">
        <v>38</v>
      </c>
      <c r="AA249" s="22"/>
      <c r="AB249" s="22" t="str">
        <f t="shared" si="202"/>
        <v>김연빈</v>
      </c>
      <c r="AC249" s="45" t="s">
        <v>931</v>
      </c>
      <c r="AD249" s="47">
        <f t="shared" si="203"/>
        <v>0.5</v>
      </c>
      <c r="AE249" s="48">
        <f t="shared" si="204"/>
        <v>0.5</v>
      </c>
    </row>
    <row r="250" spans="1:31" s="27" customFormat="1" ht="21" customHeight="1" thickTop="1">
      <c r="A250" s="82" t="s">
        <v>32</v>
      </c>
      <c r="B250" s="83"/>
      <c r="C250" s="83"/>
      <c r="D250" s="83"/>
      <c r="E250" s="83"/>
      <c r="F250" s="83"/>
      <c r="G250" s="83"/>
      <c r="H250" s="59"/>
      <c r="I250" s="86">
        <f>SUM(I235:I249)</f>
        <v>0</v>
      </c>
      <c r="J250" s="86">
        <f>SUM(J235:J249)</f>
        <v>44850</v>
      </c>
      <c r="K250" s="86">
        <f>SUM(K235:K249)</f>
        <v>0</v>
      </c>
      <c r="L250" s="86">
        <f>SUM(L235:L249)</f>
        <v>42409</v>
      </c>
      <c r="M250" s="86">
        <f>SUM(M235:M249)</f>
        <v>2441</v>
      </c>
      <c r="N250" s="88">
        <f>M250/J250</f>
        <v>5.4425863991081382E-2</v>
      </c>
      <c r="O250" s="26">
        <f t="shared" ref="O250:W250" si="215">SUM( O235:O249)</f>
        <v>451</v>
      </c>
      <c r="P250" s="26">
        <f t="shared" si="215"/>
        <v>79</v>
      </c>
      <c r="Q250" s="26">
        <f t="shared" si="215"/>
        <v>170</v>
      </c>
      <c r="R250" s="26">
        <f t="shared" si="215"/>
        <v>0</v>
      </c>
      <c r="S250" s="26">
        <f t="shared" si="215"/>
        <v>429</v>
      </c>
      <c r="T250" s="26">
        <f t="shared" si="215"/>
        <v>344</v>
      </c>
      <c r="U250" s="26">
        <f t="shared" si="215"/>
        <v>162</v>
      </c>
      <c r="V250" s="26">
        <f t="shared" si="215"/>
        <v>0</v>
      </c>
      <c r="W250" s="26">
        <f t="shared" si="215"/>
        <v>806</v>
      </c>
      <c r="X250" s="89"/>
      <c r="Y250" s="83"/>
      <c r="Z250" s="59"/>
      <c r="AA250" s="90"/>
      <c r="AB250" s="58"/>
      <c r="AC250" s="59"/>
      <c r="AD250" s="62"/>
      <c r="AE250" s="25"/>
    </row>
    <row r="251" spans="1:31" s="27" customFormat="1" ht="20.25">
      <c r="A251" s="84"/>
      <c r="B251" s="85"/>
      <c r="C251" s="85"/>
      <c r="D251" s="85"/>
      <c r="E251" s="85"/>
      <c r="F251" s="85"/>
      <c r="G251" s="85"/>
      <c r="H251" s="61"/>
      <c r="I251" s="87"/>
      <c r="J251" s="87"/>
      <c r="K251" s="87"/>
      <c r="L251" s="87"/>
      <c r="M251" s="87"/>
      <c r="N251" s="87"/>
      <c r="O251" s="55">
        <f t="shared" ref="O251:W251" si="216">IFERROR(O250/$M250,"")</f>
        <v>0.18476034412126177</v>
      </c>
      <c r="P251" s="55">
        <f t="shared" si="216"/>
        <v>3.2363785333879555E-2</v>
      </c>
      <c r="Q251" s="55">
        <f t="shared" si="216"/>
        <v>6.9643588693158537E-2</v>
      </c>
      <c r="R251" s="55">
        <f t="shared" si="216"/>
        <v>0</v>
      </c>
      <c r="S251" s="55">
        <f t="shared" si="216"/>
        <v>0.17574764440802951</v>
      </c>
      <c r="T251" s="55">
        <f t="shared" si="216"/>
        <v>0.14092585006145023</v>
      </c>
      <c r="U251" s="55">
        <f t="shared" si="216"/>
        <v>6.6366243342892262E-2</v>
      </c>
      <c r="V251" s="55">
        <f t="shared" si="216"/>
        <v>0</v>
      </c>
      <c r="W251" s="55">
        <f t="shared" si="216"/>
        <v>0.33019254403932813</v>
      </c>
      <c r="X251" s="60"/>
      <c r="Y251" s="85"/>
      <c r="Z251" s="61"/>
      <c r="AA251" s="87"/>
      <c r="AB251" s="60"/>
      <c r="AC251" s="61"/>
      <c r="AD251" s="63"/>
      <c r="AE251" s="25"/>
    </row>
    <row r="252" spans="1:31" s="28" customFormat="1" ht="10.5" customHeight="1" thickBot="1">
      <c r="A252" s="64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6"/>
      <c r="AE252" s="25"/>
    </row>
    <row r="253" spans="1:31" s="28" customFormat="1" ht="24.75" customHeight="1">
      <c r="A253" s="67" t="s">
        <v>33</v>
      </c>
      <c r="B253" s="68"/>
      <c r="C253" s="69"/>
      <c r="D253" s="76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77"/>
      <c r="AE253" s="25"/>
    </row>
    <row r="254" spans="1:31" s="28" customFormat="1" ht="24.75" customHeight="1">
      <c r="A254" s="70"/>
      <c r="B254" s="71"/>
      <c r="C254" s="72"/>
      <c r="D254" s="78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9"/>
      <c r="AE254" s="16"/>
    </row>
    <row r="255" spans="1:31" s="28" customFormat="1" ht="24.75" customHeight="1">
      <c r="A255" s="70"/>
      <c r="B255" s="71"/>
      <c r="C255" s="72"/>
      <c r="D255" s="78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9"/>
      <c r="AE255" s="16"/>
    </row>
    <row r="256" spans="1:31" s="28" customFormat="1" ht="24.75" customHeight="1">
      <c r="A256" s="70"/>
      <c r="B256" s="71"/>
      <c r="C256" s="72"/>
      <c r="D256" s="78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9"/>
      <c r="AE256" s="16"/>
    </row>
    <row r="257" spans="1:31" s="28" customFormat="1" ht="24.75" customHeight="1">
      <c r="A257" s="70"/>
      <c r="B257" s="71"/>
      <c r="C257" s="72"/>
      <c r="D257" s="78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9"/>
      <c r="AE257" s="16"/>
    </row>
    <row r="258" spans="1:31" ht="24.75" customHeight="1" thickBot="1">
      <c r="A258" s="73"/>
      <c r="B258" s="74"/>
      <c r="C258" s="75"/>
      <c r="D258" s="80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81"/>
    </row>
    <row r="259" spans="1:31" ht="17.25" thickBot="1"/>
    <row r="260" spans="1:31" s="16" customFormat="1" ht="33" customHeight="1">
      <c r="A260" s="91">
        <v>4</v>
      </c>
      <c r="B260" s="92"/>
      <c r="C260" s="92"/>
      <c r="D260" s="92"/>
      <c r="E260" s="92"/>
      <c r="F260" s="93" t="s">
        <v>40</v>
      </c>
      <c r="G260" s="93"/>
      <c r="H260" s="93"/>
      <c r="I260" s="93"/>
      <c r="J260" s="93"/>
      <c r="K260" s="94"/>
      <c r="L260" s="95" t="s">
        <v>0</v>
      </c>
      <c r="M260" s="96"/>
      <c r="N260" s="15"/>
      <c r="O260" s="95" t="s">
        <v>1</v>
      </c>
      <c r="P260" s="97"/>
      <c r="Q260" s="97"/>
      <c r="R260" s="97"/>
      <c r="S260" s="97"/>
      <c r="T260" s="97"/>
      <c r="U260" s="97"/>
      <c r="V260" s="97"/>
      <c r="W260" s="96"/>
      <c r="X260" s="95" t="s">
        <v>2</v>
      </c>
      <c r="Y260" s="97"/>
      <c r="Z260" s="96"/>
      <c r="AA260" s="98" t="s">
        <v>3</v>
      </c>
      <c r="AB260" s="100" t="s">
        <v>4</v>
      </c>
      <c r="AC260" s="102" t="s">
        <v>5</v>
      </c>
      <c r="AD260" s="104" t="s">
        <v>793</v>
      </c>
    </row>
    <row r="261" spans="1:31" s="16" customFormat="1" ht="45" customHeight="1" thickBot="1">
      <c r="A261" s="17" t="s">
        <v>6</v>
      </c>
      <c r="B261" s="18" t="s">
        <v>7</v>
      </c>
      <c r="C261" s="18" t="s">
        <v>8</v>
      </c>
      <c r="D261" s="18" t="s">
        <v>9</v>
      </c>
      <c r="E261" s="18" t="s">
        <v>10</v>
      </c>
      <c r="F261" s="18" t="s">
        <v>11</v>
      </c>
      <c r="G261" s="18" t="s">
        <v>12</v>
      </c>
      <c r="H261" s="18" t="s">
        <v>13</v>
      </c>
      <c r="I261" s="33" t="s">
        <v>36</v>
      </c>
      <c r="J261" s="18" t="s">
        <v>0</v>
      </c>
      <c r="K261" s="18" t="s">
        <v>37</v>
      </c>
      <c r="L261" s="18" t="s">
        <v>14</v>
      </c>
      <c r="M261" s="18" t="s">
        <v>15</v>
      </c>
      <c r="N261" s="19" t="s">
        <v>16</v>
      </c>
      <c r="O261" s="18" t="s">
        <v>17</v>
      </c>
      <c r="P261" s="18" t="s">
        <v>18</v>
      </c>
      <c r="Q261" s="18" t="s">
        <v>19</v>
      </c>
      <c r="R261" s="18" t="s">
        <v>20</v>
      </c>
      <c r="S261" s="18" t="s">
        <v>21</v>
      </c>
      <c r="T261" s="18" t="s">
        <v>22</v>
      </c>
      <c r="U261" s="18" t="s">
        <v>23</v>
      </c>
      <c r="V261" s="20" t="s">
        <v>34</v>
      </c>
      <c r="W261" s="18" t="s">
        <v>25</v>
      </c>
      <c r="X261" s="18" t="s">
        <v>26</v>
      </c>
      <c r="Y261" s="18" t="s">
        <v>27</v>
      </c>
      <c r="Z261" s="18" t="s">
        <v>28</v>
      </c>
      <c r="AA261" s="99"/>
      <c r="AB261" s="101"/>
      <c r="AC261" s="103"/>
      <c r="AD261" s="105"/>
    </row>
    <row r="262" spans="1:31" s="25" customFormat="1" ht="25.5" customHeight="1">
      <c r="A262" s="21">
        <v>1</v>
      </c>
      <c r="B262" s="22">
        <f t="shared" ref="B262:B272" si="217">$A$1</f>
        <v>4</v>
      </c>
      <c r="C262" s="22">
        <v>13</v>
      </c>
      <c r="D262" s="22" t="s">
        <v>912</v>
      </c>
      <c r="E262" s="22" t="s">
        <v>1033</v>
      </c>
      <c r="F262" s="22" t="s">
        <v>1044</v>
      </c>
      <c r="G262" s="22" t="s">
        <v>1035</v>
      </c>
      <c r="H262" s="22" t="s">
        <v>922</v>
      </c>
      <c r="I262" s="32"/>
      <c r="J262" s="23">
        <f t="shared" ref="J262:J272" si="218">L262+M262</f>
        <v>3006</v>
      </c>
      <c r="K262" s="30" t="str">
        <f t="shared" ref="K262:K272" si="219">IF(OR(I262=0,J262=0),"",I262-J262)</f>
        <v/>
      </c>
      <c r="L262" s="23">
        <v>3000</v>
      </c>
      <c r="M262" s="23">
        <f t="shared" ref="M262:M272" si="220">SUBTOTAL(9,O262:W262)</f>
        <v>6</v>
      </c>
      <c r="N262" s="31">
        <f t="shared" ref="N262:N272" si="221">IF(L262="",0,M262/J262)</f>
        <v>1.996007984031936E-3</v>
      </c>
      <c r="O262" s="23">
        <v>6</v>
      </c>
      <c r="P262" s="23"/>
      <c r="Q262" s="23"/>
      <c r="R262" s="23"/>
      <c r="S262" s="23"/>
      <c r="T262" s="23"/>
      <c r="U262" s="23"/>
      <c r="V262" s="23"/>
      <c r="W262" s="23"/>
      <c r="X262" s="24">
        <v>20170216</v>
      </c>
      <c r="Y262" s="22">
        <v>5</v>
      </c>
      <c r="Z262" s="22" t="s">
        <v>39</v>
      </c>
      <c r="AA262" s="22"/>
      <c r="AB262" s="22" t="str">
        <f t="shared" ref="AB262:AB272" si="222">IF(Z262="A","이명강","김연빈")</f>
        <v>이명강</v>
      </c>
      <c r="AC262" s="45" t="s">
        <v>911</v>
      </c>
      <c r="AD262" s="47">
        <f t="shared" ref="AD262:AD272" si="223">IF(AE262=0,"",AE262)</f>
        <v>0.5</v>
      </c>
      <c r="AE262" s="48">
        <f t="shared" ref="AE262:AE272" si="224">IF(F262="",0,VLOOKUP(F262,제품피치,2))</f>
        <v>0.5</v>
      </c>
    </row>
    <row r="263" spans="1:31" s="25" customFormat="1" ht="25.5" customHeight="1">
      <c r="A263" s="21">
        <v>2</v>
      </c>
      <c r="B263" s="22">
        <f t="shared" si="217"/>
        <v>4</v>
      </c>
      <c r="C263" s="22">
        <v>13</v>
      </c>
      <c r="D263" s="22" t="s">
        <v>912</v>
      </c>
      <c r="E263" s="22" t="s">
        <v>897</v>
      </c>
      <c r="F263" s="22" t="s">
        <v>1045</v>
      </c>
      <c r="G263" s="22" t="s">
        <v>924</v>
      </c>
      <c r="H263" s="22" t="s">
        <v>937</v>
      </c>
      <c r="I263" s="32"/>
      <c r="J263" s="23">
        <f t="shared" si="218"/>
        <v>2700</v>
      </c>
      <c r="K263" s="30" t="str">
        <f t="shared" si="219"/>
        <v/>
      </c>
      <c r="L263" s="23">
        <v>2700</v>
      </c>
      <c r="M263" s="23">
        <f t="shared" si="220"/>
        <v>0</v>
      </c>
      <c r="N263" s="31">
        <f t="shared" si="221"/>
        <v>0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4">
        <v>20170412</v>
      </c>
      <c r="Y263" s="22">
        <v>1</v>
      </c>
      <c r="Z263" s="22" t="s">
        <v>38</v>
      </c>
      <c r="AA263" s="22"/>
      <c r="AB263" s="22" t="str">
        <f t="shared" si="222"/>
        <v>김연빈</v>
      </c>
      <c r="AC263" s="45" t="s">
        <v>30</v>
      </c>
      <c r="AD263" s="47" t="str">
        <f t="shared" ref="AD263" si="225">IF(AE263=0,"",AE263)</f>
        <v/>
      </c>
      <c r="AE263" s="48">
        <f t="shared" ref="AE263" si="226">IF(F263="",0,VLOOKUP(F263,제품피치,2))</f>
        <v>0</v>
      </c>
    </row>
    <row r="264" spans="1:31" s="25" customFormat="1" ht="25.5" customHeight="1">
      <c r="A264" s="21">
        <v>3</v>
      </c>
      <c r="B264" s="22">
        <f t="shared" si="217"/>
        <v>4</v>
      </c>
      <c r="C264" s="22">
        <v>13</v>
      </c>
      <c r="D264" s="22" t="s">
        <v>996</v>
      </c>
      <c r="E264" s="22" t="s">
        <v>892</v>
      </c>
      <c r="F264" s="22" t="s">
        <v>919</v>
      </c>
      <c r="G264" s="22" t="s">
        <v>930</v>
      </c>
      <c r="H264" s="22" t="s">
        <v>998</v>
      </c>
      <c r="I264" s="32"/>
      <c r="J264" s="23">
        <f t="shared" si="218"/>
        <v>3749</v>
      </c>
      <c r="K264" s="30" t="str">
        <f t="shared" si="219"/>
        <v/>
      </c>
      <c r="L264" s="23">
        <v>3500</v>
      </c>
      <c r="M264" s="23">
        <f t="shared" si="220"/>
        <v>249</v>
      </c>
      <c r="N264" s="31">
        <f t="shared" si="221"/>
        <v>6.6417711389703926E-2</v>
      </c>
      <c r="O264" s="23">
        <v>42</v>
      </c>
      <c r="P264" s="23"/>
      <c r="Q264" s="23"/>
      <c r="R264" s="23"/>
      <c r="S264" s="23">
        <v>19</v>
      </c>
      <c r="T264" s="23">
        <v>82</v>
      </c>
      <c r="U264" s="23">
        <v>106</v>
      </c>
      <c r="V264" s="23"/>
      <c r="W264" s="23"/>
      <c r="X264" s="24">
        <v>20170412</v>
      </c>
      <c r="Y264" s="22">
        <v>5</v>
      </c>
      <c r="Z264" s="22" t="s">
        <v>38</v>
      </c>
      <c r="AA264" s="22"/>
      <c r="AB264" s="22" t="str">
        <f t="shared" si="222"/>
        <v>김연빈</v>
      </c>
      <c r="AC264" s="45" t="s">
        <v>911</v>
      </c>
      <c r="AD264" s="47">
        <f t="shared" si="223"/>
        <v>0.5</v>
      </c>
      <c r="AE264" s="48">
        <f t="shared" si="224"/>
        <v>0.5</v>
      </c>
    </row>
    <row r="265" spans="1:31" s="25" customFormat="1" ht="25.5" customHeight="1">
      <c r="A265" s="21">
        <v>4</v>
      </c>
      <c r="B265" s="22">
        <f t="shared" si="217"/>
        <v>4</v>
      </c>
      <c r="C265" s="22">
        <v>13</v>
      </c>
      <c r="D265" s="22" t="s">
        <v>996</v>
      </c>
      <c r="E265" s="22" t="s">
        <v>891</v>
      </c>
      <c r="F265" s="22" t="s">
        <v>1038</v>
      </c>
      <c r="G265" s="22" t="s">
        <v>1000</v>
      </c>
      <c r="H265" s="22" t="s">
        <v>922</v>
      </c>
      <c r="I265" s="32"/>
      <c r="J265" s="23">
        <f t="shared" si="218"/>
        <v>1940</v>
      </c>
      <c r="K265" s="30" t="str">
        <f t="shared" si="219"/>
        <v/>
      </c>
      <c r="L265" s="23">
        <v>1800</v>
      </c>
      <c r="M265" s="23">
        <f t="shared" si="220"/>
        <v>140</v>
      </c>
      <c r="N265" s="31">
        <f t="shared" si="221"/>
        <v>7.2164948453608241E-2</v>
      </c>
      <c r="O265" s="23">
        <v>114</v>
      </c>
      <c r="P265" s="23"/>
      <c r="Q265" s="23"/>
      <c r="R265" s="23"/>
      <c r="S265" s="23">
        <v>22</v>
      </c>
      <c r="T265" s="23">
        <v>4</v>
      </c>
      <c r="U265" s="23"/>
      <c r="V265" s="23"/>
      <c r="W265" s="23"/>
      <c r="X265" s="24">
        <v>20170412</v>
      </c>
      <c r="Y265" s="22">
        <v>14</v>
      </c>
      <c r="Z265" s="22" t="s">
        <v>39</v>
      </c>
      <c r="AA265" s="22"/>
      <c r="AB265" s="22" t="str">
        <f t="shared" si="222"/>
        <v>이명강</v>
      </c>
      <c r="AC265" s="45" t="s">
        <v>30</v>
      </c>
      <c r="AD265" s="47">
        <f t="shared" si="223"/>
        <v>0.5</v>
      </c>
      <c r="AE265" s="48">
        <f t="shared" si="224"/>
        <v>0.5</v>
      </c>
    </row>
    <row r="266" spans="1:31" s="25" customFormat="1" ht="25.5" customHeight="1">
      <c r="A266" s="21">
        <v>5</v>
      </c>
      <c r="B266" s="22">
        <f t="shared" si="217"/>
        <v>4</v>
      </c>
      <c r="C266" s="22">
        <v>13</v>
      </c>
      <c r="D266" s="22" t="s">
        <v>996</v>
      </c>
      <c r="E266" s="22" t="s">
        <v>891</v>
      </c>
      <c r="F266" s="22" t="s">
        <v>1038</v>
      </c>
      <c r="G266" s="22" t="s">
        <v>1000</v>
      </c>
      <c r="H266" s="22" t="s">
        <v>922</v>
      </c>
      <c r="I266" s="32"/>
      <c r="J266" s="23">
        <f t="shared" si="218"/>
        <v>2838</v>
      </c>
      <c r="K266" s="30" t="str">
        <f t="shared" si="219"/>
        <v/>
      </c>
      <c r="L266" s="23">
        <v>2414</v>
      </c>
      <c r="M266" s="23">
        <f t="shared" si="220"/>
        <v>424</v>
      </c>
      <c r="N266" s="31">
        <f t="shared" si="221"/>
        <v>0.14940098661028894</v>
      </c>
      <c r="O266" s="23">
        <v>345</v>
      </c>
      <c r="P266" s="23"/>
      <c r="Q266" s="23"/>
      <c r="R266" s="23"/>
      <c r="S266" s="23">
        <v>79</v>
      </c>
      <c r="T266" s="23"/>
      <c r="U266" s="23"/>
      <c r="V266" s="23"/>
      <c r="W266" s="23"/>
      <c r="X266" s="24">
        <v>20170412</v>
      </c>
      <c r="Y266" s="22">
        <v>14</v>
      </c>
      <c r="Z266" s="22" t="s">
        <v>38</v>
      </c>
      <c r="AA266" s="22"/>
      <c r="AB266" s="22" t="str">
        <f t="shared" si="222"/>
        <v>김연빈</v>
      </c>
      <c r="AC266" s="45" t="s">
        <v>948</v>
      </c>
      <c r="AD266" s="47">
        <f t="shared" ref="AD266" si="227">IF(AE266=0,"",AE266)</f>
        <v>0.5</v>
      </c>
      <c r="AE266" s="48">
        <f t="shared" ref="AE266" si="228">IF(F266="",0,VLOOKUP(F266,제품피치,2))</f>
        <v>0.5</v>
      </c>
    </row>
    <row r="267" spans="1:31" s="25" customFormat="1" ht="25.5" customHeight="1">
      <c r="A267" s="21">
        <v>6</v>
      </c>
      <c r="B267" s="22">
        <f t="shared" si="217"/>
        <v>4</v>
      </c>
      <c r="C267" s="22">
        <v>13</v>
      </c>
      <c r="D267" s="22" t="s">
        <v>996</v>
      </c>
      <c r="E267" s="22" t="s">
        <v>891</v>
      </c>
      <c r="F267" s="22" t="s">
        <v>1038</v>
      </c>
      <c r="G267" s="22" t="s">
        <v>1000</v>
      </c>
      <c r="H267" s="22" t="s">
        <v>922</v>
      </c>
      <c r="I267" s="32"/>
      <c r="J267" s="23">
        <f t="shared" si="218"/>
        <v>2324</v>
      </c>
      <c r="K267" s="30" t="str">
        <f t="shared" si="219"/>
        <v/>
      </c>
      <c r="L267" s="23">
        <v>2100</v>
      </c>
      <c r="M267" s="23">
        <f t="shared" si="220"/>
        <v>224</v>
      </c>
      <c r="N267" s="31">
        <f t="shared" si="221"/>
        <v>9.6385542168674704E-2</v>
      </c>
      <c r="O267" s="23">
        <v>41</v>
      </c>
      <c r="P267" s="23"/>
      <c r="Q267" s="23"/>
      <c r="R267" s="23"/>
      <c r="S267" s="23">
        <v>178</v>
      </c>
      <c r="T267" s="23">
        <v>5</v>
      </c>
      <c r="U267" s="23"/>
      <c r="V267" s="23"/>
      <c r="W267" s="23"/>
      <c r="X267" s="24">
        <v>20170412</v>
      </c>
      <c r="Y267" s="22">
        <v>14</v>
      </c>
      <c r="Z267" s="22" t="s">
        <v>38</v>
      </c>
      <c r="AA267" s="22"/>
      <c r="AB267" s="22" t="str">
        <f t="shared" si="222"/>
        <v>김연빈</v>
      </c>
      <c r="AC267" s="45" t="s">
        <v>30</v>
      </c>
      <c r="AD267" s="47">
        <f t="shared" ref="AD267" si="229">IF(AE267=0,"",AE267)</f>
        <v>0.5</v>
      </c>
      <c r="AE267" s="48">
        <f t="shared" ref="AE267" si="230">IF(F267="",0,VLOOKUP(F267,제품피치,2))</f>
        <v>0.5</v>
      </c>
    </row>
    <row r="268" spans="1:31" s="25" customFormat="1" ht="25.5" customHeight="1">
      <c r="A268" s="21">
        <v>7</v>
      </c>
      <c r="B268" s="22">
        <f t="shared" si="217"/>
        <v>4</v>
      </c>
      <c r="C268" s="22">
        <v>13</v>
      </c>
      <c r="D268" s="22" t="s">
        <v>920</v>
      </c>
      <c r="E268" s="22" t="s">
        <v>926</v>
      </c>
      <c r="F268" s="22" t="s">
        <v>939</v>
      </c>
      <c r="G268" s="22" t="s">
        <v>930</v>
      </c>
      <c r="H268" s="22" t="s">
        <v>937</v>
      </c>
      <c r="I268" s="32"/>
      <c r="J268" s="23">
        <f t="shared" si="218"/>
        <v>1123</v>
      </c>
      <c r="K268" s="30" t="str">
        <f t="shared" si="219"/>
        <v/>
      </c>
      <c r="L268" s="23">
        <v>1090</v>
      </c>
      <c r="M268" s="23">
        <f t="shared" si="220"/>
        <v>33</v>
      </c>
      <c r="N268" s="31">
        <f t="shared" si="221"/>
        <v>2.9385574354407838E-2</v>
      </c>
      <c r="O268" s="23">
        <v>11</v>
      </c>
      <c r="P268" s="23"/>
      <c r="Q268" s="23"/>
      <c r="R268" s="23"/>
      <c r="S268" s="23">
        <v>22</v>
      </c>
      <c r="T268" s="23"/>
      <c r="U268" s="23"/>
      <c r="V268" s="23"/>
      <c r="W268" s="23"/>
      <c r="X268" s="24">
        <v>20170413</v>
      </c>
      <c r="Y268" s="22">
        <v>4</v>
      </c>
      <c r="Z268" s="22" t="s">
        <v>39</v>
      </c>
      <c r="AA268" s="22"/>
      <c r="AB268" s="22" t="str">
        <f t="shared" si="222"/>
        <v>이명강</v>
      </c>
      <c r="AC268" s="45" t="s">
        <v>931</v>
      </c>
      <c r="AD268" s="47">
        <f t="shared" si="223"/>
        <v>0.5</v>
      </c>
      <c r="AE268" s="48">
        <f t="shared" si="224"/>
        <v>0.5</v>
      </c>
    </row>
    <row r="269" spans="1:31" s="25" customFormat="1" ht="25.5" customHeight="1">
      <c r="A269" s="21">
        <v>8</v>
      </c>
      <c r="B269" s="22">
        <f t="shared" si="217"/>
        <v>4</v>
      </c>
      <c r="C269" s="22">
        <v>13</v>
      </c>
      <c r="D269" s="22" t="s">
        <v>920</v>
      </c>
      <c r="E269" s="22" t="s">
        <v>926</v>
      </c>
      <c r="F269" s="22" t="s">
        <v>939</v>
      </c>
      <c r="G269" s="22" t="s">
        <v>930</v>
      </c>
      <c r="H269" s="22" t="s">
        <v>937</v>
      </c>
      <c r="I269" s="32"/>
      <c r="J269" s="23">
        <f t="shared" si="218"/>
        <v>2425</v>
      </c>
      <c r="K269" s="30" t="str">
        <f t="shared" si="219"/>
        <v/>
      </c>
      <c r="L269" s="23">
        <v>2230</v>
      </c>
      <c r="M269" s="23">
        <f t="shared" si="220"/>
        <v>195</v>
      </c>
      <c r="N269" s="31">
        <f t="shared" si="221"/>
        <v>8.0412371134020624E-2</v>
      </c>
      <c r="O269" s="23">
        <v>141</v>
      </c>
      <c r="P269" s="23"/>
      <c r="Q269" s="23"/>
      <c r="R269" s="23"/>
      <c r="S269" s="23">
        <v>28</v>
      </c>
      <c r="T269" s="23"/>
      <c r="U269" s="23"/>
      <c r="V269" s="23"/>
      <c r="W269" s="23">
        <v>26</v>
      </c>
      <c r="X269" s="24">
        <v>20170413</v>
      </c>
      <c r="Y269" s="22">
        <v>4</v>
      </c>
      <c r="Z269" s="22" t="s">
        <v>1046</v>
      </c>
      <c r="AA269" s="57" t="s">
        <v>1047</v>
      </c>
      <c r="AB269" s="22" t="str">
        <f t="shared" si="222"/>
        <v>김연빈</v>
      </c>
      <c r="AC269" s="45" t="s">
        <v>931</v>
      </c>
      <c r="AD269" s="47">
        <f t="shared" si="223"/>
        <v>0.5</v>
      </c>
      <c r="AE269" s="48">
        <f t="shared" si="224"/>
        <v>0.5</v>
      </c>
    </row>
    <row r="270" spans="1:31" s="25" customFormat="1" ht="25.5" customHeight="1">
      <c r="A270" s="21">
        <v>9</v>
      </c>
      <c r="B270" s="22">
        <f t="shared" si="217"/>
        <v>4</v>
      </c>
      <c r="C270" s="22">
        <v>13</v>
      </c>
      <c r="D270" s="22" t="s">
        <v>996</v>
      </c>
      <c r="E270" s="22" t="s">
        <v>892</v>
      </c>
      <c r="F270" s="22" t="s">
        <v>919</v>
      </c>
      <c r="G270" s="22" t="s">
        <v>930</v>
      </c>
      <c r="H270" s="22" t="s">
        <v>998</v>
      </c>
      <c r="I270" s="32"/>
      <c r="J270" s="23">
        <f t="shared" si="218"/>
        <v>3128</v>
      </c>
      <c r="K270" s="30" t="str">
        <f t="shared" si="219"/>
        <v/>
      </c>
      <c r="L270" s="23">
        <v>2880</v>
      </c>
      <c r="M270" s="23">
        <f t="shared" si="220"/>
        <v>248</v>
      </c>
      <c r="N270" s="31">
        <f t="shared" si="221"/>
        <v>7.9283887468030695E-2</v>
      </c>
      <c r="O270" s="23">
        <v>192</v>
      </c>
      <c r="P270" s="23"/>
      <c r="Q270" s="23"/>
      <c r="R270" s="23"/>
      <c r="S270" s="23">
        <v>8</v>
      </c>
      <c r="T270" s="23">
        <v>21</v>
      </c>
      <c r="U270" s="23">
        <v>27</v>
      </c>
      <c r="V270" s="23"/>
      <c r="W270" s="23"/>
      <c r="X270" s="24">
        <v>20170413</v>
      </c>
      <c r="Y270" s="22">
        <v>5</v>
      </c>
      <c r="Z270" s="22" t="s">
        <v>38</v>
      </c>
      <c r="AA270" s="22"/>
      <c r="AB270" s="22" t="str">
        <f t="shared" si="222"/>
        <v>김연빈</v>
      </c>
      <c r="AC270" s="45" t="s">
        <v>41</v>
      </c>
      <c r="AD270" s="47">
        <f t="shared" si="223"/>
        <v>0.5</v>
      </c>
      <c r="AE270" s="48">
        <f t="shared" si="224"/>
        <v>0.5</v>
      </c>
    </row>
    <row r="271" spans="1:31" s="25" customFormat="1" ht="25.5" customHeight="1">
      <c r="A271" s="21">
        <v>10</v>
      </c>
      <c r="B271" s="22">
        <f t="shared" si="217"/>
        <v>4</v>
      </c>
      <c r="C271" s="22">
        <v>13</v>
      </c>
      <c r="D271" s="22" t="s">
        <v>920</v>
      </c>
      <c r="E271" s="22" t="s">
        <v>921</v>
      </c>
      <c r="F271" s="22" t="s">
        <v>1041</v>
      </c>
      <c r="G271" s="22" t="s">
        <v>934</v>
      </c>
      <c r="H271" s="22" t="s">
        <v>998</v>
      </c>
      <c r="I271" s="32"/>
      <c r="J271" s="23">
        <f t="shared" si="218"/>
        <v>2434</v>
      </c>
      <c r="K271" s="30" t="str">
        <f t="shared" si="219"/>
        <v/>
      </c>
      <c r="L271" s="23">
        <v>2030</v>
      </c>
      <c r="M271" s="23">
        <f t="shared" si="220"/>
        <v>404</v>
      </c>
      <c r="N271" s="31">
        <f t="shared" si="221"/>
        <v>0.16598192276088744</v>
      </c>
      <c r="O271" s="23">
        <v>7</v>
      </c>
      <c r="P271" s="23">
        <v>101</v>
      </c>
      <c r="Q271" s="23"/>
      <c r="R271" s="23"/>
      <c r="S271" s="23"/>
      <c r="T271" s="23">
        <v>138</v>
      </c>
      <c r="U271" s="23">
        <v>141</v>
      </c>
      <c r="V271" s="23"/>
      <c r="W271" s="23">
        <v>17</v>
      </c>
      <c r="X271" s="24">
        <v>20170413</v>
      </c>
      <c r="Y271" s="22">
        <v>6</v>
      </c>
      <c r="Z271" s="22" t="s">
        <v>39</v>
      </c>
      <c r="AA271" s="22" t="s">
        <v>1048</v>
      </c>
      <c r="AB271" s="22" t="str">
        <f t="shared" si="222"/>
        <v>이명강</v>
      </c>
      <c r="AC271" s="45" t="s">
        <v>41</v>
      </c>
      <c r="AD271" s="47">
        <f t="shared" si="223"/>
        <v>0.5</v>
      </c>
      <c r="AE271" s="48">
        <f t="shared" si="224"/>
        <v>0.5</v>
      </c>
    </row>
    <row r="272" spans="1:31" s="25" customFormat="1" ht="25.5" customHeight="1" thickBot="1">
      <c r="A272" s="21">
        <v>11</v>
      </c>
      <c r="B272" s="22">
        <f t="shared" si="217"/>
        <v>4</v>
      </c>
      <c r="C272" s="22">
        <v>13</v>
      </c>
      <c r="D272" s="22" t="s">
        <v>996</v>
      </c>
      <c r="E272" s="22" t="s">
        <v>891</v>
      </c>
      <c r="F272" s="22" t="s">
        <v>1038</v>
      </c>
      <c r="G272" s="22" t="s">
        <v>1000</v>
      </c>
      <c r="H272" s="22" t="s">
        <v>922</v>
      </c>
      <c r="I272" s="32"/>
      <c r="J272" s="23">
        <f t="shared" si="218"/>
        <v>1399</v>
      </c>
      <c r="K272" s="30" t="str">
        <f t="shared" si="219"/>
        <v/>
      </c>
      <c r="L272" s="23">
        <v>1300</v>
      </c>
      <c r="M272" s="23">
        <f t="shared" si="220"/>
        <v>99</v>
      </c>
      <c r="N272" s="31">
        <f t="shared" si="221"/>
        <v>7.0764832022873481E-2</v>
      </c>
      <c r="O272" s="23"/>
      <c r="P272" s="23"/>
      <c r="Q272" s="23"/>
      <c r="R272" s="23"/>
      <c r="S272" s="23">
        <v>97</v>
      </c>
      <c r="T272" s="23">
        <v>2</v>
      </c>
      <c r="U272" s="23"/>
      <c r="V272" s="23"/>
      <c r="W272" s="23"/>
      <c r="X272" s="24">
        <v>20170413</v>
      </c>
      <c r="Y272" s="22">
        <v>14</v>
      </c>
      <c r="Z272" s="22" t="s">
        <v>39</v>
      </c>
      <c r="AA272" s="22"/>
      <c r="AB272" s="22" t="str">
        <f t="shared" si="222"/>
        <v>이명강</v>
      </c>
      <c r="AC272" s="45" t="s">
        <v>30</v>
      </c>
      <c r="AD272" s="47">
        <f t="shared" si="223"/>
        <v>0.5</v>
      </c>
      <c r="AE272" s="48">
        <f t="shared" si="224"/>
        <v>0.5</v>
      </c>
    </row>
    <row r="273" spans="1:31" s="27" customFormat="1" ht="21" customHeight="1" thickTop="1">
      <c r="A273" s="82" t="s">
        <v>32</v>
      </c>
      <c r="B273" s="83"/>
      <c r="C273" s="83"/>
      <c r="D273" s="83"/>
      <c r="E273" s="83"/>
      <c r="F273" s="83"/>
      <c r="G273" s="83"/>
      <c r="H273" s="59"/>
      <c r="I273" s="86">
        <f>SUM(I262:I272)</f>
        <v>0</v>
      </c>
      <c r="J273" s="86">
        <f>SUM(J262:J272)</f>
        <v>27066</v>
      </c>
      <c r="K273" s="86">
        <f>SUM(K262:K272)</f>
        <v>0</v>
      </c>
      <c r="L273" s="86">
        <f>SUM(L262:L272)</f>
        <v>25044</v>
      </c>
      <c r="M273" s="86">
        <f>SUM(M262:M272)</f>
        <v>2022</v>
      </c>
      <c r="N273" s="88">
        <f>M273/J273</f>
        <v>7.4706273553535804E-2</v>
      </c>
      <c r="O273" s="26">
        <f t="shared" ref="O273:W273" si="231">SUM( O262:O272)</f>
        <v>899</v>
      </c>
      <c r="P273" s="26">
        <f t="shared" si="231"/>
        <v>101</v>
      </c>
      <c r="Q273" s="26">
        <f t="shared" si="231"/>
        <v>0</v>
      </c>
      <c r="R273" s="26">
        <f t="shared" si="231"/>
        <v>0</v>
      </c>
      <c r="S273" s="26">
        <f t="shared" si="231"/>
        <v>453</v>
      </c>
      <c r="T273" s="26">
        <f t="shared" si="231"/>
        <v>252</v>
      </c>
      <c r="U273" s="26">
        <f t="shared" si="231"/>
        <v>274</v>
      </c>
      <c r="V273" s="26">
        <f t="shared" si="231"/>
        <v>0</v>
      </c>
      <c r="W273" s="26">
        <f t="shared" si="231"/>
        <v>43</v>
      </c>
      <c r="X273" s="89"/>
      <c r="Y273" s="83"/>
      <c r="Z273" s="59"/>
      <c r="AA273" s="90"/>
      <c r="AB273" s="58"/>
      <c r="AC273" s="59"/>
      <c r="AD273" s="62"/>
      <c r="AE273" s="25"/>
    </row>
    <row r="274" spans="1:31" s="27" customFormat="1" ht="20.25">
      <c r="A274" s="84"/>
      <c r="B274" s="85"/>
      <c r="C274" s="85"/>
      <c r="D274" s="85"/>
      <c r="E274" s="85"/>
      <c r="F274" s="85"/>
      <c r="G274" s="85"/>
      <c r="H274" s="61"/>
      <c r="I274" s="87"/>
      <c r="J274" s="87"/>
      <c r="K274" s="87"/>
      <c r="L274" s="87"/>
      <c r="M274" s="87"/>
      <c r="N274" s="87"/>
      <c r="O274" s="55">
        <f t="shared" ref="O274:W274" si="232">IFERROR(O273/$M273,"")</f>
        <v>0.44460929772502472</v>
      </c>
      <c r="P274" s="55">
        <f t="shared" si="232"/>
        <v>4.9950544015825916E-2</v>
      </c>
      <c r="Q274" s="55">
        <f t="shared" si="232"/>
        <v>0</v>
      </c>
      <c r="R274" s="55">
        <f t="shared" si="232"/>
        <v>0</v>
      </c>
      <c r="S274" s="55">
        <f t="shared" si="232"/>
        <v>0.22403560830860533</v>
      </c>
      <c r="T274" s="55">
        <f t="shared" si="232"/>
        <v>0.12462908011869436</v>
      </c>
      <c r="U274" s="55">
        <f t="shared" si="232"/>
        <v>0.13550939663699307</v>
      </c>
      <c r="V274" s="55">
        <f t="shared" si="232"/>
        <v>0</v>
      </c>
      <c r="W274" s="55">
        <f t="shared" si="232"/>
        <v>2.1266073194856579E-2</v>
      </c>
      <c r="X274" s="60"/>
      <c r="Y274" s="85"/>
      <c r="Z274" s="61"/>
      <c r="AA274" s="87"/>
      <c r="AB274" s="60"/>
      <c r="AC274" s="61"/>
      <c r="AD274" s="63"/>
      <c r="AE274" s="25"/>
    </row>
    <row r="275" spans="1:31" s="28" customFormat="1" ht="10.5" customHeight="1" thickBot="1">
      <c r="A275" s="64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6"/>
      <c r="AE275" s="25"/>
    </row>
    <row r="276" spans="1:31" s="28" customFormat="1" ht="24.75" customHeight="1">
      <c r="A276" s="67" t="s">
        <v>33</v>
      </c>
      <c r="B276" s="68"/>
      <c r="C276" s="69"/>
      <c r="D276" s="76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77"/>
      <c r="AE276" s="25"/>
    </row>
    <row r="277" spans="1:31" s="28" customFormat="1" ht="24.75" customHeight="1">
      <c r="A277" s="70"/>
      <c r="B277" s="71"/>
      <c r="C277" s="72"/>
      <c r="D277" s="78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9"/>
      <c r="AE277" s="16"/>
    </row>
    <row r="278" spans="1:31" s="28" customFormat="1" ht="24.75" customHeight="1">
      <c r="A278" s="70"/>
      <c r="B278" s="71"/>
      <c r="C278" s="72"/>
      <c r="D278" s="78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9"/>
      <c r="AE278" s="16"/>
    </row>
    <row r="279" spans="1:31" s="28" customFormat="1" ht="24.75" customHeight="1">
      <c r="A279" s="70"/>
      <c r="B279" s="71"/>
      <c r="C279" s="72"/>
      <c r="D279" s="78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9"/>
      <c r="AE279" s="16"/>
    </row>
    <row r="280" spans="1:31" s="28" customFormat="1" ht="24.75" customHeight="1">
      <c r="A280" s="70"/>
      <c r="B280" s="71"/>
      <c r="C280" s="72"/>
      <c r="D280" s="78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9"/>
      <c r="AE280" s="16"/>
    </row>
    <row r="281" spans="1:31" ht="24.75" customHeight="1" thickBot="1">
      <c r="A281" s="73"/>
      <c r="B281" s="74"/>
      <c r="C281" s="75"/>
      <c r="D281" s="80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81"/>
    </row>
    <row r="282" spans="1:31" ht="17.25" thickBot="1"/>
    <row r="283" spans="1:31" s="16" customFormat="1" ht="33" customHeight="1">
      <c r="A283" s="91">
        <v>4</v>
      </c>
      <c r="B283" s="92"/>
      <c r="C283" s="92"/>
      <c r="D283" s="92"/>
      <c r="E283" s="92"/>
      <c r="F283" s="93" t="s">
        <v>40</v>
      </c>
      <c r="G283" s="93"/>
      <c r="H283" s="93"/>
      <c r="I283" s="93"/>
      <c r="J283" s="93"/>
      <c r="K283" s="94"/>
      <c r="L283" s="95" t="s">
        <v>0</v>
      </c>
      <c r="M283" s="96"/>
      <c r="N283" s="15"/>
      <c r="O283" s="95" t="s">
        <v>1</v>
      </c>
      <c r="P283" s="97"/>
      <c r="Q283" s="97"/>
      <c r="R283" s="97"/>
      <c r="S283" s="97"/>
      <c r="T283" s="97"/>
      <c r="U283" s="97"/>
      <c r="V283" s="97"/>
      <c r="W283" s="96"/>
      <c r="X283" s="95" t="s">
        <v>2</v>
      </c>
      <c r="Y283" s="97"/>
      <c r="Z283" s="96"/>
      <c r="AA283" s="98" t="s">
        <v>3</v>
      </c>
      <c r="AB283" s="100" t="s">
        <v>4</v>
      </c>
      <c r="AC283" s="102" t="s">
        <v>5</v>
      </c>
      <c r="AD283" s="104" t="s">
        <v>793</v>
      </c>
    </row>
    <row r="284" spans="1:31" s="16" customFormat="1" ht="45" customHeight="1" thickBot="1">
      <c r="A284" s="17" t="s">
        <v>6</v>
      </c>
      <c r="B284" s="18" t="s">
        <v>7</v>
      </c>
      <c r="C284" s="18" t="s">
        <v>8</v>
      </c>
      <c r="D284" s="18" t="s">
        <v>9</v>
      </c>
      <c r="E284" s="18" t="s">
        <v>10</v>
      </c>
      <c r="F284" s="18" t="s">
        <v>11</v>
      </c>
      <c r="G284" s="18" t="s">
        <v>12</v>
      </c>
      <c r="H284" s="18" t="s">
        <v>13</v>
      </c>
      <c r="I284" s="33" t="s">
        <v>36</v>
      </c>
      <c r="J284" s="18" t="s">
        <v>0</v>
      </c>
      <c r="K284" s="18" t="s">
        <v>37</v>
      </c>
      <c r="L284" s="18" t="s">
        <v>14</v>
      </c>
      <c r="M284" s="18" t="s">
        <v>15</v>
      </c>
      <c r="N284" s="19" t="s">
        <v>16</v>
      </c>
      <c r="O284" s="18" t="s">
        <v>17</v>
      </c>
      <c r="P284" s="18" t="s">
        <v>18</v>
      </c>
      <c r="Q284" s="18" t="s">
        <v>19</v>
      </c>
      <c r="R284" s="18" t="s">
        <v>20</v>
      </c>
      <c r="S284" s="18" t="s">
        <v>21</v>
      </c>
      <c r="T284" s="18" t="s">
        <v>22</v>
      </c>
      <c r="U284" s="18" t="s">
        <v>23</v>
      </c>
      <c r="V284" s="20" t="s">
        <v>34</v>
      </c>
      <c r="W284" s="18" t="s">
        <v>25</v>
      </c>
      <c r="X284" s="18" t="s">
        <v>26</v>
      </c>
      <c r="Y284" s="18" t="s">
        <v>27</v>
      </c>
      <c r="Z284" s="18" t="s">
        <v>28</v>
      </c>
      <c r="AA284" s="99"/>
      <c r="AB284" s="101"/>
      <c r="AC284" s="103"/>
      <c r="AD284" s="105"/>
    </row>
    <row r="285" spans="1:31" s="25" customFormat="1" ht="25.5" customHeight="1">
      <c r="A285" s="21">
        <v>1</v>
      </c>
      <c r="B285" s="22">
        <f t="shared" ref="B285:B297" si="233">$A$1</f>
        <v>4</v>
      </c>
      <c r="C285" s="22">
        <v>14</v>
      </c>
      <c r="D285" s="22" t="s">
        <v>912</v>
      </c>
      <c r="E285" s="22" t="s">
        <v>897</v>
      </c>
      <c r="F285" s="22" t="s">
        <v>1045</v>
      </c>
      <c r="G285" s="22" t="s">
        <v>924</v>
      </c>
      <c r="H285" s="22" t="s">
        <v>937</v>
      </c>
      <c r="I285" s="32"/>
      <c r="J285" s="23">
        <f t="shared" ref="J285:J297" si="234">L285+M285</f>
        <v>2500</v>
      </c>
      <c r="K285" s="30" t="str">
        <f t="shared" ref="K285:K297" si="235">IF(OR(I285=0,J285=0),"",I285-J285)</f>
        <v/>
      </c>
      <c r="L285" s="23">
        <v>2500</v>
      </c>
      <c r="M285" s="23">
        <f t="shared" ref="M285:M297" si="236">SUBTOTAL(9,O285:W285)</f>
        <v>0</v>
      </c>
      <c r="N285" s="31">
        <f t="shared" ref="N285:N297" si="237">IF(L285="",0,M285/J285)</f>
        <v>0</v>
      </c>
      <c r="O285" s="23"/>
      <c r="P285" s="23"/>
      <c r="Q285" s="23"/>
      <c r="R285" s="23"/>
      <c r="S285" s="23"/>
      <c r="T285" s="23"/>
      <c r="U285" s="23"/>
      <c r="V285" s="23"/>
      <c r="W285" s="23"/>
      <c r="X285" s="24">
        <v>20170413</v>
      </c>
      <c r="Y285" s="22">
        <v>1</v>
      </c>
      <c r="Z285" s="22" t="s">
        <v>38</v>
      </c>
      <c r="AA285" s="22"/>
      <c r="AB285" s="22" t="str">
        <f t="shared" ref="AB285:AB297" si="238">IF(Z285="A","이명강","김연빈")</f>
        <v>김연빈</v>
      </c>
      <c r="AC285" s="45" t="s">
        <v>30</v>
      </c>
      <c r="AD285" s="47" t="str">
        <f t="shared" ref="AD285:AD294" si="239">IF(AE285=0,"",AE285)</f>
        <v/>
      </c>
      <c r="AE285" s="48">
        <f t="shared" ref="AE285:AE294" si="240">IF(F285="",0,VLOOKUP(F285,제품피치,2))</f>
        <v>0</v>
      </c>
    </row>
    <row r="286" spans="1:31" s="25" customFormat="1" ht="25.5" customHeight="1">
      <c r="A286" s="21">
        <v>2</v>
      </c>
      <c r="B286" s="22">
        <f t="shared" si="233"/>
        <v>4</v>
      </c>
      <c r="C286" s="22">
        <v>14</v>
      </c>
      <c r="D286" s="22" t="s">
        <v>996</v>
      </c>
      <c r="E286" s="22" t="s">
        <v>892</v>
      </c>
      <c r="F286" s="22" t="s">
        <v>919</v>
      </c>
      <c r="G286" s="22" t="s">
        <v>930</v>
      </c>
      <c r="H286" s="22" t="s">
        <v>998</v>
      </c>
      <c r="I286" s="32"/>
      <c r="J286" s="23">
        <f t="shared" si="234"/>
        <v>2139</v>
      </c>
      <c r="K286" s="30" t="str">
        <f t="shared" si="235"/>
        <v/>
      </c>
      <c r="L286" s="23">
        <v>1900</v>
      </c>
      <c r="M286" s="23">
        <f t="shared" si="236"/>
        <v>239</v>
      </c>
      <c r="N286" s="31">
        <f t="shared" si="237"/>
        <v>0.11173445535296868</v>
      </c>
      <c r="O286" s="23">
        <v>51</v>
      </c>
      <c r="P286" s="23"/>
      <c r="Q286" s="23"/>
      <c r="R286" s="23"/>
      <c r="S286" s="23">
        <v>26</v>
      </c>
      <c r="T286" s="23">
        <v>105</v>
      </c>
      <c r="U286" s="23">
        <v>57</v>
      </c>
      <c r="V286" s="23"/>
      <c r="W286" s="23"/>
      <c r="X286" s="24">
        <v>20170413</v>
      </c>
      <c r="Y286" s="22">
        <v>5</v>
      </c>
      <c r="Z286" s="22" t="s">
        <v>39</v>
      </c>
      <c r="AA286" s="22"/>
      <c r="AB286" s="22" t="str">
        <f t="shared" si="238"/>
        <v>이명강</v>
      </c>
      <c r="AC286" s="45" t="s">
        <v>911</v>
      </c>
      <c r="AD286" s="47">
        <f t="shared" si="239"/>
        <v>0.5</v>
      </c>
      <c r="AE286" s="48">
        <f t="shared" si="240"/>
        <v>0.5</v>
      </c>
    </row>
    <row r="287" spans="1:31" s="25" customFormat="1" ht="25.5" customHeight="1">
      <c r="A287" s="21">
        <v>3</v>
      </c>
      <c r="B287" s="22">
        <f t="shared" si="233"/>
        <v>4</v>
      </c>
      <c r="C287" s="22">
        <v>14</v>
      </c>
      <c r="D287" s="22" t="s">
        <v>996</v>
      </c>
      <c r="E287" s="22" t="s">
        <v>892</v>
      </c>
      <c r="F287" s="22" t="s">
        <v>919</v>
      </c>
      <c r="G287" s="22" t="s">
        <v>930</v>
      </c>
      <c r="H287" s="22" t="s">
        <v>998</v>
      </c>
      <c r="I287" s="32"/>
      <c r="J287" s="23">
        <f t="shared" si="234"/>
        <v>1713</v>
      </c>
      <c r="K287" s="30" t="str">
        <f t="shared" si="235"/>
        <v/>
      </c>
      <c r="L287" s="23">
        <v>1523</v>
      </c>
      <c r="M287" s="23">
        <f t="shared" si="236"/>
        <v>190</v>
      </c>
      <c r="N287" s="31">
        <f t="shared" si="237"/>
        <v>0.11091652072387624</v>
      </c>
      <c r="O287" s="23">
        <v>43</v>
      </c>
      <c r="P287" s="23"/>
      <c r="Q287" s="23"/>
      <c r="R287" s="23"/>
      <c r="S287" s="23">
        <v>13</v>
      </c>
      <c r="T287" s="23">
        <v>91</v>
      </c>
      <c r="U287" s="23">
        <v>43</v>
      </c>
      <c r="V287" s="23"/>
      <c r="W287" s="23"/>
      <c r="X287" s="24">
        <v>20170413</v>
      </c>
      <c r="Y287" s="22">
        <v>5</v>
      </c>
      <c r="Z287" s="22" t="s">
        <v>38</v>
      </c>
      <c r="AA287" s="22"/>
      <c r="AB287" s="22" t="str">
        <f t="shared" si="238"/>
        <v>김연빈</v>
      </c>
      <c r="AC287" s="45" t="s">
        <v>911</v>
      </c>
      <c r="AD287" s="47">
        <f t="shared" ref="AD287" si="241">IF(AE287=0,"",AE287)</f>
        <v>0.5</v>
      </c>
      <c r="AE287" s="48">
        <f t="shared" ref="AE287" si="242">IF(F287="",0,VLOOKUP(F287,제품피치,2))</f>
        <v>0.5</v>
      </c>
    </row>
    <row r="288" spans="1:31" s="25" customFormat="1" ht="25.5" customHeight="1">
      <c r="A288" s="21">
        <v>4</v>
      </c>
      <c r="B288" s="22">
        <f t="shared" si="233"/>
        <v>4</v>
      </c>
      <c r="C288" s="22">
        <v>14</v>
      </c>
      <c r="D288" s="22" t="s">
        <v>920</v>
      </c>
      <c r="E288" s="22" t="s">
        <v>921</v>
      </c>
      <c r="F288" s="22" t="s">
        <v>1041</v>
      </c>
      <c r="G288" s="22" t="s">
        <v>934</v>
      </c>
      <c r="H288" s="22" t="s">
        <v>998</v>
      </c>
      <c r="I288" s="32"/>
      <c r="J288" s="23">
        <f t="shared" si="234"/>
        <v>699</v>
      </c>
      <c r="K288" s="30" t="str">
        <f t="shared" si="235"/>
        <v/>
      </c>
      <c r="L288" s="23">
        <v>560</v>
      </c>
      <c r="M288" s="23">
        <f t="shared" si="236"/>
        <v>139</v>
      </c>
      <c r="N288" s="31">
        <f t="shared" si="237"/>
        <v>0.19885550786838341</v>
      </c>
      <c r="O288" s="23"/>
      <c r="P288" s="23"/>
      <c r="Q288" s="23"/>
      <c r="R288" s="23"/>
      <c r="S288" s="23">
        <v>9</v>
      </c>
      <c r="T288" s="23">
        <v>83</v>
      </c>
      <c r="U288" s="23">
        <v>47</v>
      </c>
      <c r="V288" s="23"/>
      <c r="W288" s="23"/>
      <c r="X288" s="24">
        <v>20170413</v>
      </c>
      <c r="Y288" s="22">
        <v>6</v>
      </c>
      <c r="Z288" s="22" t="s">
        <v>39</v>
      </c>
      <c r="AA288" s="22"/>
      <c r="AB288" s="22" t="str">
        <f t="shared" si="238"/>
        <v>이명강</v>
      </c>
      <c r="AC288" s="45" t="s">
        <v>30</v>
      </c>
      <c r="AD288" s="47">
        <f t="shared" ref="AD288" si="243">IF(AE288=0,"",AE288)</f>
        <v>0.5</v>
      </c>
      <c r="AE288" s="48">
        <f t="shared" ref="AE288" si="244">IF(F288="",0,VLOOKUP(F288,제품피치,2))</f>
        <v>0.5</v>
      </c>
    </row>
    <row r="289" spans="1:31" s="25" customFormat="1" ht="25.5" customHeight="1">
      <c r="A289" s="21">
        <v>5</v>
      </c>
      <c r="B289" s="22">
        <f t="shared" si="233"/>
        <v>4</v>
      </c>
      <c r="C289" s="22">
        <v>14</v>
      </c>
      <c r="D289" s="22" t="s">
        <v>920</v>
      </c>
      <c r="E289" s="22" t="s">
        <v>921</v>
      </c>
      <c r="F289" s="22" t="s">
        <v>1041</v>
      </c>
      <c r="G289" s="22" t="s">
        <v>934</v>
      </c>
      <c r="H289" s="22" t="s">
        <v>998</v>
      </c>
      <c r="I289" s="32"/>
      <c r="J289" s="23">
        <f t="shared" si="234"/>
        <v>1344</v>
      </c>
      <c r="K289" s="30" t="str">
        <f t="shared" si="235"/>
        <v/>
      </c>
      <c r="L289" s="23">
        <v>842</v>
      </c>
      <c r="M289" s="23">
        <f t="shared" si="236"/>
        <v>502</v>
      </c>
      <c r="N289" s="31">
        <f t="shared" si="237"/>
        <v>0.37351190476190477</v>
      </c>
      <c r="O289" s="23"/>
      <c r="P289" s="23"/>
      <c r="Q289" s="23"/>
      <c r="R289" s="23"/>
      <c r="S289" s="23">
        <v>43</v>
      </c>
      <c r="T289" s="23">
        <v>201</v>
      </c>
      <c r="U289" s="23">
        <v>121</v>
      </c>
      <c r="V289" s="23"/>
      <c r="W289" s="23">
        <v>137</v>
      </c>
      <c r="X289" s="24">
        <v>20170413</v>
      </c>
      <c r="Y289" s="22">
        <v>6</v>
      </c>
      <c r="Z289" s="22" t="s">
        <v>38</v>
      </c>
      <c r="AA289" s="22" t="s">
        <v>1050</v>
      </c>
      <c r="AB289" s="22" t="str">
        <f t="shared" si="238"/>
        <v>김연빈</v>
      </c>
      <c r="AC289" s="45" t="s">
        <v>30</v>
      </c>
      <c r="AD289" s="47">
        <f t="shared" ref="AD289" si="245">IF(AE289=0,"",AE289)</f>
        <v>0.5</v>
      </c>
      <c r="AE289" s="48">
        <f t="shared" ref="AE289" si="246">IF(F289="",0,VLOOKUP(F289,제품피치,2))</f>
        <v>0.5</v>
      </c>
    </row>
    <row r="290" spans="1:31" s="25" customFormat="1" ht="25.5" customHeight="1">
      <c r="A290" s="21">
        <v>6</v>
      </c>
      <c r="B290" s="22">
        <f t="shared" si="233"/>
        <v>4</v>
      </c>
      <c r="C290" s="22">
        <v>14</v>
      </c>
      <c r="D290" s="22" t="s">
        <v>920</v>
      </c>
      <c r="E290" s="22" t="s">
        <v>926</v>
      </c>
      <c r="F290" s="22" t="s">
        <v>939</v>
      </c>
      <c r="G290" s="22" t="s">
        <v>930</v>
      </c>
      <c r="H290" s="22" t="s">
        <v>937</v>
      </c>
      <c r="I290" s="32"/>
      <c r="J290" s="23">
        <f t="shared" si="234"/>
        <v>2319</v>
      </c>
      <c r="K290" s="30" t="str">
        <f t="shared" si="235"/>
        <v/>
      </c>
      <c r="L290" s="23">
        <v>2193</v>
      </c>
      <c r="M290" s="23">
        <f t="shared" si="236"/>
        <v>126</v>
      </c>
      <c r="N290" s="31">
        <f t="shared" si="237"/>
        <v>5.4333764553686936E-2</v>
      </c>
      <c r="O290" s="23">
        <v>1</v>
      </c>
      <c r="P290" s="23"/>
      <c r="Q290" s="23">
        <v>31</v>
      </c>
      <c r="R290" s="23"/>
      <c r="S290" s="23">
        <v>63</v>
      </c>
      <c r="T290" s="23"/>
      <c r="U290" s="23"/>
      <c r="V290" s="23"/>
      <c r="W290" s="23">
        <v>31</v>
      </c>
      <c r="X290" s="24">
        <v>20170414</v>
      </c>
      <c r="Y290" s="22">
        <v>4</v>
      </c>
      <c r="Z290" s="22" t="s">
        <v>39</v>
      </c>
      <c r="AA290" s="22" t="s">
        <v>1049</v>
      </c>
      <c r="AB290" s="22" t="str">
        <f t="shared" si="238"/>
        <v>이명강</v>
      </c>
      <c r="AC290" s="45" t="s">
        <v>948</v>
      </c>
      <c r="AD290" s="47">
        <f t="shared" ref="AD290" si="247">IF(AE290=0,"",AE290)</f>
        <v>0.5</v>
      </c>
      <c r="AE290" s="48">
        <f t="shared" ref="AE290" si="248">IF(F290="",0,VLOOKUP(F290,제품피치,2))</f>
        <v>0.5</v>
      </c>
    </row>
    <row r="291" spans="1:31" s="25" customFormat="1" ht="25.5" customHeight="1">
      <c r="A291" s="21">
        <v>7</v>
      </c>
      <c r="B291" s="22">
        <f t="shared" si="233"/>
        <v>4</v>
      </c>
      <c r="C291" s="22">
        <v>14</v>
      </c>
      <c r="D291" s="22" t="s">
        <v>920</v>
      </c>
      <c r="E291" s="22" t="s">
        <v>926</v>
      </c>
      <c r="F291" s="22" t="s">
        <v>939</v>
      </c>
      <c r="G291" s="22" t="s">
        <v>930</v>
      </c>
      <c r="H291" s="22" t="s">
        <v>937</v>
      </c>
      <c r="I291" s="32"/>
      <c r="J291" s="23">
        <f t="shared" si="234"/>
        <v>2204</v>
      </c>
      <c r="K291" s="30" t="str">
        <f t="shared" si="235"/>
        <v/>
      </c>
      <c r="L291" s="23">
        <v>2120</v>
      </c>
      <c r="M291" s="23">
        <f t="shared" si="236"/>
        <v>84</v>
      </c>
      <c r="N291" s="31">
        <f t="shared" si="237"/>
        <v>3.8112522686025406E-2</v>
      </c>
      <c r="O291" s="23">
        <v>5</v>
      </c>
      <c r="P291" s="23"/>
      <c r="Q291" s="23">
        <v>35</v>
      </c>
      <c r="R291" s="23"/>
      <c r="S291" s="23">
        <v>29</v>
      </c>
      <c r="T291" s="23"/>
      <c r="U291" s="23"/>
      <c r="V291" s="23"/>
      <c r="W291" s="23">
        <v>15</v>
      </c>
      <c r="X291" s="24">
        <v>20170414</v>
      </c>
      <c r="Y291" s="22">
        <v>4</v>
      </c>
      <c r="Z291" s="22" t="s">
        <v>38</v>
      </c>
      <c r="AA291" s="57"/>
      <c r="AB291" s="22" t="str">
        <f t="shared" si="238"/>
        <v>김연빈</v>
      </c>
      <c r="AC291" s="45" t="s">
        <v>931</v>
      </c>
      <c r="AD291" s="47">
        <f t="shared" ref="AD291" si="249">IF(AE291=0,"",AE291)</f>
        <v>0.5</v>
      </c>
      <c r="AE291" s="48">
        <f t="shared" ref="AE291" si="250">IF(F291="",0,VLOOKUP(F291,제품피치,2))</f>
        <v>0.5</v>
      </c>
    </row>
    <row r="292" spans="1:31" s="25" customFormat="1" ht="25.5" customHeight="1">
      <c r="A292" s="21">
        <v>8</v>
      </c>
      <c r="B292" s="22">
        <f t="shared" si="233"/>
        <v>4</v>
      </c>
      <c r="C292" s="22">
        <v>14</v>
      </c>
      <c r="D292" s="22" t="s">
        <v>996</v>
      </c>
      <c r="E292" s="22" t="s">
        <v>892</v>
      </c>
      <c r="F292" s="22" t="s">
        <v>919</v>
      </c>
      <c r="G292" s="22" t="s">
        <v>930</v>
      </c>
      <c r="H292" s="22" t="s">
        <v>998</v>
      </c>
      <c r="I292" s="32"/>
      <c r="J292" s="23">
        <f t="shared" si="234"/>
        <v>947</v>
      </c>
      <c r="K292" s="30" t="str">
        <f t="shared" si="235"/>
        <v/>
      </c>
      <c r="L292" s="23">
        <v>830</v>
      </c>
      <c r="M292" s="23">
        <f t="shared" si="236"/>
        <v>117</v>
      </c>
      <c r="N292" s="31">
        <f t="shared" si="237"/>
        <v>0.1235480464625132</v>
      </c>
      <c r="O292" s="23">
        <v>27</v>
      </c>
      <c r="P292" s="23"/>
      <c r="Q292" s="23"/>
      <c r="R292" s="23"/>
      <c r="S292" s="23">
        <v>7</v>
      </c>
      <c r="T292" s="23">
        <v>46</v>
      </c>
      <c r="U292" s="23">
        <v>37</v>
      </c>
      <c r="V292" s="23"/>
      <c r="W292" s="23"/>
      <c r="X292" s="24">
        <v>20170414</v>
      </c>
      <c r="Y292" s="22">
        <v>5</v>
      </c>
      <c r="Z292" s="22" t="s">
        <v>39</v>
      </c>
      <c r="AA292" s="22"/>
      <c r="AB292" s="22" t="str">
        <f t="shared" si="238"/>
        <v>이명강</v>
      </c>
      <c r="AC292" s="45" t="s">
        <v>911</v>
      </c>
      <c r="AD292" s="47">
        <f t="shared" si="239"/>
        <v>0.5</v>
      </c>
      <c r="AE292" s="48">
        <f t="shared" si="240"/>
        <v>0.5</v>
      </c>
    </row>
    <row r="293" spans="1:31" s="25" customFormat="1" ht="25.5" customHeight="1">
      <c r="A293" s="21">
        <v>9</v>
      </c>
      <c r="B293" s="22">
        <f t="shared" si="233"/>
        <v>4</v>
      </c>
      <c r="C293" s="22">
        <v>14</v>
      </c>
      <c r="D293" s="22" t="s">
        <v>996</v>
      </c>
      <c r="E293" s="22" t="s">
        <v>892</v>
      </c>
      <c r="F293" s="22" t="s">
        <v>919</v>
      </c>
      <c r="G293" s="22" t="s">
        <v>930</v>
      </c>
      <c r="H293" s="22" t="s">
        <v>998</v>
      </c>
      <c r="I293" s="32"/>
      <c r="J293" s="23">
        <f t="shared" si="234"/>
        <v>500</v>
      </c>
      <c r="K293" s="30" t="str">
        <f t="shared" si="235"/>
        <v/>
      </c>
      <c r="L293" s="23">
        <v>440</v>
      </c>
      <c r="M293" s="23">
        <f t="shared" si="236"/>
        <v>60</v>
      </c>
      <c r="N293" s="31">
        <f t="shared" si="237"/>
        <v>0.12</v>
      </c>
      <c r="O293" s="23">
        <v>31</v>
      </c>
      <c r="P293" s="23"/>
      <c r="Q293" s="23"/>
      <c r="R293" s="23"/>
      <c r="S293" s="23">
        <v>7</v>
      </c>
      <c r="T293" s="23">
        <v>5</v>
      </c>
      <c r="U293" s="23">
        <v>8</v>
      </c>
      <c r="V293" s="23"/>
      <c r="W293" s="23">
        <v>9</v>
      </c>
      <c r="X293" s="24">
        <v>20170414</v>
      </c>
      <c r="Y293" s="22">
        <v>5</v>
      </c>
      <c r="Z293" s="22" t="s">
        <v>39</v>
      </c>
      <c r="AA293" s="22" t="s">
        <v>1053</v>
      </c>
      <c r="AB293" s="22" t="str">
        <f t="shared" si="238"/>
        <v>이명강</v>
      </c>
      <c r="AC293" s="45" t="s">
        <v>41</v>
      </c>
      <c r="AD293" s="47">
        <f t="shared" si="239"/>
        <v>0.5</v>
      </c>
      <c r="AE293" s="48">
        <f t="shared" si="240"/>
        <v>0.5</v>
      </c>
    </row>
    <row r="294" spans="1:31" s="25" customFormat="1" ht="25.5" customHeight="1">
      <c r="A294" s="21">
        <v>10</v>
      </c>
      <c r="B294" s="22">
        <f t="shared" si="233"/>
        <v>4</v>
      </c>
      <c r="C294" s="22">
        <v>14</v>
      </c>
      <c r="D294" s="22" t="s">
        <v>996</v>
      </c>
      <c r="E294" s="22" t="s">
        <v>892</v>
      </c>
      <c r="F294" s="22" t="s">
        <v>919</v>
      </c>
      <c r="G294" s="22" t="s">
        <v>930</v>
      </c>
      <c r="H294" s="22" t="s">
        <v>998</v>
      </c>
      <c r="I294" s="32"/>
      <c r="J294" s="23">
        <f t="shared" si="234"/>
        <v>2625</v>
      </c>
      <c r="K294" s="30" t="str">
        <f t="shared" si="235"/>
        <v/>
      </c>
      <c r="L294" s="23">
        <v>2360</v>
      </c>
      <c r="M294" s="23">
        <f t="shared" si="236"/>
        <v>265</v>
      </c>
      <c r="N294" s="31">
        <f t="shared" si="237"/>
        <v>0.10095238095238095</v>
      </c>
      <c r="O294" s="23">
        <v>183</v>
      </c>
      <c r="P294" s="23">
        <v>21</v>
      </c>
      <c r="Q294" s="23"/>
      <c r="R294" s="23"/>
      <c r="S294" s="23">
        <v>17</v>
      </c>
      <c r="T294" s="23">
        <v>23</v>
      </c>
      <c r="U294" s="23">
        <v>21</v>
      </c>
      <c r="V294" s="23"/>
      <c r="W294" s="23"/>
      <c r="X294" s="24">
        <v>20170414</v>
      </c>
      <c r="Y294" s="22">
        <v>5</v>
      </c>
      <c r="Z294" s="22" t="s">
        <v>38</v>
      </c>
      <c r="AA294" s="22"/>
      <c r="AB294" s="22" t="str">
        <f t="shared" si="238"/>
        <v>김연빈</v>
      </c>
      <c r="AC294" s="45" t="s">
        <v>41</v>
      </c>
      <c r="AD294" s="47">
        <f t="shared" si="239"/>
        <v>0.5</v>
      </c>
      <c r="AE294" s="48">
        <f t="shared" si="240"/>
        <v>0.5</v>
      </c>
    </row>
    <row r="295" spans="1:31" s="25" customFormat="1" ht="25.5" customHeight="1">
      <c r="A295" s="21">
        <v>11</v>
      </c>
      <c r="B295" s="22">
        <f t="shared" si="233"/>
        <v>4</v>
      </c>
      <c r="C295" s="22">
        <v>14</v>
      </c>
      <c r="D295" s="22" t="s">
        <v>996</v>
      </c>
      <c r="E295" s="22" t="s">
        <v>892</v>
      </c>
      <c r="F295" s="22" t="s">
        <v>919</v>
      </c>
      <c r="G295" s="22" t="s">
        <v>930</v>
      </c>
      <c r="H295" s="22" t="s">
        <v>998</v>
      </c>
      <c r="I295" s="32"/>
      <c r="J295" s="23">
        <f t="shared" si="234"/>
        <v>1137</v>
      </c>
      <c r="K295" s="30" t="str">
        <f t="shared" si="235"/>
        <v/>
      </c>
      <c r="L295" s="23">
        <v>770</v>
      </c>
      <c r="M295" s="23">
        <f t="shared" si="236"/>
        <v>367</v>
      </c>
      <c r="N295" s="31">
        <f t="shared" si="237"/>
        <v>0.3227792436235708</v>
      </c>
      <c r="O295" s="23">
        <v>234</v>
      </c>
      <c r="P295" s="23"/>
      <c r="Q295" s="23"/>
      <c r="R295" s="23"/>
      <c r="S295" s="23">
        <v>32</v>
      </c>
      <c r="T295" s="23">
        <v>56</v>
      </c>
      <c r="U295" s="23">
        <v>45</v>
      </c>
      <c r="V295" s="23"/>
      <c r="W295" s="23"/>
      <c r="X295" s="24">
        <v>20170414</v>
      </c>
      <c r="Y295" s="22">
        <v>5</v>
      </c>
      <c r="Z295" s="22" t="s">
        <v>38</v>
      </c>
      <c r="AA295" s="22"/>
      <c r="AB295" s="22" t="str">
        <f t="shared" si="238"/>
        <v>김연빈</v>
      </c>
      <c r="AC295" s="45" t="s">
        <v>931</v>
      </c>
      <c r="AD295" s="47">
        <f t="shared" ref="AD295:AD296" si="251">IF(AE295=0,"",AE295)</f>
        <v>0.5</v>
      </c>
      <c r="AE295" s="48">
        <f t="shared" ref="AE295:AE296" si="252">IF(F295="",0,VLOOKUP(F295,제품피치,2))</f>
        <v>0.5</v>
      </c>
    </row>
    <row r="296" spans="1:31" s="25" customFormat="1" ht="25.5" customHeight="1">
      <c r="A296" s="21">
        <v>12</v>
      </c>
      <c r="B296" s="22">
        <f t="shared" si="233"/>
        <v>4</v>
      </c>
      <c r="C296" s="22">
        <v>14</v>
      </c>
      <c r="D296" s="22" t="s">
        <v>920</v>
      </c>
      <c r="E296" s="22" t="s">
        <v>1054</v>
      </c>
      <c r="F296" s="22" t="s">
        <v>1055</v>
      </c>
      <c r="G296" s="22">
        <v>7301</v>
      </c>
      <c r="H296" s="22" t="s">
        <v>922</v>
      </c>
      <c r="I296" s="32"/>
      <c r="J296" s="23">
        <f t="shared" si="234"/>
        <v>212</v>
      </c>
      <c r="K296" s="30" t="str">
        <f t="shared" si="235"/>
        <v/>
      </c>
      <c r="L296" s="23">
        <v>200</v>
      </c>
      <c r="M296" s="23">
        <f t="shared" si="236"/>
        <v>12</v>
      </c>
      <c r="N296" s="31">
        <f t="shared" si="237"/>
        <v>5.6603773584905662E-2</v>
      </c>
      <c r="O296" s="23">
        <v>5</v>
      </c>
      <c r="P296" s="23"/>
      <c r="Q296" s="23"/>
      <c r="R296" s="23"/>
      <c r="S296" s="23">
        <v>7</v>
      </c>
      <c r="T296" s="23"/>
      <c r="U296" s="23"/>
      <c r="V296" s="23"/>
      <c r="W296" s="23"/>
      <c r="X296" s="24">
        <v>20170414</v>
      </c>
      <c r="Y296" s="22">
        <v>9</v>
      </c>
      <c r="Z296" s="22" t="s">
        <v>38</v>
      </c>
      <c r="AA296" s="22"/>
      <c r="AB296" s="22" t="str">
        <f t="shared" si="238"/>
        <v>김연빈</v>
      </c>
      <c r="AC296" s="45" t="s">
        <v>41</v>
      </c>
      <c r="AD296" s="47" t="str">
        <f t="shared" si="251"/>
        <v/>
      </c>
      <c r="AE296" s="48">
        <f t="shared" si="252"/>
        <v>0</v>
      </c>
    </row>
    <row r="297" spans="1:31" s="25" customFormat="1" ht="25.5" customHeight="1" thickBot="1">
      <c r="A297" s="21">
        <v>13</v>
      </c>
      <c r="B297" s="22">
        <f t="shared" si="233"/>
        <v>4</v>
      </c>
      <c r="C297" s="22">
        <v>14</v>
      </c>
      <c r="D297" s="22" t="s">
        <v>920</v>
      </c>
      <c r="E297" s="22" t="s">
        <v>1051</v>
      </c>
      <c r="F297" s="22" t="s">
        <v>1052</v>
      </c>
      <c r="G297" s="22">
        <v>8301</v>
      </c>
      <c r="H297" s="22" t="s">
        <v>923</v>
      </c>
      <c r="I297" s="32"/>
      <c r="J297" s="23">
        <f t="shared" si="234"/>
        <v>1439</v>
      </c>
      <c r="K297" s="30" t="str">
        <f t="shared" si="235"/>
        <v/>
      </c>
      <c r="L297" s="23">
        <v>1380</v>
      </c>
      <c r="M297" s="23">
        <f t="shared" si="236"/>
        <v>59</v>
      </c>
      <c r="N297" s="31">
        <f t="shared" si="237"/>
        <v>4.1000694927032663E-2</v>
      </c>
      <c r="O297" s="23"/>
      <c r="P297" s="23"/>
      <c r="Q297" s="23"/>
      <c r="R297" s="23"/>
      <c r="S297" s="23"/>
      <c r="T297" s="23">
        <v>59</v>
      </c>
      <c r="U297" s="23"/>
      <c r="V297" s="23"/>
      <c r="W297" s="23"/>
      <c r="X297" s="24">
        <v>20170414</v>
      </c>
      <c r="Y297" s="22">
        <v>12</v>
      </c>
      <c r="Z297" s="22" t="s">
        <v>39</v>
      </c>
      <c r="AA297" s="22"/>
      <c r="AB297" s="22" t="str">
        <f t="shared" si="238"/>
        <v>이명강</v>
      </c>
      <c r="AC297" s="45" t="s">
        <v>30</v>
      </c>
      <c r="AD297" s="47">
        <f t="shared" ref="AD297" si="253">IF(AE297=0,"",AE297)</f>
        <v>0.8</v>
      </c>
      <c r="AE297" s="48">
        <f t="shared" ref="AE297" si="254">IF(F297="",0,VLOOKUP(F297,제품피치,2))</f>
        <v>0.8</v>
      </c>
    </row>
    <row r="298" spans="1:31" s="27" customFormat="1" ht="21" customHeight="1" thickTop="1">
      <c r="A298" s="82" t="s">
        <v>32</v>
      </c>
      <c r="B298" s="83"/>
      <c r="C298" s="83"/>
      <c r="D298" s="83"/>
      <c r="E298" s="83"/>
      <c r="F298" s="83"/>
      <c r="G298" s="83"/>
      <c r="H298" s="59"/>
      <c r="I298" s="86">
        <f>SUM(I285:I297)</f>
        <v>0</v>
      </c>
      <c r="J298" s="86">
        <f>SUM(J285:J297)</f>
        <v>19778</v>
      </c>
      <c r="K298" s="86">
        <f>SUM(K285:K297)</f>
        <v>0</v>
      </c>
      <c r="L298" s="86">
        <f>SUM(L285:L297)</f>
        <v>17618</v>
      </c>
      <c r="M298" s="86">
        <f>SUM(M285:M297)</f>
        <v>2160</v>
      </c>
      <c r="N298" s="88">
        <f>M298/J298</f>
        <v>0.10921225604206694</v>
      </c>
      <c r="O298" s="26">
        <f t="shared" ref="O298:W298" si="255">SUM( O285:O297)</f>
        <v>580</v>
      </c>
      <c r="P298" s="26">
        <f t="shared" si="255"/>
        <v>21</v>
      </c>
      <c r="Q298" s="26">
        <f t="shared" si="255"/>
        <v>66</v>
      </c>
      <c r="R298" s="26">
        <f t="shared" si="255"/>
        <v>0</v>
      </c>
      <c r="S298" s="26">
        <f t="shared" si="255"/>
        <v>253</v>
      </c>
      <c r="T298" s="26">
        <f t="shared" si="255"/>
        <v>669</v>
      </c>
      <c r="U298" s="26">
        <f t="shared" si="255"/>
        <v>379</v>
      </c>
      <c r="V298" s="26">
        <f t="shared" si="255"/>
        <v>0</v>
      </c>
      <c r="W298" s="26">
        <f t="shared" si="255"/>
        <v>192</v>
      </c>
      <c r="X298" s="89"/>
      <c r="Y298" s="83"/>
      <c r="Z298" s="59"/>
      <c r="AA298" s="90"/>
      <c r="AB298" s="58"/>
      <c r="AC298" s="59"/>
      <c r="AD298" s="62"/>
      <c r="AE298" s="25"/>
    </row>
    <row r="299" spans="1:31" s="27" customFormat="1" ht="20.25">
      <c r="A299" s="84"/>
      <c r="B299" s="85"/>
      <c r="C299" s="85"/>
      <c r="D299" s="85"/>
      <c r="E299" s="85"/>
      <c r="F299" s="85"/>
      <c r="G299" s="85"/>
      <c r="H299" s="61"/>
      <c r="I299" s="87"/>
      <c r="J299" s="87"/>
      <c r="K299" s="87"/>
      <c r="L299" s="87"/>
      <c r="M299" s="87"/>
      <c r="N299" s="87"/>
      <c r="O299" s="55">
        <f t="shared" ref="O299:W299" si="256">IFERROR(O298/$M298,"")</f>
        <v>0.26851851851851855</v>
      </c>
      <c r="P299" s="55">
        <f t="shared" si="256"/>
        <v>9.7222222222222224E-3</v>
      </c>
      <c r="Q299" s="55">
        <f t="shared" si="256"/>
        <v>3.0555555555555555E-2</v>
      </c>
      <c r="R299" s="55">
        <f t="shared" si="256"/>
        <v>0</v>
      </c>
      <c r="S299" s="55">
        <f t="shared" si="256"/>
        <v>0.11712962962962963</v>
      </c>
      <c r="T299" s="55">
        <f t="shared" si="256"/>
        <v>0.30972222222222223</v>
      </c>
      <c r="U299" s="55">
        <f t="shared" si="256"/>
        <v>0.17546296296296296</v>
      </c>
      <c r="V299" s="55">
        <f t="shared" si="256"/>
        <v>0</v>
      </c>
      <c r="W299" s="55">
        <f t="shared" si="256"/>
        <v>8.8888888888888892E-2</v>
      </c>
      <c r="X299" s="60"/>
      <c r="Y299" s="85"/>
      <c r="Z299" s="61"/>
      <c r="AA299" s="87"/>
      <c r="AB299" s="60"/>
      <c r="AC299" s="61"/>
      <c r="AD299" s="63"/>
      <c r="AE299" s="25"/>
    </row>
    <row r="300" spans="1:31" s="28" customFormat="1" ht="10.5" customHeight="1" thickBot="1">
      <c r="A300" s="64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6"/>
      <c r="AE300" s="25"/>
    </row>
    <row r="301" spans="1:31" s="28" customFormat="1" ht="24.75" customHeight="1">
      <c r="A301" s="67" t="s">
        <v>33</v>
      </c>
      <c r="B301" s="68"/>
      <c r="C301" s="69"/>
      <c r="D301" s="76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77"/>
      <c r="AE301" s="25"/>
    </row>
    <row r="302" spans="1:31" s="28" customFormat="1" ht="24.75" customHeight="1">
      <c r="A302" s="70"/>
      <c r="B302" s="71"/>
      <c r="C302" s="72"/>
      <c r="D302" s="78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9"/>
      <c r="AE302" s="16"/>
    </row>
    <row r="303" spans="1:31" s="28" customFormat="1" ht="24.75" customHeight="1">
      <c r="A303" s="70"/>
      <c r="B303" s="71"/>
      <c r="C303" s="72"/>
      <c r="D303" s="78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9"/>
      <c r="AE303" s="16"/>
    </row>
    <row r="304" spans="1:31" s="28" customFormat="1" ht="24.75" customHeight="1">
      <c r="A304" s="70"/>
      <c r="B304" s="71"/>
      <c r="C304" s="72"/>
      <c r="D304" s="78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9"/>
      <c r="AE304" s="16"/>
    </row>
    <row r="305" spans="1:31" s="28" customFormat="1" ht="24.75" customHeight="1">
      <c r="A305" s="70"/>
      <c r="B305" s="71"/>
      <c r="C305" s="72"/>
      <c r="D305" s="78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9"/>
      <c r="AE305" s="16"/>
    </row>
    <row r="306" spans="1:31" ht="24.75" customHeight="1" thickBot="1">
      <c r="A306" s="73"/>
      <c r="B306" s="74"/>
      <c r="C306" s="75"/>
      <c r="D306" s="80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81"/>
    </row>
    <row r="307" spans="1:31" ht="17.25" thickBot="1"/>
    <row r="308" spans="1:31" s="16" customFormat="1" ht="33" customHeight="1">
      <c r="A308" s="91">
        <v>4</v>
      </c>
      <c r="B308" s="92"/>
      <c r="C308" s="92"/>
      <c r="D308" s="92"/>
      <c r="E308" s="92"/>
      <c r="F308" s="93" t="s">
        <v>40</v>
      </c>
      <c r="G308" s="93"/>
      <c r="H308" s="93"/>
      <c r="I308" s="93"/>
      <c r="J308" s="93"/>
      <c r="K308" s="94"/>
      <c r="L308" s="95" t="s">
        <v>0</v>
      </c>
      <c r="M308" s="96"/>
      <c r="N308" s="15"/>
      <c r="O308" s="95" t="s">
        <v>1</v>
      </c>
      <c r="P308" s="97"/>
      <c r="Q308" s="97"/>
      <c r="R308" s="97"/>
      <c r="S308" s="97"/>
      <c r="T308" s="97"/>
      <c r="U308" s="97"/>
      <c r="V308" s="97"/>
      <c r="W308" s="96"/>
      <c r="X308" s="95" t="s">
        <v>2</v>
      </c>
      <c r="Y308" s="97"/>
      <c r="Z308" s="96"/>
      <c r="AA308" s="98" t="s">
        <v>3</v>
      </c>
      <c r="AB308" s="100" t="s">
        <v>4</v>
      </c>
      <c r="AC308" s="102" t="s">
        <v>5</v>
      </c>
      <c r="AD308" s="104" t="s">
        <v>793</v>
      </c>
    </row>
    <row r="309" spans="1:31" s="16" customFormat="1" ht="45" customHeight="1" thickBot="1">
      <c r="A309" s="17" t="s">
        <v>6</v>
      </c>
      <c r="B309" s="18" t="s">
        <v>7</v>
      </c>
      <c r="C309" s="18" t="s">
        <v>8</v>
      </c>
      <c r="D309" s="18" t="s">
        <v>9</v>
      </c>
      <c r="E309" s="18" t="s">
        <v>10</v>
      </c>
      <c r="F309" s="18" t="s">
        <v>11</v>
      </c>
      <c r="G309" s="18" t="s">
        <v>12</v>
      </c>
      <c r="H309" s="18" t="s">
        <v>13</v>
      </c>
      <c r="I309" s="33" t="s">
        <v>36</v>
      </c>
      <c r="J309" s="18" t="s">
        <v>0</v>
      </c>
      <c r="K309" s="18" t="s">
        <v>37</v>
      </c>
      <c r="L309" s="18" t="s">
        <v>14</v>
      </c>
      <c r="M309" s="18" t="s">
        <v>15</v>
      </c>
      <c r="N309" s="19" t="s">
        <v>16</v>
      </c>
      <c r="O309" s="18" t="s">
        <v>17</v>
      </c>
      <c r="P309" s="18" t="s">
        <v>18</v>
      </c>
      <c r="Q309" s="18" t="s">
        <v>19</v>
      </c>
      <c r="R309" s="18" t="s">
        <v>20</v>
      </c>
      <c r="S309" s="18" t="s">
        <v>21</v>
      </c>
      <c r="T309" s="18" t="s">
        <v>22</v>
      </c>
      <c r="U309" s="18" t="s">
        <v>23</v>
      </c>
      <c r="V309" s="20" t="s">
        <v>34</v>
      </c>
      <c r="W309" s="18" t="s">
        <v>25</v>
      </c>
      <c r="X309" s="18" t="s">
        <v>26</v>
      </c>
      <c r="Y309" s="18" t="s">
        <v>27</v>
      </c>
      <c r="Z309" s="18" t="s">
        <v>28</v>
      </c>
      <c r="AA309" s="99"/>
      <c r="AB309" s="101"/>
      <c r="AC309" s="103"/>
      <c r="AD309" s="105"/>
    </row>
    <row r="310" spans="1:31" s="25" customFormat="1" ht="25.5" customHeight="1">
      <c r="A310" s="21">
        <v>1</v>
      </c>
      <c r="B310" s="22">
        <f t="shared" ref="B310:B320" si="257">$A$1</f>
        <v>4</v>
      </c>
      <c r="C310" s="22">
        <v>15</v>
      </c>
      <c r="D310" s="22" t="s">
        <v>912</v>
      </c>
      <c r="E310" s="22" t="s">
        <v>1033</v>
      </c>
      <c r="F310" s="22" t="s">
        <v>1034</v>
      </c>
      <c r="G310" s="22" t="s">
        <v>924</v>
      </c>
      <c r="H310" s="22" t="s">
        <v>937</v>
      </c>
      <c r="I310" s="32"/>
      <c r="J310" s="23">
        <f t="shared" ref="J310:J320" si="258">L310+M310</f>
        <v>10937</v>
      </c>
      <c r="K310" s="30" t="str">
        <f t="shared" ref="K310:K320" si="259">IF(OR(I310=0,J310=0),"",I310-J310)</f>
        <v/>
      </c>
      <c r="L310" s="23">
        <v>10886</v>
      </c>
      <c r="M310" s="23">
        <f t="shared" ref="M310:M320" si="260">SUBTOTAL(9,O310:W310)</f>
        <v>51</v>
      </c>
      <c r="N310" s="31">
        <f t="shared" ref="N310:N320" si="261">IF(L310="",0,M310/J310)</f>
        <v>4.6630703117856815E-3</v>
      </c>
      <c r="O310" s="23">
        <v>51</v>
      </c>
      <c r="P310" s="23"/>
      <c r="Q310" s="23"/>
      <c r="R310" s="23"/>
      <c r="S310" s="23"/>
      <c r="T310" s="23"/>
      <c r="U310" s="23"/>
      <c r="V310" s="23"/>
      <c r="W310" s="23"/>
      <c r="X310" s="24">
        <v>20170327</v>
      </c>
      <c r="Y310" s="22">
        <v>5</v>
      </c>
      <c r="Z310" s="22" t="s">
        <v>39</v>
      </c>
      <c r="AA310" s="22"/>
      <c r="AB310" s="22" t="str">
        <f t="shared" ref="AB310:AB320" si="262">IF(Z310="A","이명강","김연빈")</f>
        <v>이명강</v>
      </c>
      <c r="AC310" s="45" t="s">
        <v>911</v>
      </c>
      <c r="AD310" s="47" t="str">
        <f t="shared" ref="AD310:AD320" si="263">IF(AE310=0,"",AE310)</f>
        <v/>
      </c>
      <c r="AE310" s="48">
        <f t="shared" ref="AE310:AE320" si="264">IF(F310="",0,VLOOKUP(F310,제품피치,2))</f>
        <v>0</v>
      </c>
    </row>
    <row r="311" spans="1:31" s="25" customFormat="1" ht="25.5" customHeight="1">
      <c r="A311" s="21">
        <v>2</v>
      </c>
      <c r="B311" s="22">
        <f t="shared" si="257"/>
        <v>4</v>
      </c>
      <c r="C311" s="22">
        <v>15</v>
      </c>
      <c r="D311" s="22" t="s">
        <v>996</v>
      </c>
      <c r="E311" s="22" t="s">
        <v>899</v>
      </c>
      <c r="F311" s="22" t="s">
        <v>1062</v>
      </c>
      <c r="G311" s="22" t="s">
        <v>1063</v>
      </c>
      <c r="H311" s="22" t="s">
        <v>922</v>
      </c>
      <c r="I311" s="32"/>
      <c r="J311" s="23">
        <f t="shared" si="258"/>
        <v>5830</v>
      </c>
      <c r="K311" s="30" t="str">
        <f t="shared" si="259"/>
        <v/>
      </c>
      <c r="L311" s="23">
        <v>5820</v>
      </c>
      <c r="M311" s="23">
        <f t="shared" si="260"/>
        <v>10</v>
      </c>
      <c r="N311" s="31">
        <f t="shared" si="261"/>
        <v>1.7152658662092624E-3</v>
      </c>
      <c r="O311" s="23"/>
      <c r="P311" s="23"/>
      <c r="Q311" s="23"/>
      <c r="R311" s="23"/>
      <c r="S311" s="23">
        <v>10</v>
      </c>
      <c r="T311" s="23"/>
      <c r="U311" s="23"/>
      <c r="V311" s="23"/>
      <c r="W311" s="23"/>
      <c r="X311" s="24">
        <v>20170412</v>
      </c>
      <c r="Y311" s="22">
        <v>11</v>
      </c>
      <c r="Z311" s="22" t="s">
        <v>38</v>
      </c>
      <c r="AA311" s="22"/>
      <c r="AB311" s="22" t="str">
        <f t="shared" si="262"/>
        <v>김연빈</v>
      </c>
      <c r="AC311" s="45" t="s">
        <v>931</v>
      </c>
      <c r="AD311" s="47">
        <f t="shared" si="263"/>
        <v>0.5</v>
      </c>
      <c r="AE311" s="48">
        <f t="shared" si="264"/>
        <v>0.5</v>
      </c>
    </row>
    <row r="312" spans="1:31" s="25" customFormat="1" ht="25.5" customHeight="1">
      <c r="A312" s="21">
        <v>3</v>
      </c>
      <c r="B312" s="22">
        <f t="shared" si="257"/>
        <v>4</v>
      </c>
      <c r="C312" s="22">
        <v>15</v>
      </c>
      <c r="D312" s="22" t="s">
        <v>996</v>
      </c>
      <c r="E312" s="22" t="s">
        <v>892</v>
      </c>
      <c r="F312" s="22" t="s">
        <v>919</v>
      </c>
      <c r="G312" s="22" t="s">
        <v>930</v>
      </c>
      <c r="H312" s="22" t="s">
        <v>998</v>
      </c>
      <c r="I312" s="32"/>
      <c r="J312" s="23">
        <f t="shared" si="258"/>
        <v>891</v>
      </c>
      <c r="K312" s="30" t="str">
        <f t="shared" si="259"/>
        <v/>
      </c>
      <c r="L312" s="23">
        <v>650</v>
      </c>
      <c r="M312" s="23">
        <f t="shared" si="260"/>
        <v>241</v>
      </c>
      <c r="N312" s="31">
        <f t="shared" si="261"/>
        <v>0.27048260381593714</v>
      </c>
      <c r="O312" s="23">
        <v>170</v>
      </c>
      <c r="P312" s="23"/>
      <c r="Q312" s="23"/>
      <c r="R312" s="23"/>
      <c r="S312" s="23">
        <v>7</v>
      </c>
      <c r="T312" s="23">
        <v>41</v>
      </c>
      <c r="U312" s="23">
        <v>23</v>
      </c>
      <c r="V312" s="23"/>
      <c r="W312" s="23"/>
      <c r="X312" s="24">
        <v>20170414</v>
      </c>
      <c r="Y312" s="22">
        <v>5</v>
      </c>
      <c r="Z312" s="22" t="s">
        <v>38</v>
      </c>
      <c r="AA312" s="22"/>
      <c r="AB312" s="22" t="str">
        <f t="shared" si="262"/>
        <v>김연빈</v>
      </c>
      <c r="AC312" s="45" t="s">
        <v>911</v>
      </c>
      <c r="AD312" s="47">
        <f t="shared" si="263"/>
        <v>0.5</v>
      </c>
      <c r="AE312" s="48">
        <f t="shared" si="264"/>
        <v>0.5</v>
      </c>
    </row>
    <row r="313" spans="1:31" s="25" customFormat="1" ht="25.5" customHeight="1">
      <c r="A313" s="21">
        <v>4</v>
      </c>
      <c r="B313" s="22">
        <f t="shared" si="257"/>
        <v>4</v>
      </c>
      <c r="C313" s="22">
        <v>15</v>
      </c>
      <c r="D313" s="22" t="s">
        <v>996</v>
      </c>
      <c r="E313" s="22" t="s">
        <v>892</v>
      </c>
      <c r="F313" s="22" t="s">
        <v>919</v>
      </c>
      <c r="G313" s="22" t="s">
        <v>930</v>
      </c>
      <c r="H313" s="22" t="s">
        <v>998</v>
      </c>
      <c r="I313" s="32"/>
      <c r="J313" s="23">
        <f t="shared" si="258"/>
        <v>802</v>
      </c>
      <c r="K313" s="30" t="str">
        <f t="shared" si="259"/>
        <v/>
      </c>
      <c r="L313" s="23">
        <v>740</v>
      </c>
      <c r="M313" s="23">
        <f t="shared" si="260"/>
        <v>62</v>
      </c>
      <c r="N313" s="31">
        <f t="shared" si="261"/>
        <v>7.7306733167082295E-2</v>
      </c>
      <c r="O313" s="23">
        <v>19</v>
      </c>
      <c r="P313" s="23">
        <v>7</v>
      </c>
      <c r="Q313" s="23"/>
      <c r="R313" s="23"/>
      <c r="S313" s="23">
        <v>8</v>
      </c>
      <c r="T313" s="23">
        <v>11</v>
      </c>
      <c r="U313" s="23">
        <v>17</v>
      </c>
      <c r="V313" s="23"/>
      <c r="W313" s="23"/>
      <c r="X313" s="24">
        <v>20170414</v>
      </c>
      <c r="Y313" s="22">
        <v>5</v>
      </c>
      <c r="Z313" s="22" t="s">
        <v>38</v>
      </c>
      <c r="AA313" s="22"/>
      <c r="AB313" s="22" t="str">
        <f t="shared" si="262"/>
        <v>김연빈</v>
      </c>
      <c r="AC313" s="45" t="s">
        <v>41</v>
      </c>
      <c r="AD313" s="47">
        <f t="shared" ref="AD313" si="265">IF(AE313=0,"",AE313)</f>
        <v>0.5</v>
      </c>
      <c r="AE313" s="48">
        <f t="shared" ref="AE313" si="266">IF(F313="",0,VLOOKUP(F313,제품피치,2))</f>
        <v>0.5</v>
      </c>
    </row>
    <row r="314" spans="1:31" s="25" customFormat="1" ht="25.5" customHeight="1">
      <c r="A314" s="21">
        <v>5</v>
      </c>
      <c r="B314" s="22">
        <f t="shared" si="257"/>
        <v>4</v>
      </c>
      <c r="C314" s="22">
        <v>15</v>
      </c>
      <c r="D314" s="22" t="s">
        <v>1056</v>
      </c>
      <c r="E314" s="22" t="s">
        <v>1057</v>
      </c>
      <c r="F314" s="22" t="s">
        <v>1058</v>
      </c>
      <c r="G314" s="22" t="s">
        <v>1059</v>
      </c>
      <c r="H314" s="22" t="s">
        <v>937</v>
      </c>
      <c r="I314" s="32"/>
      <c r="J314" s="23">
        <f t="shared" si="258"/>
        <v>2341</v>
      </c>
      <c r="K314" s="30" t="str">
        <f t="shared" si="259"/>
        <v/>
      </c>
      <c r="L314" s="23">
        <v>2043</v>
      </c>
      <c r="M314" s="23">
        <f t="shared" si="260"/>
        <v>298</v>
      </c>
      <c r="N314" s="31">
        <f t="shared" si="261"/>
        <v>0.12729602733874412</v>
      </c>
      <c r="O314" s="23">
        <v>200</v>
      </c>
      <c r="P314" s="23"/>
      <c r="Q314" s="23"/>
      <c r="R314" s="23"/>
      <c r="S314" s="23">
        <v>98</v>
      </c>
      <c r="T314" s="23"/>
      <c r="U314" s="23"/>
      <c r="V314" s="23"/>
      <c r="W314" s="23"/>
      <c r="X314" s="24">
        <v>20170414</v>
      </c>
      <c r="Y314" s="22">
        <v>14</v>
      </c>
      <c r="Z314" s="22" t="s">
        <v>38</v>
      </c>
      <c r="AA314" s="22"/>
      <c r="AB314" s="22" t="str">
        <f t="shared" si="262"/>
        <v>김연빈</v>
      </c>
      <c r="AC314" s="45" t="s">
        <v>948</v>
      </c>
      <c r="AD314" s="47">
        <f t="shared" si="263"/>
        <v>0.5</v>
      </c>
      <c r="AE314" s="48">
        <f t="shared" si="264"/>
        <v>0.5</v>
      </c>
    </row>
    <row r="315" spans="1:31" s="25" customFormat="1" ht="25.5" customHeight="1">
      <c r="A315" s="21">
        <v>6</v>
      </c>
      <c r="B315" s="22">
        <f t="shared" si="257"/>
        <v>4</v>
      </c>
      <c r="C315" s="22">
        <v>15</v>
      </c>
      <c r="D315" s="22" t="s">
        <v>920</v>
      </c>
      <c r="E315" s="22" t="s">
        <v>926</v>
      </c>
      <c r="F315" s="22" t="s">
        <v>939</v>
      </c>
      <c r="G315" s="22" t="s">
        <v>930</v>
      </c>
      <c r="H315" s="22" t="s">
        <v>937</v>
      </c>
      <c r="I315" s="32"/>
      <c r="J315" s="23">
        <f t="shared" si="258"/>
        <v>1065</v>
      </c>
      <c r="K315" s="30" t="str">
        <f t="shared" si="259"/>
        <v/>
      </c>
      <c r="L315" s="23">
        <v>1009</v>
      </c>
      <c r="M315" s="23">
        <f t="shared" si="260"/>
        <v>56</v>
      </c>
      <c r="N315" s="31">
        <f t="shared" si="261"/>
        <v>5.2582159624413143E-2</v>
      </c>
      <c r="O315" s="23">
        <v>7</v>
      </c>
      <c r="P315" s="23"/>
      <c r="Q315" s="23">
        <v>32</v>
      </c>
      <c r="R315" s="23"/>
      <c r="S315" s="23">
        <v>17</v>
      </c>
      <c r="T315" s="23"/>
      <c r="U315" s="23"/>
      <c r="V315" s="23"/>
      <c r="W315" s="23"/>
      <c r="X315" s="24">
        <v>20170415</v>
      </c>
      <c r="Y315" s="22">
        <v>4</v>
      </c>
      <c r="Z315" s="22" t="s">
        <v>39</v>
      </c>
      <c r="AA315" s="22"/>
      <c r="AB315" s="22" t="str">
        <f t="shared" si="262"/>
        <v>이명강</v>
      </c>
      <c r="AC315" s="45" t="s">
        <v>948</v>
      </c>
      <c r="AD315" s="47">
        <f t="shared" si="263"/>
        <v>0.5</v>
      </c>
      <c r="AE315" s="48">
        <f t="shared" si="264"/>
        <v>0.5</v>
      </c>
    </row>
    <row r="316" spans="1:31" s="25" customFormat="1" ht="25.5" customHeight="1">
      <c r="A316" s="21">
        <v>7</v>
      </c>
      <c r="B316" s="22">
        <f t="shared" si="257"/>
        <v>4</v>
      </c>
      <c r="C316" s="22">
        <v>15</v>
      </c>
      <c r="D316" s="22" t="s">
        <v>920</v>
      </c>
      <c r="E316" s="22" t="s">
        <v>926</v>
      </c>
      <c r="F316" s="22" t="s">
        <v>939</v>
      </c>
      <c r="G316" s="22" t="s">
        <v>930</v>
      </c>
      <c r="H316" s="22" t="s">
        <v>937</v>
      </c>
      <c r="I316" s="32"/>
      <c r="J316" s="23">
        <f t="shared" si="258"/>
        <v>809</v>
      </c>
      <c r="K316" s="30" t="str">
        <f t="shared" si="259"/>
        <v/>
      </c>
      <c r="L316" s="23">
        <v>620</v>
      </c>
      <c r="M316" s="23">
        <f t="shared" si="260"/>
        <v>189</v>
      </c>
      <c r="N316" s="31">
        <f t="shared" si="261"/>
        <v>0.23362175525339926</v>
      </c>
      <c r="O316" s="23">
        <v>10</v>
      </c>
      <c r="P316" s="23"/>
      <c r="Q316" s="23">
        <v>170</v>
      </c>
      <c r="R316" s="23"/>
      <c r="S316" s="23">
        <v>9</v>
      </c>
      <c r="T316" s="23"/>
      <c r="U316" s="23"/>
      <c r="V316" s="23"/>
      <c r="W316" s="23"/>
      <c r="X316" s="24">
        <v>20170415</v>
      </c>
      <c r="Y316" s="22">
        <v>4</v>
      </c>
      <c r="Z316" s="22" t="s">
        <v>39</v>
      </c>
      <c r="AA316" s="57"/>
      <c r="AB316" s="22" t="str">
        <f t="shared" si="262"/>
        <v>이명강</v>
      </c>
      <c r="AC316" s="45" t="s">
        <v>931</v>
      </c>
      <c r="AD316" s="47">
        <f t="shared" si="263"/>
        <v>0.5</v>
      </c>
      <c r="AE316" s="48">
        <f t="shared" si="264"/>
        <v>0.5</v>
      </c>
    </row>
    <row r="317" spans="1:31" s="25" customFormat="1" ht="25.5" customHeight="1">
      <c r="A317" s="21">
        <v>8</v>
      </c>
      <c r="B317" s="22">
        <f t="shared" si="257"/>
        <v>4</v>
      </c>
      <c r="C317" s="22">
        <v>15</v>
      </c>
      <c r="D317" s="22" t="s">
        <v>920</v>
      </c>
      <c r="E317" s="22" t="s">
        <v>926</v>
      </c>
      <c r="F317" s="22" t="s">
        <v>939</v>
      </c>
      <c r="G317" s="22" t="s">
        <v>930</v>
      </c>
      <c r="H317" s="22" t="s">
        <v>937</v>
      </c>
      <c r="I317" s="32"/>
      <c r="J317" s="23">
        <f t="shared" si="258"/>
        <v>2564</v>
      </c>
      <c r="K317" s="30" t="str">
        <f t="shared" si="259"/>
        <v/>
      </c>
      <c r="L317" s="23">
        <v>2330</v>
      </c>
      <c r="M317" s="23">
        <f t="shared" si="260"/>
        <v>234</v>
      </c>
      <c r="N317" s="31">
        <f t="shared" si="261"/>
        <v>9.1263650546021841E-2</v>
      </c>
      <c r="O317" s="23">
        <v>42</v>
      </c>
      <c r="P317" s="23">
        <v>77</v>
      </c>
      <c r="Q317" s="23"/>
      <c r="R317" s="23"/>
      <c r="S317" s="23">
        <v>36</v>
      </c>
      <c r="T317" s="23"/>
      <c r="U317" s="23"/>
      <c r="V317" s="23"/>
      <c r="W317" s="23">
        <v>79</v>
      </c>
      <c r="X317" s="24">
        <v>20170415</v>
      </c>
      <c r="Y317" s="22">
        <v>4</v>
      </c>
      <c r="Z317" s="22" t="s">
        <v>38</v>
      </c>
      <c r="AA317" s="56" t="s">
        <v>1061</v>
      </c>
      <c r="AB317" s="22" t="str">
        <f t="shared" si="262"/>
        <v>김연빈</v>
      </c>
      <c r="AC317" s="45" t="s">
        <v>931</v>
      </c>
      <c r="AD317" s="47">
        <f t="shared" si="263"/>
        <v>0.5</v>
      </c>
      <c r="AE317" s="48">
        <f t="shared" si="264"/>
        <v>0.5</v>
      </c>
    </row>
    <row r="318" spans="1:31" s="25" customFormat="1" ht="25.5" customHeight="1">
      <c r="A318" s="21">
        <v>9</v>
      </c>
      <c r="B318" s="22">
        <f t="shared" si="257"/>
        <v>4</v>
      </c>
      <c r="C318" s="22">
        <v>15</v>
      </c>
      <c r="D318" s="22" t="s">
        <v>996</v>
      </c>
      <c r="E318" s="22" t="s">
        <v>892</v>
      </c>
      <c r="F318" s="22" t="s">
        <v>919</v>
      </c>
      <c r="G318" s="22" t="s">
        <v>930</v>
      </c>
      <c r="H318" s="22" t="s">
        <v>998</v>
      </c>
      <c r="I318" s="32"/>
      <c r="J318" s="23">
        <f t="shared" si="258"/>
        <v>3382</v>
      </c>
      <c r="K318" s="30" t="str">
        <f t="shared" si="259"/>
        <v/>
      </c>
      <c r="L318" s="23">
        <v>2750</v>
      </c>
      <c r="M318" s="23">
        <f t="shared" si="260"/>
        <v>632</v>
      </c>
      <c r="N318" s="31">
        <f t="shared" si="261"/>
        <v>0.18687167356593731</v>
      </c>
      <c r="O318" s="23">
        <v>424</v>
      </c>
      <c r="P318" s="23"/>
      <c r="Q318" s="23"/>
      <c r="R318" s="23"/>
      <c r="S318" s="23">
        <v>31</v>
      </c>
      <c r="T318" s="23">
        <v>126</v>
      </c>
      <c r="U318" s="23">
        <v>51</v>
      </c>
      <c r="V318" s="23"/>
      <c r="W318" s="23"/>
      <c r="X318" s="24">
        <v>20170415</v>
      </c>
      <c r="Y318" s="22">
        <v>5</v>
      </c>
      <c r="Z318" s="22" t="s">
        <v>39</v>
      </c>
      <c r="AA318" s="22"/>
      <c r="AB318" s="22" t="str">
        <f t="shared" si="262"/>
        <v>이명강</v>
      </c>
      <c r="AC318" s="45" t="s">
        <v>911</v>
      </c>
      <c r="AD318" s="47">
        <f t="shared" ref="AD318" si="267">IF(AE318=0,"",AE318)</f>
        <v>0.5</v>
      </c>
      <c r="AE318" s="48">
        <f t="shared" ref="AE318" si="268">IF(F318="",0,VLOOKUP(F318,제품피치,2))</f>
        <v>0.5</v>
      </c>
    </row>
    <row r="319" spans="1:31" s="25" customFormat="1" ht="25.5" customHeight="1">
      <c r="A319" s="21">
        <v>10</v>
      </c>
      <c r="B319" s="22">
        <f t="shared" si="257"/>
        <v>4</v>
      </c>
      <c r="C319" s="22">
        <v>15</v>
      </c>
      <c r="D319" s="22" t="s">
        <v>996</v>
      </c>
      <c r="E319" s="22" t="s">
        <v>892</v>
      </c>
      <c r="F319" s="22" t="s">
        <v>919</v>
      </c>
      <c r="G319" s="22" t="s">
        <v>930</v>
      </c>
      <c r="H319" s="22" t="s">
        <v>998</v>
      </c>
      <c r="I319" s="32"/>
      <c r="J319" s="23">
        <f t="shared" si="258"/>
        <v>997</v>
      </c>
      <c r="K319" s="30" t="str">
        <f t="shared" si="259"/>
        <v/>
      </c>
      <c r="L319" s="23">
        <v>850</v>
      </c>
      <c r="M319" s="23">
        <f t="shared" si="260"/>
        <v>147</v>
      </c>
      <c r="N319" s="31">
        <f t="shared" si="261"/>
        <v>0.14744232698094284</v>
      </c>
      <c r="O319" s="23">
        <v>83</v>
      </c>
      <c r="P319" s="23">
        <v>5</v>
      </c>
      <c r="Q319" s="23"/>
      <c r="R319" s="23"/>
      <c r="S319" s="23">
        <v>15</v>
      </c>
      <c r="T319" s="23">
        <v>23</v>
      </c>
      <c r="U319" s="23">
        <v>21</v>
      </c>
      <c r="V319" s="23"/>
      <c r="W319" s="23"/>
      <c r="X319" s="24">
        <v>20170415</v>
      </c>
      <c r="Y319" s="22">
        <v>5</v>
      </c>
      <c r="Z319" s="22" t="s">
        <v>39</v>
      </c>
      <c r="AA319" s="22"/>
      <c r="AB319" s="22" t="str">
        <f t="shared" si="262"/>
        <v>이명강</v>
      </c>
      <c r="AC319" s="45" t="s">
        <v>41</v>
      </c>
      <c r="AD319" s="47">
        <f t="shared" ref="AD319" si="269">IF(AE319=0,"",AE319)</f>
        <v>0.5</v>
      </c>
      <c r="AE319" s="48">
        <f t="shared" ref="AE319" si="270">IF(F319="",0,VLOOKUP(F319,제품피치,2))</f>
        <v>0.5</v>
      </c>
    </row>
    <row r="320" spans="1:31" s="25" customFormat="1" ht="25.5" customHeight="1" thickBot="1">
      <c r="A320" s="21">
        <v>11</v>
      </c>
      <c r="B320" s="22">
        <f t="shared" si="257"/>
        <v>4</v>
      </c>
      <c r="C320" s="22">
        <v>15</v>
      </c>
      <c r="D320" s="22" t="s">
        <v>996</v>
      </c>
      <c r="E320" s="22" t="s">
        <v>892</v>
      </c>
      <c r="F320" s="22" t="s">
        <v>919</v>
      </c>
      <c r="G320" s="22" t="s">
        <v>930</v>
      </c>
      <c r="H320" s="22" t="s">
        <v>998</v>
      </c>
      <c r="I320" s="32"/>
      <c r="J320" s="23">
        <f t="shared" si="258"/>
        <v>5313</v>
      </c>
      <c r="K320" s="30" t="str">
        <f t="shared" si="259"/>
        <v/>
      </c>
      <c r="L320" s="23">
        <v>4450</v>
      </c>
      <c r="M320" s="23">
        <f t="shared" si="260"/>
        <v>863</v>
      </c>
      <c r="N320" s="31">
        <f t="shared" si="261"/>
        <v>0.1624317711274233</v>
      </c>
      <c r="O320" s="23">
        <v>563</v>
      </c>
      <c r="P320" s="23"/>
      <c r="Q320" s="23"/>
      <c r="R320" s="23"/>
      <c r="S320" s="23">
        <v>27</v>
      </c>
      <c r="T320" s="23">
        <v>73</v>
      </c>
      <c r="U320" s="23">
        <v>98</v>
      </c>
      <c r="V320" s="23"/>
      <c r="W320" s="23">
        <v>102</v>
      </c>
      <c r="X320" s="24">
        <v>20170415</v>
      </c>
      <c r="Y320" s="22">
        <v>5</v>
      </c>
      <c r="Z320" s="22" t="s">
        <v>38</v>
      </c>
      <c r="AA320" s="22" t="s">
        <v>1060</v>
      </c>
      <c r="AB320" s="22" t="str">
        <f t="shared" si="262"/>
        <v>김연빈</v>
      </c>
      <c r="AC320" s="45" t="s">
        <v>41</v>
      </c>
      <c r="AD320" s="47">
        <f t="shared" si="263"/>
        <v>0.5</v>
      </c>
      <c r="AE320" s="48">
        <f t="shared" si="264"/>
        <v>0.5</v>
      </c>
    </row>
    <row r="321" spans="1:31" s="27" customFormat="1" ht="21" customHeight="1" thickTop="1">
      <c r="A321" s="82" t="s">
        <v>32</v>
      </c>
      <c r="B321" s="83"/>
      <c r="C321" s="83"/>
      <c r="D321" s="83"/>
      <c r="E321" s="83"/>
      <c r="F321" s="83"/>
      <c r="G321" s="83"/>
      <c r="H321" s="59"/>
      <c r="I321" s="86">
        <f>SUM(I310:I320)</f>
        <v>0</v>
      </c>
      <c r="J321" s="86">
        <f>SUM(J310:J320)</f>
        <v>34931</v>
      </c>
      <c r="K321" s="86">
        <f>SUM(K310:K320)</f>
        <v>0</v>
      </c>
      <c r="L321" s="86">
        <f>SUM(L310:L320)</f>
        <v>32148</v>
      </c>
      <c r="M321" s="86">
        <f>SUM(M310:M320)</f>
        <v>2783</v>
      </c>
      <c r="N321" s="88">
        <f>M321/J321</f>
        <v>7.9671352094128428E-2</v>
      </c>
      <c r="O321" s="26">
        <f t="shared" ref="O321:W321" si="271">SUM( O310:O320)</f>
        <v>1569</v>
      </c>
      <c r="P321" s="26">
        <f t="shared" si="271"/>
        <v>89</v>
      </c>
      <c r="Q321" s="26">
        <f t="shared" si="271"/>
        <v>202</v>
      </c>
      <c r="R321" s="26">
        <f t="shared" si="271"/>
        <v>0</v>
      </c>
      <c r="S321" s="26">
        <f t="shared" si="271"/>
        <v>258</v>
      </c>
      <c r="T321" s="26">
        <f t="shared" si="271"/>
        <v>274</v>
      </c>
      <c r="U321" s="26">
        <f t="shared" si="271"/>
        <v>210</v>
      </c>
      <c r="V321" s="26">
        <f t="shared" si="271"/>
        <v>0</v>
      </c>
      <c r="W321" s="26">
        <f t="shared" si="271"/>
        <v>181</v>
      </c>
      <c r="X321" s="89"/>
      <c r="Y321" s="83"/>
      <c r="Z321" s="59"/>
      <c r="AA321" s="90"/>
      <c r="AB321" s="58"/>
      <c r="AC321" s="59"/>
      <c r="AD321" s="62"/>
      <c r="AE321" s="25"/>
    </row>
    <row r="322" spans="1:31" s="27" customFormat="1" ht="20.25">
      <c r="A322" s="84"/>
      <c r="B322" s="85"/>
      <c r="C322" s="85"/>
      <c r="D322" s="85"/>
      <c r="E322" s="85"/>
      <c r="F322" s="85"/>
      <c r="G322" s="85"/>
      <c r="H322" s="61"/>
      <c r="I322" s="87"/>
      <c r="J322" s="87"/>
      <c r="K322" s="87"/>
      <c r="L322" s="87"/>
      <c r="M322" s="87"/>
      <c r="N322" s="87"/>
      <c r="O322" s="55">
        <f t="shared" ref="O322:W322" si="272">IFERROR(O321/$M321,"")</f>
        <v>0.56378009342436219</v>
      </c>
      <c r="P322" s="55">
        <f t="shared" si="272"/>
        <v>3.1979877829680203E-2</v>
      </c>
      <c r="Q322" s="55">
        <f t="shared" si="272"/>
        <v>7.2583542939274159E-2</v>
      </c>
      <c r="R322" s="55">
        <f t="shared" si="272"/>
        <v>0</v>
      </c>
      <c r="S322" s="55">
        <f t="shared" si="272"/>
        <v>9.2705713259072939E-2</v>
      </c>
      <c r="T322" s="55">
        <f t="shared" si="272"/>
        <v>9.8454904779015445E-2</v>
      </c>
      <c r="U322" s="55">
        <f t="shared" si="272"/>
        <v>7.545813869924542E-2</v>
      </c>
      <c r="V322" s="55">
        <f t="shared" si="272"/>
        <v>0</v>
      </c>
      <c r="W322" s="55">
        <f t="shared" si="272"/>
        <v>6.5037729069349626E-2</v>
      </c>
      <c r="X322" s="60"/>
      <c r="Y322" s="85"/>
      <c r="Z322" s="61"/>
      <c r="AA322" s="87"/>
      <c r="AB322" s="60"/>
      <c r="AC322" s="61"/>
      <c r="AD322" s="63"/>
      <c r="AE322" s="25"/>
    </row>
    <row r="323" spans="1:31" s="28" customFormat="1" ht="10.5" customHeight="1" thickBot="1">
      <c r="A323" s="64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6"/>
      <c r="AE323" s="25"/>
    </row>
    <row r="324" spans="1:31" s="28" customFormat="1" ht="24.75" customHeight="1">
      <c r="A324" s="67" t="s">
        <v>33</v>
      </c>
      <c r="B324" s="68"/>
      <c r="C324" s="69"/>
      <c r="D324" s="76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77"/>
      <c r="AE324" s="25"/>
    </row>
    <row r="325" spans="1:31" s="28" customFormat="1" ht="24.75" customHeight="1">
      <c r="A325" s="70"/>
      <c r="B325" s="71"/>
      <c r="C325" s="72"/>
      <c r="D325" s="78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9"/>
      <c r="AE325" s="16"/>
    </row>
    <row r="326" spans="1:31" s="28" customFormat="1" ht="24.75" customHeight="1">
      <c r="A326" s="70"/>
      <c r="B326" s="71"/>
      <c r="C326" s="72"/>
      <c r="D326" s="78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9"/>
      <c r="AE326" s="16"/>
    </row>
    <row r="327" spans="1:31" s="28" customFormat="1" ht="24.75" customHeight="1">
      <c r="A327" s="70"/>
      <c r="B327" s="71"/>
      <c r="C327" s="72"/>
      <c r="D327" s="78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9"/>
      <c r="AE327" s="16"/>
    </row>
    <row r="328" spans="1:31" s="28" customFormat="1" ht="24.75" customHeight="1">
      <c r="A328" s="70"/>
      <c r="B328" s="71"/>
      <c r="C328" s="72"/>
      <c r="D328" s="78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9"/>
      <c r="AE328" s="16"/>
    </row>
    <row r="329" spans="1:31" ht="24.75" customHeight="1" thickBot="1">
      <c r="A329" s="73"/>
      <c r="B329" s="74"/>
      <c r="C329" s="75"/>
      <c r="D329" s="80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81"/>
    </row>
    <row r="330" spans="1:31" ht="17.25" thickBot="1"/>
    <row r="331" spans="1:31" s="16" customFormat="1" ht="33" customHeight="1">
      <c r="A331" s="91">
        <v>4</v>
      </c>
      <c r="B331" s="92"/>
      <c r="C331" s="92"/>
      <c r="D331" s="92"/>
      <c r="E331" s="92"/>
      <c r="F331" s="93" t="s">
        <v>40</v>
      </c>
      <c r="G331" s="93"/>
      <c r="H331" s="93"/>
      <c r="I331" s="93"/>
      <c r="J331" s="93"/>
      <c r="K331" s="94"/>
      <c r="L331" s="95" t="s">
        <v>0</v>
      </c>
      <c r="M331" s="96"/>
      <c r="N331" s="15"/>
      <c r="O331" s="95" t="s">
        <v>1</v>
      </c>
      <c r="P331" s="97"/>
      <c r="Q331" s="97"/>
      <c r="R331" s="97"/>
      <c r="S331" s="97"/>
      <c r="T331" s="97"/>
      <c r="U331" s="97"/>
      <c r="V331" s="97"/>
      <c r="W331" s="96"/>
      <c r="X331" s="95" t="s">
        <v>2</v>
      </c>
      <c r="Y331" s="97"/>
      <c r="Z331" s="96"/>
      <c r="AA331" s="98" t="s">
        <v>3</v>
      </c>
      <c r="AB331" s="100" t="s">
        <v>4</v>
      </c>
      <c r="AC331" s="102" t="s">
        <v>5</v>
      </c>
      <c r="AD331" s="104" t="s">
        <v>793</v>
      </c>
    </row>
    <row r="332" spans="1:31" s="16" customFormat="1" ht="45" customHeight="1" thickBot="1">
      <c r="A332" s="17" t="s">
        <v>6</v>
      </c>
      <c r="B332" s="18" t="s">
        <v>7</v>
      </c>
      <c r="C332" s="18" t="s">
        <v>8</v>
      </c>
      <c r="D332" s="18" t="s">
        <v>9</v>
      </c>
      <c r="E332" s="18" t="s">
        <v>10</v>
      </c>
      <c r="F332" s="18" t="s">
        <v>11</v>
      </c>
      <c r="G332" s="18" t="s">
        <v>12</v>
      </c>
      <c r="H332" s="18" t="s">
        <v>13</v>
      </c>
      <c r="I332" s="33" t="s">
        <v>36</v>
      </c>
      <c r="J332" s="18" t="s">
        <v>0</v>
      </c>
      <c r="K332" s="18" t="s">
        <v>37</v>
      </c>
      <c r="L332" s="18" t="s">
        <v>14</v>
      </c>
      <c r="M332" s="18" t="s">
        <v>15</v>
      </c>
      <c r="N332" s="19" t="s">
        <v>16</v>
      </c>
      <c r="O332" s="18" t="s">
        <v>17</v>
      </c>
      <c r="P332" s="18" t="s">
        <v>18</v>
      </c>
      <c r="Q332" s="18" t="s">
        <v>19</v>
      </c>
      <c r="R332" s="18" t="s">
        <v>20</v>
      </c>
      <c r="S332" s="18" t="s">
        <v>21</v>
      </c>
      <c r="T332" s="18" t="s">
        <v>22</v>
      </c>
      <c r="U332" s="18" t="s">
        <v>23</v>
      </c>
      <c r="V332" s="20" t="s">
        <v>34</v>
      </c>
      <c r="W332" s="18" t="s">
        <v>25</v>
      </c>
      <c r="X332" s="18" t="s">
        <v>26</v>
      </c>
      <c r="Y332" s="18" t="s">
        <v>27</v>
      </c>
      <c r="Z332" s="18" t="s">
        <v>28</v>
      </c>
      <c r="AA332" s="99"/>
      <c r="AB332" s="101"/>
      <c r="AC332" s="103"/>
      <c r="AD332" s="105"/>
    </row>
    <row r="333" spans="1:31" s="25" customFormat="1" ht="25.5" customHeight="1">
      <c r="A333" s="21">
        <v>1</v>
      </c>
      <c r="B333" s="22">
        <f t="shared" ref="B333:B347" si="273">$A$1</f>
        <v>4</v>
      </c>
      <c r="C333" s="22">
        <v>16</v>
      </c>
      <c r="D333" s="22" t="s">
        <v>920</v>
      </c>
      <c r="E333" s="22" t="s">
        <v>921</v>
      </c>
      <c r="F333" s="22" t="s">
        <v>1041</v>
      </c>
      <c r="G333" s="22" t="s">
        <v>934</v>
      </c>
      <c r="H333" s="22" t="s">
        <v>998</v>
      </c>
      <c r="I333" s="32"/>
      <c r="J333" s="23">
        <f t="shared" ref="J333:J347" si="274">L333+M333</f>
        <v>836</v>
      </c>
      <c r="K333" s="30" t="str">
        <f t="shared" ref="K333:K347" si="275">IF(OR(I333=0,J333=0),"",I333-J333)</f>
        <v/>
      </c>
      <c r="L333" s="23">
        <v>720</v>
      </c>
      <c r="M333" s="23">
        <f t="shared" ref="M333:M347" si="276">SUBTOTAL(9,O333:W333)</f>
        <v>116</v>
      </c>
      <c r="N333" s="31">
        <f t="shared" ref="N333:N347" si="277">IF(L333="",0,M333/J333)</f>
        <v>0.13875598086124402</v>
      </c>
      <c r="O333" s="23">
        <v>43</v>
      </c>
      <c r="P333" s="23"/>
      <c r="Q333" s="23"/>
      <c r="R333" s="23"/>
      <c r="S333" s="23">
        <v>11</v>
      </c>
      <c r="T333" s="23">
        <v>38</v>
      </c>
      <c r="U333" s="23">
        <v>21</v>
      </c>
      <c r="V333" s="23"/>
      <c r="W333" s="23">
        <v>3</v>
      </c>
      <c r="X333" s="24">
        <v>20170414</v>
      </c>
      <c r="Y333" s="22">
        <v>6</v>
      </c>
      <c r="Z333" s="22" t="s">
        <v>38</v>
      </c>
      <c r="AA333" s="22" t="s">
        <v>1065</v>
      </c>
      <c r="AB333" s="22" t="str">
        <f t="shared" ref="AB333:AB347" si="278">IF(Z333="A","이명강","김연빈")</f>
        <v>김연빈</v>
      </c>
      <c r="AC333" s="45" t="s">
        <v>30</v>
      </c>
      <c r="AD333" s="47">
        <f t="shared" ref="AD333:AD347" si="279">IF(AE333=0,"",AE333)</f>
        <v>0.5</v>
      </c>
      <c r="AE333" s="48">
        <f t="shared" ref="AE333:AE347" si="280">IF(F333="",0,VLOOKUP(F333,제품피치,2))</f>
        <v>0.5</v>
      </c>
    </row>
    <row r="334" spans="1:31" s="25" customFormat="1" ht="25.5" customHeight="1">
      <c r="A334" s="21">
        <v>2</v>
      </c>
      <c r="B334" s="22">
        <f t="shared" si="273"/>
        <v>4</v>
      </c>
      <c r="C334" s="22">
        <v>16</v>
      </c>
      <c r="D334" s="22" t="s">
        <v>912</v>
      </c>
      <c r="E334" s="22" t="s">
        <v>897</v>
      </c>
      <c r="F334" s="22" t="s">
        <v>1045</v>
      </c>
      <c r="G334" s="22" t="s">
        <v>924</v>
      </c>
      <c r="H334" s="22" t="s">
        <v>937</v>
      </c>
      <c r="I334" s="32"/>
      <c r="J334" s="23">
        <f t="shared" si="274"/>
        <v>1600</v>
      </c>
      <c r="K334" s="30" t="str">
        <f t="shared" si="275"/>
        <v/>
      </c>
      <c r="L334" s="23">
        <v>1600</v>
      </c>
      <c r="M334" s="23">
        <f t="shared" si="276"/>
        <v>0</v>
      </c>
      <c r="N334" s="31">
        <f t="shared" si="277"/>
        <v>0</v>
      </c>
      <c r="O334" s="23"/>
      <c r="P334" s="23"/>
      <c r="Q334" s="23"/>
      <c r="R334" s="23"/>
      <c r="S334" s="23"/>
      <c r="T334" s="23"/>
      <c r="U334" s="23"/>
      <c r="V334" s="23"/>
      <c r="W334" s="23"/>
      <c r="X334" s="24">
        <v>20170415</v>
      </c>
      <c r="Y334" s="22">
        <v>1</v>
      </c>
      <c r="Z334" s="22" t="s">
        <v>39</v>
      </c>
      <c r="AA334" s="22"/>
      <c r="AB334" s="22" t="str">
        <f t="shared" si="278"/>
        <v>이명강</v>
      </c>
      <c r="AC334" s="45" t="s">
        <v>30</v>
      </c>
      <c r="AD334" s="47" t="str">
        <f t="shared" ref="AD334" si="281">IF(AE334=0,"",AE334)</f>
        <v/>
      </c>
      <c r="AE334" s="48">
        <f t="shared" ref="AE334" si="282">IF(F334="",0,VLOOKUP(F334,제품피치,2))</f>
        <v>0</v>
      </c>
    </row>
    <row r="335" spans="1:31" s="25" customFormat="1" ht="25.5" customHeight="1">
      <c r="A335" s="21">
        <v>3</v>
      </c>
      <c r="B335" s="22">
        <f t="shared" si="273"/>
        <v>4</v>
      </c>
      <c r="C335" s="22">
        <v>16</v>
      </c>
      <c r="D335" s="22" t="s">
        <v>912</v>
      </c>
      <c r="E335" s="22" t="s">
        <v>897</v>
      </c>
      <c r="F335" s="22" t="s">
        <v>1064</v>
      </c>
      <c r="G335" s="22" t="s">
        <v>924</v>
      </c>
      <c r="H335" s="22" t="s">
        <v>937</v>
      </c>
      <c r="I335" s="32"/>
      <c r="J335" s="23">
        <f t="shared" si="274"/>
        <v>2000</v>
      </c>
      <c r="K335" s="30" t="str">
        <f t="shared" si="275"/>
        <v/>
      </c>
      <c r="L335" s="23">
        <v>2000</v>
      </c>
      <c r="M335" s="23">
        <f t="shared" si="276"/>
        <v>0</v>
      </c>
      <c r="N335" s="31">
        <f t="shared" si="277"/>
        <v>0</v>
      </c>
      <c r="O335" s="23"/>
      <c r="P335" s="23"/>
      <c r="Q335" s="23"/>
      <c r="R335" s="23"/>
      <c r="S335" s="23"/>
      <c r="T335" s="23"/>
      <c r="U335" s="23"/>
      <c r="V335" s="23"/>
      <c r="W335" s="23"/>
      <c r="X335" s="24">
        <v>20170415</v>
      </c>
      <c r="Y335" s="22">
        <v>1</v>
      </c>
      <c r="Z335" s="22" t="s">
        <v>38</v>
      </c>
      <c r="AA335" s="22"/>
      <c r="AB335" s="22" t="str">
        <f t="shared" si="278"/>
        <v>김연빈</v>
      </c>
      <c r="AC335" s="45" t="s">
        <v>30</v>
      </c>
      <c r="AD335" s="47" t="str">
        <f t="shared" si="279"/>
        <v/>
      </c>
      <c r="AE335" s="48">
        <f t="shared" si="280"/>
        <v>0</v>
      </c>
    </row>
    <row r="336" spans="1:31" s="25" customFormat="1" ht="25.5" customHeight="1">
      <c r="A336" s="21">
        <v>4</v>
      </c>
      <c r="B336" s="22">
        <f t="shared" si="273"/>
        <v>4</v>
      </c>
      <c r="C336" s="22">
        <v>16</v>
      </c>
      <c r="D336" s="22" t="s">
        <v>996</v>
      </c>
      <c r="E336" s="22" t="s">
        <v>892</v>
      </c>
      <c r="F336" s="22" t="s">
        <v>919</v>
      </c>
      <c r="G336" s="22" t="s">
        <v>930</v>
      </c>
      <c r="H336" s="22" t="s">
        <v>998</v>
      </c>
      <c r="I336" s="32"/>
      <c r="J336" s="23">
        <f t="shared" si="274"/>
        <v>1019</v>
      </c>
      <c r="K336" s="30" t="str">
        <f t="shared" si="275"/>
        <v/>
      </c>
      <c r="L336" s="23">
        <v>810</v>
      </c>
      <c r="M336" s="23">
        <f t="shared" si="276"/>
        <v>209</v>
      </c>
      <c r="N336" s="31">
        <f t="shared" si="277"/>
        <v>0.20510304219823355</v>
      </c>
      <c r="O336" s="23">
        <v>118</v>
      </c>
      <c r="P336" s="23"/>
      <c r="Q336" s="23"/>
      <c r="R336" s="23"/>
      <c r="S336" s="23">
        <v>21</v>
      </c>
      <c r="T336" s="23">
        <v>27</v>
      </c>
      <c r="U336" s="23">
        <v>43</v>
      </c>
      <c r="V336" s="23"/>
      <c r="W336" s="23"/>
      <c r="X336" s="24">
        <v>20170415</v>
      </c>
      <c r="Y336" s="22">
        <v>5</v>
      </c>
      <c r="Z336" s="22" t="s">
        <v>38</v>
      </c>
      <c r="AA336" s="22"/>
      <c r="AB336" s="22" t="str">
        <f t="shared" si="278"/>
        <v>김연빈</v>
      </c>
      <c r="AC336" s="45" t="s">
        <v>911</v>
      </c>
      <c r="AD336" s="47">
        <f t="shared" ref="AD336" si="283">IF(AE336=0,"",AE336)</f>
        <v>0.5</v>
      </c>
      <c r="AE336" s="48">
        <f t="shared" ref="AE336" si="284">IF(F336="",0,VLOOKUP(F336,제품피치,2))</f>
        <v>0.5</v>
      </c>
    </row>
    <row r="337" spans="1:31" s="25" customFormat="1" ht="25.5" customHeight="1">
      <c r="A337" s="21">
        <v>5</v>
      </c>
      <c r="B337" s="22">
        <f t="shared" si="273"/>
        <v>4</v>
      </c>
      <c r="C337" s="22">
        <v>16</v>
      </c>
      <c r="D337" s="22" t="s">
        <v>1056</v>
      </c>
      <c r="E337" s="22" t="s">
        <v>1057</v>
      </c>
      <c r="F337" s="22" t="s">
        <v>1058</v>
      </c>
      <c r="G337" s="22" t="s">
        <v>1059</v>
      </c>
      <c r="H337" s="22" t="s">
        <v>937</v>
      </c>
      <c r="I337" s="32"/>
      <c r="J337" s="23">
        <f t="shared" si="274"/>
        <v>2440</v>
      </c>
      <c r="K337" s="30" t="str">
        <f t="shared" si="275"/>
        <v/>
      </c>
      <c r="L337" s="23">
        <v>2112</v>
      </c>
      <c r="M337" s="23">
        <f t="shared" si="276"/>
        <v>328</v>
      </c>
      <c r="N337" s="31">
        <f t="shared" si="277"/>
        <v>0.13442622950819672</v>
      </c>
      <c r="O337" s="23">
        <v>236</v>
      </c>
      <c r="P337" s="23"/>
      <c r="Q337" s="23"/>
      <c r="R337" s="23"/>
      <c r="S337" s="23">
        <v>92</v>
      </c>
      <c r="T337" s="23"/>
      <c r="U337" s="23"/>
      <c r="V337" s="23"/>
      <c r="W337" s="23"/>
      <c r="X337" s="24">
        <v>20170415</v>
      </c>
      <c r="Y337" s="22">
        <v>14</v>
      </c>
      <c r="Z337" s="22" t="s">
        <v>38</v>
      </c>
      <c r="AA337" s="22"/>
      <c r="AB337" s="22" t="str">
        <f t="shared" si="278"/>
        <v>김연빈</v>
      </c>
      <c r="AC337" s="45" t="s">
        <v>911</v>
      </c>
      <c r="AD337" s="47">
        <f t="shared" ref="AD337" si="285">IF(AE337=0,"",AE337)</f>
        <v>0.5</v>
      </c>
      <c r="AE337" s="48">
        <f t="shared" ref="AE337" si="286">IF(F337="",0,VLOOKUP(F337,제품피치,2))</f>
        <v>0.5</v>
      </c>
    </row>
    <row r="338" spans="1:31" s="25" customFormat="1" ht="25.5" customHeight="1">
      <c r="A338" s="21">
        <v>6</v>
      </c>
      <c r="B338" s="22">
        <f t="shared" si="273"/>
        <v>4</v>
      </c>
      <c r="C338" s="22">
        <v>16</v>
      </c>
      <c r="D338" s="22" t="s">
        <v>912</v>
      </c>
      <c r="E338" s="22" t="s">
        <v>1033</v>
      </c>
      <c r="F338" s="22" t="s">
        <v>1034</v>
      </c>
      <c r="G338" s="22" t="s">
        <v>924</v>
      </c>
      <c r="H338" s="22" t="s">
        <v>937</v>
      </c>
      <c r="I338" s="32"/>
      <c r="J338" s="23">
        <f t="shared" si="274"/>
        <v>40427</v>
      </c>
      <c r="K338" s="30" t="str">
        <f t="shared" si="275"/>
        <v/>
      </c>
      <c r="L338" s="23">
        <v>40000</v>
      </c>
      <c r="M338" s="23">
        <f t="shared" si="276"/>
        <v>427</v>
      </c>
      <c r="N338" s="31">
        <f t="shared" si="277"/>
        <v>1.0562248002572537E-2</v>
      </c>
      <c r="O338" s="23">
        <v>427</v>
      </c>
      <c r="P338" s="23"/>
      <c r="Q338" s="23"/>
      <c r="R338" s="23"/>
      <c r="S338" s="23"/>
      <c r="T338" s="23"/>
      <c r="U338" s="23"/>
      <c r="V338" s="23"/>
      <c r="W338" s="23"/>
      <c r="X338" s="24">
        <v>20170416</v>
      </c>
      <c r="Y338" s="22">
        <v>4</v>
      </c>
      <c r="Z338" s="22" t="s">
        <v>39</v>
      </c>
      <c r="AA338" s="22"/>
      <c r="AB338" s="22" t="str">
        <f t="shared" si="278"/>
        <v>이명강</v>
      </c>
      <c r="AC338" s="45" t="s">
        <v>30</v>
      </c>
      <c r="AD338" s="47" t="str">
        <f t="shared" ref="AD338" si="287">IF(AE338=0,"",AE338)</f>
        <v/>
      </c>
      <c r="AE338" s="48">
        <f t="shared" ref="AE338" si="288">IF(F338="",0,VLOOKUP(F338,제품피치,2))</f>
        <v>0</v>
      </c>
    </row>
    <row r="339" spans="1:31" s="25" customFormat="1" ht="25.5" customHeight="1">
      <c r="A339" s="21">
        <v>7</v>
      </c>
      <c r="B339" s="22">
        <f t="shared" si="273"/>
        <v>4</v>
      </c>
      <c r="C339" s="22">
        <v>16</v>
      </c>
      <c r="D339" s="22" t="s">
        <v>920</v>
      </c>
      <c r="E339" s="22" t="s">
        <v>926</v>
      </c>
      <c r="F339" s="22" t="s">
        <v>939</v>
      </c>
      <c r="G339" s="22" t="s">
        <v>930</v>
      </c>
      <c r="H339" s="22" t="s">
        <v>937</v>
      </c>
      <c r="I339" s="32"/>
      <c r="J339" s="23">
        <f t="shared" si="274"/>
        <v>649</v>
      </c>
      <c r="K339" s="30" t="str">
        <f t="shared" si="275"/>
        <v/>
      </c>
      <c r="L339" s="23">
        <v>570</v>
      </c>
      <c r="M339" s="23">
        <f t="shared" si="276"/>
        <v>79</v>
      </c>
      <c r="N339" s="31">
        <f t="shared" si="277"/>
        <v>0.12172573189522343</v>
      </c>
      <c r="O339" s="23">
        <v>72</v>
      </c>
      <c r="P339" s="23"/>
      <c r="Q339" s="23"/>
      <c r="R339" s="23"/>
      <c r="S339" s="23">
        <v>7</v>
      </c>
      <c r="T339" s="23"/>
      <c r="U339" s="23"/>
      <c r="V339" s="23"/>
      <c r="W339" s="23"/>
      <c r="X339" s="24">
        <v>20170416</v>
      </c>
      <c r="Y339" s="22">
        <v>4</v>
      </c>
      <c r="Z339" s="22" t="s">
        <v>39</v>
      </c>
      <c r="AA339" s="22"/>
      <c r="AB339" s="22" t="str">
        <f t="shared" si="278"/>
        <v>이명강</v>
      </c>
      <c r="AC339" s="45" t="s">
        <v>30</v>
      </c>
      <c r="AD339" s="47">
        <f t="shared" ref="AD339" si="289">IF(AE339=0,"",AE339)</f>
        <v>0.5</v>
      </c>
      <c r="AE339" s="48">
        <f t="shared" ref="AE339" si="290">IF(F339="",0,VLOOKUP(F339,제품피치,2))</f>
        <v>0.5</v>
      </c>
    </row>
    <row r="340" spans="1:31" s="25" customFormat="1" ht="25.5" customHeight="1">
      <c r="A340" s="21">
        <v>8</v>
      </c>
      <c r="B340" s="22">
        <f t="shared" si="273"/>
        <v>4</v>
      </c>
      <c r="C340" s="22">
        <v>16</v>
      </c>
      <c r="D340" s="22" t="s">
        <v>912</v>
      </c>
      <c r="E340" s="22" t="s">
        <v>1033</v>
      </c>
      <c r="F340" s="22" t="s">
        <v>1034</v>
      </c>
      <c r="G340" s="22" t="s">
        <v>924</v>
      </c>
      <c r="H340" s="22" t="s">
        <v>937</v>
      </c>
      <c r="I340" s="32"/>
      <c r="J340" s="23">
        <f t="shared" si="274"/>
        <v>30229</v>
      </c>
      <c r="K340" s="30" t="str">
        <f t="shared" si="275"/>
        <v/>
      </c>
      <c r="L340" s="23">
        <v>30000</v>
      </c>
      <c r="M340" s="23">
        <f t="shared" si="276"/>
        <v>229</v>
      </c>
      <c r="N340" s="31">
        <f t="shared" si="277"/>
        <v>7.5755069635118598E-3</v>
      </c>
      <c r="O340" s="23">
        <v>229</v>
      </c>
      <c r="P340" s="23"/>
      <c r="Q340" s="23"/>
      <c r="R340" s="23"/>
      <c r="S340" s="23"/>
      <c r="T340" s="23"/>
      <c r="U340" s="23"/>
      <c r="V340" s="23"/>
      <c r="W340" s="23"/>
      <c r="X340" s="24">
        <v>20170416</v>
      </c>
      <c r="Y340" s="22">
        <v>4</v>
      </c>
      <c r="Z340" s="22" t="s">
        <v>38</v>
      </c>
      <c r="AA340" s="22"/>
      <c r="AB340" s="22" t="str">
        <f t="shared" si="278"/>
        <v>김연빈</v>
      </c>
      <c r="AC340" s="45" t="s">
        <v>41</v>
      </c>
      <c r="AD340" s="47" t="str">
        <f t="shared" si="279"/>
        <v/>
      </c>
      <c r="AE340" s="48">
        <f t="shared" si="280"/>
        <v>0</v>
      </c>
    </row>
    <row r="341" spans="1:31" s="25" customFormat="1" ht="25.5" customHeight="1">
      <c r="A341" s="21">
        <v>9</v>
      </c>
      <c r="B341" s="22">
        <f t="shared" si="273"/>
        <v>4</v>
      </c>
      <c r="C341" s="22">
        <v>16</v>
      </c>
      <c r="D341" s="22" t="s">
        <v>996</v>
      </c>
      <c r="E341" s="22" t="s">
        <v>892</v>
      </c>
      <c r="F341" s="22" t="s">
        <v>919</v>
      </c>
      <c r="G341" s="22" t="s">
        <v>930</v>
      </c>
      <c r="H341" s="22" t="s">
        <v>998</v>
      </c>
      <c r="I341" s="32"/>
      <c r="J341" s="23">
        <f t="shared" si="274"/>
        <v>1589</v>
      </c>
      <c r="K341" s="30" t="str">
        <f t="shared" si="275"/>
        <v/>
      </c>
      <c r="L341" s="23">
        <v>1220</v>
      </c>
      <c r="M341" s="23">
        <f t="shared" si="276"/>
        <v>369</v>
      </c>
      <c r="N341" s="31">
        <f t="shared" si="277"/>
        <v>0.23222152297042165</v>
      </c>
      <c r="O341" s="23">
        <v>251</v>
      </c>
      <c r="P341" s="23"/>
      <c r="Q341" s="23"/>
      <c r="R341" s="23"/>
      <c r="S341" s="23">
        <v>17</v>
      </c>
      <c r="T341" s="23">
        <v>45</v>
      </c>
      <c r="U341" s="23">
        <v>56</v>
      </c>
      <c r="V341" s="23"/>
      <c r="W341" s="23"/>
      <c r="X341" s="24">
        <v>20170416</v>
      </c>
      <c r="Y341" s="22">
        <v>5</v>
      </c>
      <c r="Z341" s="22" t="s">
        <v>39</v>
      </c>
      <c r="AA341" s="22"/>
      <c r="AB341" s="22" t="str">
        <f t="shared" si="278"/>
        <v>이명강</v>
      </c>
      <c r="AC341" s="45" t="s">
        <v>911</v>
      </c>
      <c r="AD341" s="47">
        <f t="shared" si="279"/>
        <v>0.5</v>
      </c>
      <c r="AE341" s="48">
        <f t="shared" si="280"/>
        <v>0.5</v>
      </c>
    </row>
    <row r="342" spans="1:31" s="25" customFormat="1" ht="25.5" customHeight="1">
      <c r="A342" s="21">
        <v>10</v>
      </c>
      <c r="B342" s="22">
        <f t="shared" si="273"/>
        <v>4</v>
      </c>
      <c r="C342" s="22">
        <v>16</v>
      </c>
      <c r="D342" s="22" t="s">
        <v>996</v>
      </c>
      <c r="E342" s="22" t="s">
        <v>892</v>
      </c>
      <c r="F342" s="22" t="s">
        <v>919</v>
      </c>
      <c r="G342" s="22" t="s">
        <v>930</v>
      </c>
      <c r="H342" s="22" t="s">
        <v>998</v>
      </c>
      <c r="I342" s="32"/>
      <c r="J342" s="23">
        <f t="shared" si="274"/>
        <v>1161</v>
      </c>
      <c r="K342" s="30" t="str">
        <f t="shared" si="275"/>
        <v/>
      </c>
      <c r="L342" s="23">
        <v>870</v>
      </c>
      <c r="M342" s="23">
        <f t="shared" si="276"/>
        <v>291</v>
      </c>
      <c r="N342" s="31">
        <f t="shared" si="277"/>
        <v>0.25064599483204136</v>
      </c>
      <c r="O342" s="23">
        <v>183</v>
      </c>
      <c r="P342" s="23">
        <v>12</v>
      </c>
      <c r="Q342" s="23"/>
      <c r="R342" s="23"/>
      <c r="S342" s="23">
        <v>11</v>
      </c>
      <c r="T342" s="23">
        <v>56</v>
      </c>
      <c r="U342" s="23">
        <v>29</v>
      </c>
      <c r="V342" s="23"/>
      <c r="W342" s="23"/>
      <c r="X342" s="24">
        <v>20170416</v>
      </c>
      <c r="Y342" s="22">
        <v>5</v>
      </c>
      <c r="Z342" s="22" t="s">
        <v>1070</v>
      </c>
      <c r="AA342" s="22"/>
      <c r="AB342" s="22" t="str">
        <f t="shared" si="278"/>
        <v>이명강</v>
      </c>
      <c r="AC342" s="45" t="s">
        <v>41</v>
      </c>
      <c r="AD342" s="47">
        <f t="shared" si="279"/>
        <v>0.5</v>
      </c>
      <c r="AE342" s="48">
        <f t="shared" si="280"/>
        <v>0.5</v>
      </c>
    </row>
    <row r="343" spans="1:31" s="25" customFormat="1" ht="25.5" customHeight="1">
      <c r="A343" s="21">
        <v>11</v>
      </c>
      <c r="B343" s="22">
        <f t="shared" si="273"/>
        <v>4</v>
      </c>
      <c r="C343" s="22">
        <v>16</v>
      </c>
      <c r="D343" s="22" t="s">
        <v>996</v>
      </c>
      <c r="E343" s="22" t="s">
        <v>892</v>
      </c>
      <c r="F343" s="22" t="s">
        <v>919</v>
      </c>
      <c r="G343" s="22" t="s">
        <v>930</v>
      </c>
      <c r="H343" s="22" t="s">
        <v>998</v>
      </c>
      <c r="I343" s="32"/>
      <c r="J343" s="23">
        <f t="shared" si="274"/>
        <v>4132</v>
      </c>
      <c r="K343" s="30" t="str">
        <f t="shared" si="275"/>
        <v/>
      </c>
      <c r="L343" s="23">
        <v>3220</v>
      </c>
      <c r="M343" s="23">
        <f t="shared" si="276"/>
        <v>912</v>
      </c>
      <c r="N343" s="31">
        <f t="shared" si="277"/>
        <v>0.22071636011616649</v>
      </c>
      <c r="O343" s="23">
        <v>782</v>
      </c>
      <c r="P343" s="23">
        <v>21</v>
      </c>
      <c r="Q343" s="23"/>
      <c r="R343" s="23"/>
      <c r="S343" s="23">
        <v>27</v>
      </c>
      <c r="T343" s="23">
        <v>46</v>
      </c>
      <c r="U343" s="23">
        <v>36</v>
      </c>
      <c r="V343" s="23"/>
      <c r="W343" s="23"/>
      <c r="X343" s="24">
        <v>20170416</v>
      </c>
      <c r="Y343" s="22">
        <v>5</v>
      </c>
      <c r="Z343" s="22" t="s">
        <v>1067</v>
      </c>
      <c r="AA343" s="22"/>
      <c r="AB343" s="22" t="str">
        <f t="shared" si="278"/>
        <v>김연빈</v>
      </c>
      <c r="AC343" s="45" t="s">
        <v>41</v>
      </c>
      <c r="AD343" s="47">
        <f t="shared" ref="AD343:AD346" si="291">IF(AE343=0,"",AE343)</f>
        <v>0.5</v>
      </c>
      <c r="AE343" s="48">
        <f t="shared" ref="AE343:AE346" si="292">IF(F343="",0,VLOOKUP(F343,제품피치,2))</f>
        <v>0.5</v>
      </c>
    </row>
    <row r="344" spans="1:31" s="25" customFormat="1" ht="25.5" customHeight="1">
      <c r="A344" s="21">
        <v>12</v>
      </c>
      <c r="B344" s="22">
        <f t="shared" si="273"/>
        <v>4</v>
      </c>
      <c r="C344" s="22">
        <v>16</v>
      </c>
      <c r="D344" s="22" t="s">
        <v>912</v>
      </c>
      <c r="E344" s="22" t="s">
        <v>899</v>
      </c>
      <c r="F344" s="22" t="s">
        <v>1066</v>
      </c>
      <c r="G344" s="22" t="s">
        <v>930</v>
      </c>
      <c r="H344" s="22" t="s">
        <v>922</v>
      </c>
      <c r="I344" s="32"/>
      <c r="J344" s="23">
        <f t="shared" si="274"/>
        <v>460</v>
      </c>
      <c r="K344" s="30" t="str">
        <f t="shared" si="275"/>
        <v/>
      </c>
      <c r="L344" s="23">
        <v>400</v>
      </c>
      <c r="M344" s="23">
        <f t="shared" si="276"/>
        <v>60</v>
      </c>
      <c r="N344" s="31">
        <f t="shared" si="277"/>
        <v>0.13043478260869565</v>
      </c>
      <c r="O344" s="23">
        <v>8</v>
      </c>
      <c r="P344" s="23"/>
      <c r="Q344" s="23"/>
      <c r="R344" s="23"/>
      <c r="S344" s="23">
        <v>52</v>
      </c>
      <c r="T344" s="23"/>
      <c r="U344" s="23"/>
      <c r="V344" s="23"/>
      <c r="W344" s="23"/>
      <c r="X344" s="24">
        <v>20170416</v>
      </c>
      <c r="Y344" s="22">
        <v>7</v>
      </c>
      <c r="Z344" s="22" t="s">
        <v>39</v>
      </c>
      <c r="AA344" s="22"/>
      <c r="AB344" s="22" t="str">
        <f t="shared" si="278"/>
        <v>이명강</v>
      </c>
      <c r="AC344" s="45" t="s">
        <v>931</v>
      </c>
      <c r="AD344" s="47">
        <f t="shared" ref="AD344" si="293">IF(AE344=0,"",AE344)</f>
        <v>0.4</v>
      </c>
      <c r="AE344" s="48">
        <f t="shared" ref="AE344" si="294">IF(F344="",0,VLOOKUP(F344,제품피치,2))</f>
        <v>0.4</v>
      </c>
    </row>
    <row r="345" spans="1:31" s="25" customFormat="1" ht="25.5" customHeight="1">
      <c r="A345" s="21">
        <v>13</v>
      </c>
      <c r="B345" s="22">
        <f t="shared" si="273"/>
        <v>4</v>
      </c>
      <c r="C345" s="22">
        <v>16</v>
      </c>
      <c r="D345" s="22" t="s">
        <v>912</v>
      </c>
      <c r="E345" s="22" t="s">
        <v>899</v>
      </c>
      <c r="F345" s="22" t="s">
        <v>1066</v>
      </c>
      <c r="G345" s="22" t="s">
        <v>930</v>
      </c>
      <c r="H345" s="22" t="s">
        <v>922</v>
      </c>
      <c r="I345" s="32"/>
      <c r="J345" s="23">
        <f t="shared" si="274"/>
        <v>1540</v>
      </c>
      <c r="K345" s="30" t="str">
        <f t="shared" si="275"/>
        <v/>
      </c>
      <c r="L345" s="23">
        <v>1450</v>
      </c>
      <c r="M345" s="23">
        <f t="shared" si="276"/>
        <v>90</v>
      </c>
      <c r="N345" s="31">
        <f t="shared" si="277"/>
        <v>5.844155844155844E-2</v>
      </c>
      <c r="O345" s="23">
        <v>5</v>
      </c>
      <c r="P345" s="23"/>
      <c r="Q345" s="23"/>
      <c r="R345" s="23"/>
      <c r="S345" s="23">
        <v>67</v>
      </c>
      <c r="T345" s="23">
        <v>12</v>
      </c>
      <c r="U345" s="23"/>
      <c r="V345" s="23"/>
      <c r="W345" s="23">
        <v>6</v>
      </c>
      <c r="X345" s="24">
        <v>20170416</v>
      </c>
      <c r="Y345" s="22">
        <v>7</v>
      </c>
      <c r="Z345" s="22" t="s">
        <v>1067</v>
      </c>
      <c r="AA345" s="22" t="s">
        <v>1068</v>
      </c>
      <c r="AB345" s="22" t="str">
        <f t="shared" si="278"/>
        <v>김연빈</v>
      </c>
      <c r="AC345" s="45" t="s">
        <v>931</v>
      </c>
      <c r="AD345" s="47">
        <f t="shared" si="291"/>
        <v>0.4</v>
      </c>
      <c r="AE345" s="48">
        <f t="shared" si="292"/>
        <v>0.4</v>
      </c>
    </row>
    <row r="346" spans="1:31" s="25" customFormat="1" ht="25.5" customHeight="1">
      <c r="A346" s="21">
        <v>14</v>
      </c>
      <c r="B346" s="22">
        <f t="shared" si="273"/>
        <v>4</v>
      </c>
      <c r="C346" s="22">
        <v>16</v>
      </c>
      <c r="D346" s="22" t="s">
        <v>1056</v>
      </c>
      <c r="E346" s="22" t="s">
        <v>1057</v>
      </c>
      <c r="F346" s="22" t="s">
        <v>1058</v>
      </c>
      <c r="G346" s="22" t="s">
        <v>1059</v>
      </c>
      <c r="H346" s="22" t="s">
        <v>937</v>
      </c>
      <c r="I346" s="32"/>
      <c r="J346" s="23">
        <f t="shared" si="274"/>
        <v>2387</v>
      </c>
      <c r="K346" s="30" t="str">
        <f t="shared" si="275"/>
        <v/>
      </c>
      <c r="L346" s="23">
        <v>1900</v>
      </c>
      <c r="M346" s="23">
        <f t="shared" si="276"/>
        <v>487</v>
      </c>
      <c r="N346" s="31">
        <f t="shared" si="277"/>
        <v>0.20402178466694595</v>
      </c>
      <c r="O346" s="23">
        <v>400</v>
      </c>
      <c r="P346" s="23"/>
      <c r="Q346" s="23"/>
      <c r="R346" s="23"/>
      <c r="S346" s="23">
        <v>73</v>
      </c>
      <c r="T346" s="23">
        <v>14</v>
      </c>
      <c r="U346" s="23"/>
      <c r="V346" s="23"/>
      <c r="W346" s="23"/>
      <c r="X346" s="24">
        <v>20170416</v>
      </c>
      <c r="Y346" s="22">
        <v>14</v>
      </c>
      <c r="Z346" s="22" t="s">
        <v>39</v>
      </c>
      <c r="AA346" s="22"/>
      <c r="AB346" s="22" t="str">
        <f t="shared" si="278"/>
        <v>이명강</v>
      </c>
      <c r="AC346" s="45" t="s">
        <v>931</v>
      </c>
      <c r="AD346" s="47">
        <f t="shared" si="291"/>
        <v>0.5</v>
      </c>
      <c r="AE346" s="48">
        <f t="shared" si="292"/>
        <v>0.5</v>
      </c>
    </row>
    <row r="347" spans="1:31" s="25" customFormat="1" ht="25.5" customHeight="1" thickBot="1">
      <c r="A347" s="21">
        <v>15</v>
      </c>
      <c r="B347" s="22">
        <f t="shared" si="273"/>
        <v>4</v>
      </c>
      <c r="C347" s="22">
        <v>16</v>
      </c>
      <c r="D347" s="22" t="s">
        <v>1056</v>
      </c>
      <c r="E347" s="22" t="s">
        <v>1057</v>
      </c>
      <c r="F347" s="22" t="s">
        <v>1058</v>
      </c>
      <c r="G347" s="22" t="s">
        <v>1059</v>
      </c>
      <c r="H347" s="22" t="s">
        <v>937</v>
      </c>
      <c r="I347" s="32"/>
      <c r="J347" s="23">
        <f t="shared" si="274"/>
        <v>3301</v>
      </c>
      <c r="K347" s="30" t="str">
        <f t="shared" si="275"/>
        <v/>
      </c>
      <c r="L347" s="23">
        <v>3100</v>
      </c>
      <c r="M347" s="23">
        <f t="shared" si="276"/>
        <v>201</v>
      </c>
      <c r="N347" s="31">
        <f t="shared" si="277"/>
        <v>6.0890639200242354E-2</v>
      </c>
      <c r="O347" s="23">
        <v>21</v>
      </c>
      <c r="P347" s="23"/>
      <c r="Q347" s="23"/>
      <c r="R347" s="23"/>
      <c r="S347" s="23">
        <v>112</v>
      </c>
      <c r="T347" s="23"/>
      <c r="U347" s="23"/>
      <c r="V347" s="23"/>
      <c r="W347" s="23">
        <v>68</v>
      </c>
      <c r="X347" s="24">
        <v>20170416</v>
      </c>
      <c r="Y347" s="22">
        <v>14</v>
      </c>
      <c r="Z347" s="22" t="s">
        <v>38</v>
      </c>
      <c r="AA347" s="22" t="s">
        <v>1069</v>
      </c>
      <c r="AB347" s="22" t="str">
        <f t="shared" si="278"/>
        <v>김연빈</v>
      </c>
      <c r="AC347" s="45" t="s">
        <v>931</v>
      </c>
      <c r="AD347" s="47">
        <f t="shared" si="279"/>
        <v>0.5</v>
      </c>
      <c r="AE347" s="48">
        <f t="shared" si="280"/>
        <v>0.5</v>
      </c>
    </row>
    <row r="348" spans="1:31" s="27" customFormat="1" ht="21" customHeight="1" thickTop="1">
      <c r="A348" s="82" t="s">
        <v>32</v>
      </c>
      <c r="B348" s="83"/>
      <c r="C348" s="83"/>
      <c r="D348" s="83"/>
      <c r="E348" s="83"/>
      <c r="F348" s="83"/>
      <c r="G348" s="83"/>
      <c r="H348" s="59"/>
      <c r="I348" s="86">
        <f>SUM(I333:I347)</f>
        <v>0</v>
      </c>
      <c r="J348" s="86">
        <f>SUM(J333:J347)</f>
        <v>93770</v>
      </c>
      <c r="K348" s="86">
        <f>SUM(K333:K347)</f>
        <v>0</v>
      </c>
      <c r="L348" s="86">
        <f>SUM(L333:L347)</f>
        <v>89972</v>
      </c>
      <c r="M348" s="86">
        <f>SUM(M333:M347)</f>
        <v>3798</v>
      </c>
      <c r="N348" s="88">
        <f>M348/J348</f>
        <v>4.0503359283352885E-2</v>
      </c>
      <c r="O348" s="26">
        <f t="shared" ref="O348" si="295">SUM( O333:O347)</f>
        <v>2775</v>
      </c>
      <c r="P348" s="26">
        <f t="shared" ref="P348" si="296">SUM( P333:P347)</f>
        <v>33</v>
      </c>
      <c r="Q348" s="26">
        <f t="shared" ref="Q348" si="297">SUM( Q333:Q347)</f>
        <v>0</v>
      </c>
      <c r="R348" s="26">
        <f t="shared" ref="R348" si="298">SUM( R333:R347)</f>
        <v>0</v>
      </c>
      <c r="S348" s="26">
        <f t="shared" ref="S348" si="299">SUM( S333:S347)</f>
        <v>490</v>
      </c>
      <c r="T348" s="26">
        <f t="shared" ref="T348" si="300">SUM( T333:T347)</f>
        <v>238</v>
      </c>
      <c r="U348" s="26">
        <f t="shared" ref="U348" si="301">SUM( U333:U347)</f>
        <v>185</v>
      </c>
      <c r="V348" s="26">
        <f t="shared" ref="V348" si="302">SUM( V333:V347)</f>
        <v>0</v>
      </c>
      <c r="W348" s="26">
        <f t="shared" ref="W348" si="303">SUM( W333:W347)</f>
        <v>77</v>
      </c>
      <c r="X348" s="89"/>
      <c r="Y348" s="83"/>
      <c r="Z348" s="59"/>
      <c r="AA348" s="90"/>
      <c r="AB348" s="58"/>
      <c r="AC348" s="59"/>
      <c r="AD348" s="62"/>
      <c r="AE348" s="25"/>
    </row>
    <row r="349" spans="1:31" s="27" customFormat="1" ht="20.25">
      <c r="A349" s="84"/>
      <c r="B349" s="85"/>
      <c r="C349" s="85"/>
      <c r="D349" s="85"/>
      <c r="E349" s="85"/>
      <c r="F349" s="85"/>
      <c r="G349" s="85"/>
      <c r="H349" s="61"/>
      <c r="I349" s="87"/>
      <c r="J349" s="87"/>
      <c r="K349" s="87"/>
      <c r="L349" s="87"/>
      <c r="M349" s="87"/>
      <c r="N349" s="87"/>
      <c r="O349" s="55">
        <f t="shared" ref="O349:W349" si="304">IFERROR(O348/$M348,"")</f>
        <v>0.73064770932069512</v>
      </c>
      <c r="P349" s="55">
        <f t="shared" si="304"/>
        <v>8.6887835703001581E-3</v>
      </c>
      <c r="Q349" s="55">
        <f t="shared" si="304"/>
        <v>0</v>
      </c>
      <c r="R349" s="55">
        <f t="shared" si="304"/>
        <v>0</v>
      </c>
      <c r="S349" s="55">
        <f t="shared" si="304"/>
        <v>0.12901527119536599</v>
      </c>
      <c r="T349" s="55">
        <f t="shared" si="304"/>
        <v>6.2664560294892049E-2</v>
      </c>
      <c r="U349" s="55">
        <f t="shared" si="304"/>
        <v>4.8709847288046337E-2</v>
      </c>
      <c r="V349" s="55">
        <f t="shared" si="304"/>
        <v>0</v>
      </c>
      <c r="W349" s="55">
        <f t="shared" si="304"/>
        <v>2.0273828330700367E-2</v>
      </c>
      <c r="X349" s="60"/>
      <c r="Y349" s="85"/>
      <c r="Z349" s="61"/>
      <c r="AA349" s="87"/>
      <c r="AB349" s="60"/>
      <c r="AC349" s="61"/>
      <c r="AD349" s="63"/>
      <c r="AE349" s="25"/>
    </row>
    <row r="350" spans="1:31" s="28" customFormat="1" ht="10.5" customHeight="1" thickBot="1">
      <c r="A350" s="64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6"/>
      <c r="AE350" s="25"/>
    </row>
    <row r="351" spans="1:31" s="28" customFormat="1" ht="24.75" customHeight="1">
      <c r="A351" s="67" t="s">
        <v>33</v>
      </c>
      <c r="B351" s="68"/>
      <c r="C351" s="69"/>
      <c r="D351" s="76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77"/>
      <c r="AE351" s="25"/>
    </row>
    <row r="352" spans="1:31" s="28" customFormat="1" ht="24.75" customHeight="1">
      <c r="A352" s="70"/>
      <c r="B352" s="71"/>
      <c r="C352" s="72"/>
      <c r="D352" s="78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9"/>
      <c r="AE352" s="16"/>
    </row>
    <row r="353" spans="1:31" s="28" customFormat="1" ht="24.75" customHeight="1">
      <c r="A353" s="70"/>
      <c r="B353" s="71"/>
      <c r="C353" s="72"/>
      <c r="D353" s="78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9"/>
      <c r="AE353" s="16"/>
    </row>
    <row r="354" spans="1:31" s="28" customFormat="1" ht="24.75" customHeight="1">
      <c r="A354" s="70"/>
      <c r="B354" s="71"/>
      <c r="C354" s="72"/>
      <c r="D354" s="78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9"/>
      <c r="AE354" s="16"/>
    </row>
    <row r="355" spans="1:31" s="28" customFormat="1" ht="24.75" customHeight="1">
      <c r="A355" s="70"/>
      <c r="B355" s="71"/>
      <c r="C355" s="72"/>
      <c r="D355" s="78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9"/>
      <c r="AE355" s="16"/>
    </row>
    <row r="356" spans="1:31" ht="24.75" customHeight="1" thickBot="1">
      <c r="A356" s="73"/>
      <c r="B356" s="74"/>
      <c r="C356" s="75"/>
      <c r="D356" s="80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81"/>
    </row>
    <row r="357" spans="1:31" ht="17.25" thickBot="1"/>
    <row r="358" spans="1:31" s="16" customFormat="1" ht="33" customHeight="1">
      <c r="A358" s="91">
        <v>4</v>
      </c>
      <c r="B358" s="92"/>
      <c r="C358" s="92"/>
      <c r="D358" s="92"/>
      <c r="E358" s="92"/>
      <c r="F358" s="93" t="s">
        <v>40</v>
      </c>
      <c r="G358" s="93"/>
      <c r="H358" s="93"/>
      <c r="I358" s="93"/>
      <c r="J358" s="93"/>
      <c r="K358" s="94"/>
      <c r="L358" s="95" t="s">
        <v>0</v>
      </c>
      <c r="M358" s="96"/>
      <c r="N358" s="15"/>
      <c r="O358" s="95" t="s">
        <v>1</v>
      </c>
      <c r="P358" s="97"/>
      <c r="Q358" s="97"/>
      <c r="R358" s="97"/>
      <c r="S358" s="97"/>
      <c r="T358" s="97"/>
      <c r="U358" s="97"/>
      <c r="V358" s="97"/>
      <c r="W358" s="96"/>
      <c r="X358" s="95" t="s">
        <v>2</v>
      </c>
      <c r="Y358" s="97"/>
      <c r="Z358" s="96"/>
      <c r="AA358" s="98" t="s">
        <v>3</v>
      </c>
      <c r="AB358" s="100" t="s">
        <v>4</v>
      </c>
      <c r="AC358" s="102" t="s">
        <v>5</v>
      </c>
      <c r="AD358" s="104" t="s">
        <v>793</v>
      </c>
    </row>
    <row r="359" spans="1:31" s="16" customFormat="1" ht="45" customHeight="1" thickBot="1">
      <c r="A359" s="17" t="s">
        <v>6</v>
      </c>
      <c r="B359" s="18" t="s">
        <v>7</v>
      </c>
      <c r="C359" s="18" t="s">
        <v>8</v>
      </c>
      <c r="D359" s="18" t="s">
        <v>9</v>
      </c>
      <c r="E359" s="18" t="s">
        <v>10</v>
      </c>
      <c r="F359" s="18" t="s">
        <v>11</v>
      </c>
      <c r="G359" s="18" t="s">
        <v>12</v>
      </c>
      <c r="H359" s="18" t="s">
        <v>13</v>
      </c>
      <c r="I359" s="33" t="s">
        <v>36</v>
      </c>
      <c r="J359" s="18" t="s">
        <v>0</v>
      </c>
      <c r="K359" s="18" t="s">
        <v>37</v>
      </c>
      <c r="L359" s="18" t="s">
        <v>14</v>
      </c>
      <c r="M359" s="18" t="s">
        <v>15</v>
      </c>
      <c r="N359" s="19" t="s">
        <v>16</v>
      </c>
      <c r="O359" s="18" t="s">
        <v>17</v>
      </c>
      <c r="P359" s="18" t="s">
        <v>18</v>
      </c>
      <c r="Q359" s="18" t="s">
        <v>19</v>
      </c>
      <c r="R359" s="18" t="s">
        <v>20</v>
      </c>
      <c r="S359" s="18" t="s">
        <v>21</v>
      </c>
      <c r="T359" s="18" t="s">
        <v>22</v>
      </c>
      <c r="U359" s="18" t="s">
        <v>23</v>
      </c>
      <c r="V359" s="20" t="s">
        <v>34</v>
      </c>
      <c r="W359" s="18" t="s">
        <v>25</v>
      </c>
      <c r="X359" s="18" t="s">
        <v>26</v>
      </c>
      <c r="Y359" s="18" t="s">
        <v>27</v>
      </c>
      <c r="Z359" s="18" t="s">
        <v>28</v>
      </c>
      <c r="AA359" s="99"/>
      <c r="AB359" s="101"/>
      <c r="AC359" s="103"/>
      <c r="AD359" s="105"/>
    </row>
    <row r="360" spans="1:31" s="25" customFormat="1" ht="25.5" customHeight="1">
      <c r="A360" s="21">
        <v>1</v>
      </c>
      <c r="B360" s="22">
        <f t="shared" ref="B360:B378" si="305">$A$1</f>
        <v>4</v>
      </c>
      <c r="C360" s="22">
        <v>17</v>
      </c>
      <c r="D360" s="22" t="s">
        <v>912</v>
      </c>
      <c r="E360" s="22" t="s">
        <v>1033</v>
      </c>
      <c r="F360" s="22" t="s">
        <v>1074</v>
      </c>
      <c r="G360" s="22" t="s">
        <v>924</v>
      </c>
      <c r="H360" s="22" t="s">
        <v>922</v>
      </c>
      <c r="I360" s="32"/>
      <c r="J360" s="23">
        <f t="shared" ref="J360:J378" si="306">L360+M360</f>
        <v>46600</v>
      </c>
      <c r="K360" s="30" t="str">
        <f t="shared" ref="K360:K378" si="307">IF(OR(I360=0,J360=0),"",I360-J360)</f>
        <v/>
      </c>
      <c r="L360" s="23">
        <v>46600</v>
      </c>
      <c r="M360" s="23">
        <f t="shared" ref="M360:M378" si="308">SUBTOTAL(9,O360:W360)</f>
        <v>0</v>
      </c>
      <c r="N360" s="31">
        <f t="shared" ref="N360:N378" si="309">IF(L360="",0,M360/J360)</f>
        <v>0</v>
      </c>
      <c r="O360" s="23"/>
      <c r="P360" s="23"/>
      <c r="Q360" s="23"/>
      <c r="R360" s="23"/>
      <c r="S360" s="23"/>
      <c r="T360" s="23"/>
      <c r="U360" s="23"/>
      <c r="V360" s="23"/>
      <c r="W360" s="23"/>
      <c r="X360" s="24">
        <v>20161116</v>
      </c>
      <c r="Y360" s="22">
        <v>11</v>
      </c>
      <c r="Z360" s="22" t="s">
        <v>38</v>
      </c>
      <c r="AA360" s="22"/>
      <c r="AB360" s="22" t="str">
        <f t="shared" ref="AB360:AB378" si="310">IF(Z360="A","이명강","김연빈")</f>
        <v>김연빈</v>
      </c>
      <c r="AC360" s="45" t="s">
        <v>948</v>
      </c>
      <c r="AD360" s="47" t="str">
        <f t="shared" ref="AD360:AD378" si="311">IF(AE360=0,"",AE360)</f>
        <v/>
      </c>
      <c r="AE360" s="48">
        <f t="shared" ref="AE360:AE378" si="312">IF(F360="",0,VLOOKUP(F360,제품피치,2))</f>
        <v>0</v>
      </c>
    </row>
    <row r="361" spans="1:31" s="25" customFormat="1" ht="25.5" customHeight="1">
      <c r="A361" s="21">
        <v>2</v>
      </c>
      <c r="B361" s="22">
        <f t="shared" si="305"/>
        <v>4</v>
      </c>
      <c r="C361" s="22">
        <v>17</v>
      </c>
      <c r="D361" s="22" t="s">
        <v>920</v>
      </c>
      <c r="E361" s="22" t="s">
        <v>1051</v>
      </c>
      <c r="F361" s="22" t="s">
        <v>1072</v>
      </c>
      <c r="G361" s="22">
        <v>8301</v>
      </c>
      <c r="H361" s="22" t="s">
        <v>923</v>
      </c>
      <c r="I361" s="32"/>
      <c r="J361" s="23">
        <f t="shared" si="306"/>
        <v>1280</v>
      </c>
      <c r="K361" s="30" t="str">
        <f t="shared" si="307"/>
        <v/>
      </c>
      <c r="L361" s="23">
        <v>1253</v>
      </c>
      <c r="M361" s="23">
        <f t="shared" si="308"/>
        <v>27</v>
      </c>
      <c r="N361" s="31">
        <f t="shared" si="309"/>
        <v>2.1093750000000001E-2</v>
      </c>
      <c r="O361" s="23">
        <v>4</v>
      </c>
      <c r="P361" s="23"/>
      <c r="Q361" s="23"/>
      <c r="R361" s="23"/>
      <c r="S361" s="23"/>
      <c r="T361" s="23">
        <v>14</v>
      </c>
      <c r="U361" s="23">
        <v>9</v>
      </c>
      <c r="V361" s="23"/>
      <c r="W361" s="23"/>
      <c r="X361" s="24">
        <v>20170415</v>
      </c>
      <c r="Y361" s="22">
        <v>12</v>
      </c>
      <c r="Z361" s="22" t="s">
        <v>38</v>
      </c>
      <c r="AA361" s="22"/>
      <c r="AB361" s="22" t="str">
        <f t="shared" si="310"/>
        <v>김연빈</v>
      </c>
      <c r="AC361" s="45" t="s">
        <v>911</v>
      </c>
      <c r="AD361" s="47">
        <f t="shared" si="311"/>
        <v>0.8</v>
      </c>
      <c r="AE361" s="48">
        <f t="shared" si="312"/>
        <v>0.8</v>
      </c>
    </row>
    <row r="362" spans="1:31" s="25" customFormat="1" ht="25.5" customHeight="1">
      <c r="A362" s="21">
        <v>3</v>
      </c>
      <c r="B362" s="22">
        <f t="shared" si="305"/>
        <v>4</v>
      </c>
      <c r="C362" s="22">
        <v>17</v>
      </c>
      <c r="D362" s="22" t="s">
        <v>1056</v>
      </c>
      <c r="E362" s="22" t="s">
        <v>1057</v>
      </c>
      <c r="F362" s="22" t="s">
        <v>1058</v>
      </c>
      <c r="G362" s="22" t="s">
        <v>1059</v>
      </c>
      <c r="H362" s="22" t="s">
        <v>937</v>
      </c>
      <c r="I362" s="32"/>
      <c r="J362" s="23">
        <f t="shared" si="306"/>
        <v>2562</v>
      </c>
      <c r="K362" s="30" t="str">
        <f t="shared" si="307"/>
        <v/>
      </c>
      <c r="L362" s="23">
        <v>2341</v>
      </c>
      <c r="M362" s="23">
        <f t="shared" si="308"/>
        <v>221</v>
      </c>
      <c r="N362" s="31">
        <f t="shared" si="309"/>
        <v>8.6260733801717407E-2</v>
      </c>
      <c r="O362" s="23">
        <v>127</v>
      </c>
      <c r="P362" s="23"/>
      <c r="Q362" s="23"/>
      <c r="R362" s="23"/>
      <c r="S362" s="23">
        <v>94</v>
      </c>
      <c r="T362" s="23"/>
      <c r="U362" s="23"/>
      <c r="V362" s="23"/>
      <c r="W362" s="23"/>
      <c r="X362" s="24">
        <v>20170415</v>
      </c>
      <c r="Y362" s="22">
        <v>14</v>
      </c>
      <c r="Z362" s="22" t="s">
        <v>38</v>
      </c>
      <c r="AA362" s="22"/>
      <c r="AB362" s="22" t="str">
        <f t="shared" si="310"/>
        <v>김연빈</v>
      </c>
      <c r="AC362" s="45" t="s">
        <v>30</v>
      </c>
      <c r="AD362" s="47">
        <f t="shared" si="311"/>
        <v>0.5</v>
      </c>
      <c r="AE362" s="48">
        <f t="shared" si="312"/>
        <v>0.5</v>
      </c>
    </row>
    <row r="363" spans="1:31" s="25" customFormat="1" ht="25.5" customHeight="1">
      <c r="A363" s="21">
        <v>4</v>
      </c>
      <c r="B363" s="22">
        <f t="shared" si="305"/>
        <v>4</v>
      </c>
      <c r="C363" s="22">
        <v>17</v>
      </c>
      <c r="D363" s="22" t="s">
        <v>1056</v>
      </c>
      <c r="E363" s="22" t="s">
        <v>1057</v>
      </c>
      <c r="F363" s="22" t="s">
        <v>1058</v>
      </c>
      <c r="G363" s="22" t="s">
        <v>1059</v>
      </c>
      <c r="H363" s="22" t="s">
        <v>937</v>
      </c>
      <c r="I363" s="32"/>
      <c r="J363" s="23">
        <f t="shared" si="306"/>
        <v>541</v>
      </c>
      <c r="K363" s="30" t="str">
        <f t="shared" si="307"/>
        <v/>
      </c>
      <c r="L363" s="23">
        <v>505</v>
      </c>
      <c r="M363" s="23">
        <f t="shared" si="308"/>
        <v>36</v>
      </c>
      <c r="N363" s="31">
        <f t="shared" si="309"/>
        <v>6.6543438077634007E-2</v>
      </c>
      <c r="O363" s="23">
        <v>17</v>
      </c>
      <c r="P363" s="23"/>
      <c r="Q363" s="23"/>
      <c r="R363" s="23"/>
      <c r="S363" s="23">
        <v>19</v>
      </c>
      <c r="T363" s="23"/>
      <c r="U363" s="23"/>
      <c r="V363" s="23"/>
      <c r="W363" s="23"/>
      <c r="X363" s="24">
        <v>20170415</v>
      </c>
      <c r="Y363" s="22">
        <v>14</v>
      </c>
      <c r="Z363" s="22" t="s">
        <v>38</v>
      </c>
      <c r="AA363" s="22"/>
      <c r="AB363" s="22" t="str">
        <f t="shared" si="310"/>
        <v>김연빈</v>
      </c>
      <c r="AC363" s="45" t="s">
        <v>911</v>
      </c>
      <c r="AD363" s="47">
        <f t="shared" ref="AD363" si="313">IF(AE363=0,"",AE363)</f>
        <v>0.5</v>
      </c>
      <c r="AE363" s="48">
        <f t="shared" ref="AE363" si="314">IF(F363="",0,VLOOKUP(F363,제품피치,2))</f>
        <v>0.5</v>
      </c>
    </row>
    <row r="364" spans="1:31" s="25" customFormat="1" ht="25.5" customHeight="1">
      <c r="A364" s="21">
        <v>5</v>
      </c>
      <c r="B364" s="22">
        <f t="shared" si="305"/>
        <v>4</v>
      </c>
      <c r="C364" s="22">
        <v>17</v>
      </c>
      <c r="D364" s="22" t="s">
        <v>912</v>
      </c>
      <c r="E364" s="22" t="s">
        <v>897</v>
      </c>
      <c r="F364" s="22" t="s">
        <v>1064</v>
      </c>
      <c r="G364" s="22" t="s">
        <v>924</v>
      </c>
      <c r="H364" s="22" t="s">
        <v>937</v>
      </c>
      <c r="I364" s="32"/>
      <c r="J364" s="23">
        <f t="shared" si="306"/>
        <v>1500</v>
      </c>
      <c r="K364" s="30" t="str">
        <f t="shared" si="307"/>
        <v/>
      </c>
      <c r="L364" s="23">
        <v>1500</v>
      </c>
      <c r="M364" s="23">
        <f t="shared" si="308"/>
        <v>0</v>
      </c>
      <c r="N364" s="31">
        <f t="shared" si="309"/>
        <v>0</v>
      </c>
      <c r="O364" s="23"/>
      <c r="P364" s="23"/>
      <c r="Q364" s="23"/>
      <c r="R364" s="23"/>
      <c r="S364" s="23"/>
      <c r="T364" s="23"/>
      <c r="U364" s="23"/>
      <c r="V364" s="23"/>
      <c r="W364" s="23"/>
      <c r="X364" s="24">
        <v>20170416</v>
      </c>
      <c r="Y364" s="22">
        <v>1</v>
      </c>
      <c r="Z364" s="22" t="s">
        <v>1070</v>
      </c>
      <c r="AA364" s="22"/>
      <c r="AB364" s="22" t="str">
        <f t="shared" si="310"/>
        <v>이명강</v>
      </c>
      <c r="AC364" s="45" t="s">
        <v>30</v>
      </c>
      <c r="AD364" s="47" t="str">
        <f t="shared" ref="AD364" si="315">IF(AE364=0,"",AE364)</f>
        <v/>
      </c>
      <c r="AE364" s="48">
        <f t="shared" ref="AE364" si="316">IF(F364="",0,VLOOKUP(F364,제품피치,2))</f>
        <v>0</v>
      </c>
    </row>
    <row r="365" spans="1:31" s="25" customFormat="1" ht="25.5" customHeight="1">
      <c r="A365" s="21">
        <v>6</v>
      </c>
      <c r="B365" s="22">
        <f t="shared" si="305"/>
        <v>4</v>
      </c>
      <c r="C365" s="22">
        <v>17</v>
      </c>
      <c r="D365" s="22" t="s">
        <v>912</v>
      </c>
      <c r="E365" s="22" t="s">
        <v>897</v>
      </c>
      <c r="F365" s="22" t="s">
        <v>1064</v>
      </c>
      <c r="G365" s="22" t="s">
        <v>924</v>
      </c>
      <c r="H365" s="22" t="s">
        <v>937</v>
      </c>
      <c r="I365" s="32"/>
      <c r="J365" s="23">
        <f t="shared" si="306"/>
        <v>2600</v>
      </c>
      <c r="K365" s="30" t="str">
        <f t="shared" si="307"/>
        <v/>
      </c>
      <c r="L365" s="23">
        <v>2600</v>
      </c>
      <c r="M365" s="23">
        <f t="shared" si="308"/>
        <v>0</v>
      </c>
      <c r="N365" s="31">
        <f t="shared" si="309"/>
        <v>0</v>
      </c>
      <c r="O365" s="23"/>
      <c r="P365" s="23"/>
      <c r="Q365" s="23"/>
      <c r="R365" s="23"/>
      <c r="S365" s="23"/>
      <c r="T365" s="23"/>
      <c r="U365" s="23"/>
      <c r="V365" s="23"/>
      <c r="W365" s="23"/>
      <c r="X365" s="24">
        <v>20170416</v>
      </c>
      <c r="Y365" s="22">
        <v>1</v>
      </c>
      <c r="Z365" s="22" t="s">
        <v>38</v>
      </c>
      <c r="AA365" s="22"/>
      <c r="AB365" s="22" t="str">
        <f t="shared" si="310"/>
        <v>김연빈</v>
      </c>
      <c r="AC365" s="45" t="s">
        <v>30</v>
      </c>
      <c r="AD365" s="47" t="str">
        <f t="shared" si="311"/>
        <v/>
      </c>
      <c r="AE365" s="48">
        <f t="shared" si="312"/>
        <v>0</v>
      </c>
    </row>
    <row r="366" spans="1:31" s="25" customFormat="1" ht="25.5" customHeight="1">
      <c r="A366" s="21">
        <v>7</v>
      </c>
      <c r="B366" s="22">
        <f t="shared" si="305"/>
        <v>4</v>
      </c>
      <c r="C366" s="22">
        <v>17</v>
      </c>
      <c r="D366" s="22" t="s">
        <v>912</v>
      </c>
      <c r="E366" s="22" t="s">
        <v>1033</v>
      </c>
      <c r="F366" s="22" t="s">
        <v>1034</v>
      </c>
      <c r="G366" s="22" t="s">
        <v>924</v>
      </c>
      <c r="H366" s="22" t="s">
        <v>937</v>
      </c>
      <c r="I366" s="32"/>
      <c r="J366" s="23">
        <f t="shared" si="306"/>
        <v>25132</v>
      </c>
      <c r="K366" s="30" t="str">
        <f t="shared" si="307"/>
        <v/>
      </c>
      <c r="L366" s="23">
        <v>25000</v>
      </c>
      <c r="M366" s="23">
        <f t="shared" si="308"/>
        <v>132</v>
      </c>
      <c r="N366" s="31">
        <f t="shared" si="309"/>
        <v>5.2522680248289037E-3</v>
      </c>
      <c r="O366" s="23">
        <v>132</v>
      </c>
      <c r="P366" s="23"/>
      <c r="Q366" s="23"/>
      <c r="R366" s="23"/>
      <c r="S366" s="23"/>
      <c r="T366" s="23"/>
      <c r="U366" s="23"/>
      <c r="V366" s="23"/>
      <c r="W366" s="23"/>
      <c r="X366" s="24">
        <v>20170416</v>
      </c>
      <c r="Y366" s="22">
        <v>4</v>
      </c>
      <c r="Z366" s="22" t="s">
        <v>38</v>
      </c>
      <c r="AA366" s="22"/>
      <c r="AB366" s="22" t="str">
        <f t="shared" si="310"/>
        <v>김연빈</v>
      </c>
      <c r="AC366" s="45" t="s">
        <v>30</v>
      </c>
      <c r="AD366" s="47" t="str">
        <f t="shared" ref="AD366" si="317">IF(AE366=0,"",AE366)</f>
        <v/>
      </c>
      <c r="AE366" s="48">
        <f t="shared" ref="AE366" si="318">IF(F366="",0,VLOOKUP(F366,제품피치,2))</f>
        <v>0</v>
      </c>
    </row>
    <row r="367" spans="1:31" s="25" customFormat="1" ht="25.5" customHeight="1">
      <c r="A367" s="21">
        <v>8</v>
      </c>
      <c r="B367" s="22">
        <f t="shared" si="305"/>
        <v>4</v>
      </c>
      <c r="C367" s="22">
        <v>17</v>
      </c>
      <c r="D367" s="22" t="s">
        <v>912</v>
      </c>
      <c r="E367" s="22" t="s">
        <v>891</v>
      </c>
      <c r="F367" s="22" t="s">
        <v>1071</v>
      </c>
      <c r="G367" s="22" t="s">
        <v>969</v>
      </c>
      <c r="H367" s="22" t="s">
        <v>922</v>
      </c>
      <c r="I367" s="32"/>
      <c r="J367" s="23">
        <f t="shared" si="306"/>
        <v>1506</v>
      </c>
      <c r="K367" s="30" t="str">
        <f t="shared" si="307"/>
        <v/>
      </c>
      <c r="L367" s="23">
        <v>1414</v>
      </c>
      <c r="M367" s="23">
        <f t="shared" si="308"/>
        <v>92</v>
      </c>
      <c r="N367" s="31">
        <f t="shared" si="309"/>
        <v>6.1088977423638779E-2</v>
      </c>
      <c r="O367" s="23"/>
      <c r="P367" s="23"/>
      <c r="Q367" s="23"/>
      <c r="R367" s="23"/>
      <c r="S367" s="23">
        <v>67</v>
      </c>
      <c r="T367" s="23"/>
      <c r="U367" s="23"/>
      <c r="V367" s="23"/>
      <c r="W367" s="23">
        <v>25</v>
      </c>
      <c r="X367" s="24">
        <v>20170416</v>
      </c>
      <c r="Y367" s="22">
        <v>8</v>
      </c>
      <c r="Z367" s="22" t="s">
        <v>39</v>
      </c>
      <c r="AA367" s="22" t="s">
        <v>1073</v>
      </c>
      <c r="AB367" s="22" t="str">
        <f t="shared" si="310"/>
        <v>이명강</v>
      </c>
      <c r="AC367" s="45" t="s">
        <v>948</v>
      </c>
      <c r="AD367" s="47" t="str">
        <f t="shared" si="311"/>
        <v/>
      </c>
      <c r="AE367" s="48">
        <f t="shared" si="312"/>
        <v>0</v>
      </c>
    </row>
    <row r="368" spans="1:31" s="25" customFormat="1" ht="25.5" customHeight="1">
      <c r="A368" s="21">
        <v>9</v>
      </c>
      <c r="B368" s="22">
        <f t="shared" si="305"/>
        <v>4</v>
      </c>
      <c r="C368" s="22">
        <v>17</v>
      </c>
      <c r="D368" s="22" t="s">
        <v>912</v>
      </c>
      <c r="E368" s="22" t="s">
        <v>891</v>
      </c>
      <c r="F368" s="22" t="s">
        <v>1071</v>
      </c>
      <c r="G368" s="22" t="s">
        <v>969</v>
      </c>
      <c r="H368" s="22" t="s">
        <v>922</v>
      </c>
      <c r="I368" s="32"/>
      <c r="J368" s="23">
        <f t="shared" si="306"/>
        <v>2632</v>
      </c>
      <c r="K368" s="30" t="str">
        <f t="shared" si="307"/>
        <v/>
      </c>
      <c r="L368" s="23">
        <v>2560</v>
      </c>
      <c r="M368" s="23">
        <f t="shared" si="308"/>
        <v>72</v>
      </c>
      <c r="N368" s="31">
        <f t="shared" si="309"/>
        <v>2.7355623100303952E-2</v>
      </c>
      <c r="O368" s="23">
        <v>9</v>
      </c>
      <c r="P368" s="23"/>
      <c r="Q368" s="23"/>
      <c r="R368" s="23"/>
      <c r="S368" s="23">
        <v>63</v>
      </c>
      <c r="T368" s="23"/>
      <c r="U368" s="23"/>
      <c r="V368" s="23"/>
      <c r="W368" s="23"/>
      <c r="X368" s="24">
        <v>20170416</v>
      </c>
      <c r="Y368" s="22">
        <v>8</v>
      </c>
      <c r="Z368" s="22" t="s">
        <v>38</v>
      </c>
      <c r="AA368" s="22"/>
      <c r="AB368" s="22" t="str">
        <f t="shared" si="310"/>
        <v>김연빈</v>
      </c>
      <c r="AC368" s="45" t="s">
        <v>30</v>
      </c>
      <c r="AD368" s="47" t="str">
        <f t="shared" si="311"/>
        <v/>
      </c>
      <c r="AE368" s="48">
        <f t="shared" si="312"/>
        <v>0</v>
      </c>
    </row>
    <row r="369" spans="1:31" s="25" customFormat="1" ht="25.5" customHeight="1">
      <c r="A369" s="21">
        <v>10</v>
      </c>
      <c r="B369" s="22">
        <f t="shared" si="305"/>
        <v>4</v>
      </c>
      <c r="C369" s="22">
        <v>17</v>
      </c>
      <c r="D369" s="22" t="s">
        <v>920</v>
      </c>
      <c r="E369" s="22" t="s">
        <v>1051</v>
      </c>
      <c r="F369" s="22" t="s">
        <v>1072</v>
      </c>
      <c r="G369" s="22">
        <v>8301</v>
      </c>
      <c r="H369" s="22" t="s">
        <v>923</v>
      </c>
      <c r="I369" s="32"/>
      <c r="J369" s="23">
        <f t="shared" si="306"/>
        <v>2113</v>
      </c>
      <c r="K369" s="30" t="str">
        <f t="shared" si="307"/>
        <v/>
      </c>
      <c r="L369" s="23">
        <v>2072</v>
      </c>
      <c r="M369" s="23">
        <f t="shared" si="308"/>
        <v>41</v>
      </c>
      <c r="N369" s="31">
        <f t="shared" si="309"/>
        <v>1.9403691433980123E-2</v>
      </c>
      <c r="O369" s="23">
        <v>6</v>
      </c>
      <c r="P369" s="23"/>
      <c r="Q369" s="23"/>
      <c r="R369" s="23"/>
      <c r="S369" s="23"/>
      <c r="T369" s="23">
        <v>23</v>
      </c>
      <c r="U369" s="23">
        <v>12</v>
      </c>
      <c r="V369" s="23"/>
      <c r="W369" s="23"/>
      <c r="X369" s="24">
        <v>20170416</v>
      </c>
      <c r="Y369" s="22">
        <v>12</v>
      </c>
      <c r="Z369" s="22" t="s">
        <v>1070</v>
      </c>
      <c r="AA369" s="22"/>
      <c r="AB369" s="22" t="str">
        <f t="shared" si="310"/>
        <v>이명강</v>
      </c>
      <c r="AC369" s="45" t="s">
        <v>911</v>
      </c>
      <c r="AD369" s="47">
        <f t="shared" ref="AD369" si="319">IF(AE369=0,"",AE369)</f>
        <v>0.8</v>
      </c>
      <c r="AE369" s="48">
        <f t="shared" ref="AE369" si="320">IF(F369="",0,VLOOKUP(F369,제품피치,2))</f>
        <v>0.8</v>
      </c>
    </row>
    <row r="370" spans="1:31" s="25" customFormat="1" ht="25.5" customHeight="1">
      <c r="A370" s="21">
        <v>11</v>
      </c>
      <c r="B370" s="22">
        <f t="shared" si="305"/>
        <v>4</v>
      </c>
      <c r="C370" s="22">
        <v>17</v>
      </c>
      <c r="D370" s="22" t="s">
        <v>920</v>
      </c>
      <c r="E370" s="22" t="s">
        <v>1051</v>
      </c>
      <c r="F370" s="22" t="s">
        <v>1072</v>
      </c>
      <c r="G370" s="22">
        <v>8301</v>
      </c>
      <c r="H370" s="22" t="s">
        <v>923</v>
      </c>
      <c r="I370" s="32"/>
      <c r="J370" s="23">
        <f t="shared" si="306"/>
        <v>3051</v>
      </c>
      <c r="K370" s="30" t="str">
        <f t="shared" si="307"/>
        <v/>
      </c>
      <c r="L370" s="23">
        <v>3000</v>
      </c>
      <c r="M370" s="23">
        <f t="shared" si="308"/>
        <v>51</v>
      </c>
      <c r="N370" s="31">
        <f t="shared" si="309"/>
        <v>1.6715830875122909E-2</v>
      </c>
      <c r="O370" s="23">
        <v>3</v>
      </c>
      <c r="P370" s="23"/>
      <c r="Q370" s="23"/>
      <c r="R370" s="23"/>
      <c r="S370" s="23"/>
      <c r="T370" s="23">
        <v>31</v>
      </c>
      <c r="U370" s="23">
        <v>17</v>
      </c>
      <c r="V370" s="23"/>
      <c r="W370" s="23"/>
      <c r="X370" s="24">
        <v>20170416</v>
      </c>
      <c r="Y370" s="22">
        <v>12</v>
      </c>
      <c r="Z370" s="22" t="s">
        <v>38</v>
      </c>
      <c r="AA370" s="22"/>
      <c r="AB370" s="22" t="str">
        <f t="shared" si="310"/>
        <v>김연빈</v>
      </c>
      <c r="AC370" s="45" t="s">
        <v>911</v>
      </c>
      <c r="AD370" s="47">
        <f t="shared" ref="AD370" si="321">IF(AE370=0,"",AE370)</f>
        <v>0.8</v>
      </c>
      <c r="AE370" s="48">
        <f t="shared" ref="AE370" si="322">IF(F370="",0,VLOOKUP(F370,제품피치,2))</f>
        <v>0.8</v>
      </c>
    </row>
    <row r="371" spans="1:31" s="25" customFormat="1" ht="25.5" customHeight="1">
      <c r="A371" s="21">
        <v>12</v>
      </c>
      <c r="B371" s="22">
        <f t="shared" si="305"/>
        <v>4</v>
      </c>
      <c r="C371" s="22">
        <v>17</v>
      </c>
      <c r="D371" s="22" t="s">
        <v>912</v>
      </c>
      <c r="E371" s="22" t="s">
        <v>892</v>
      </c>
      <c r="F371" s="22" t="s">
        <v>1075</v>
      </c>
      <c r="G371" s="22" t="s">
        <v>1076</v>
      </c>
      <c r="H371" s="22" t="s">
        <v>922</v>
      </c>
      <c r="I371" s="32"/>
      <c r="J371" s="23">
        <f t="shared" si="306"/>
        <v>300</v>
      </c>
      <c r="K371" s="30" t="str">
        <f t="shared" si="307"/>
        <v/>
      </c>
      <c r="L371" s="23">
        <v>300</v>
      </c>
      <c r="M371" s="23">
        <f t="shared" si="308"/>
        <v>0</v>
      </c>
      <c r="N371" s="31">
        <f t="shared" si="309"/>
        <v>0</v>
      </c>
      <c r="O371" s="23"/>
      <c r="P371" s="23"/>
      <c r="Q371" s="23"/>
      <c r="R371" s="23"/>
      <c r="S371" s="23"/>
      <c r="T371" s="23"/>
      <c r="U371" s="23"/>
      <c r="V371" s="23"/>
      <c r="W371" s="23"/>
      <c r="X371" s="24">
        <v>20170416</v>
      </c>
      <c r="Y371" s="22">
        <v>13</v>
      </c>
      <c r="Z371" s="22" t="s">
        <v>39</v>
      </c>
      <c r="AA371" s="22"/>
      <c r="AB371" s="22" t="str">
        <f t="shared" si="310"/>
        <v>이명강</v>
      </c>
      <c r="AC371" s="45" t="s">
        <v>931</v>
      </c>
      <c r="AD371" s="47" t="str">
        <f t="shared" ref="AD371" si="323">IF(AE371=0,"",AE371)</f>
        <v/>
      </c>
      <c r="AE371" s="48">
        <f t="shared" ref="AE371" si="324">IF(F371="",0,VLOOKUP(F371,제품피치,2))</f>
        <v>0</v>
      </c>
    </row>
    <row r="372" spans="1:31" s="25" customFormat="1" ht="25.5" customHeight="1">
      <c r="A372" s="21">
        <v>13</v>
      </c>
      <c r="B372" s="22">
        <f t="shared" si="305"/>
        <v>4</v>
      </c>
      <c r="C372" s="22">
        <v>17</v>
      </c>
      <c r="D372" s="22" t="s">
        <v>1056</v>
      </c>
      <c r="E372" s="22" t="s">
        <v>1057</v>
      </c>
      <c r="F372" s="22" t="s">
        <v>1058</v>
      </c>
      <c r="G372" s="22" t="s">
        <v>1059</v>
      </c>
      <c r="H372" s="22" t="s">
        <v>937</v>
      </c>
      <c r="I372" s="32"/>
      <c r="J372" s="23">
        <f t="shared" si="306"/>
        <v>2611</v>
      </c>
      <c r="K372" s="30" t="str">
        <f t="shared" si="307"/>
        <v/>
      </c>
      <c r="L372" s="23">
        <v>2560</v>
      </c>
      <c r="M372" s="23">
        <f t="shared" si="308"/>
        <v>51</v>
      </c>
      <c r="N372" s="31">
        <f t="shared" si="309"/>
        <v>1.9532746074301034E-2</v>
      </c>
      <c r="O372" s="23">
        <v>2</v>
      </c>
      <c r="P372" s="23"/>
      <c r="Q372" s="23"/>
      <c r="R372" s="23"/>
      <c r="S372" s="23">
        <v>49</v>
      </c>
      <c r="T372" s="23"/>
      <c r="U372" s="23"/>
      <c r="V372" s="23"/>
      <c r="W372" s="23"/>
      <c r="X372" s="24">
        <v>20170416</v>
      </c>
      <c r="Y372" s="22">
        <v>14</v>
      </c>
      <c r="Z372" s="22" t="s">
        <v>38</v>
      </c>
      <c r="AA372" s="22"/>
      <c r="AB372" s="22" t="str">
        <f t="shared" si="310"/>
        <v>김연빈</v>
      </c>
      <c r="AC372" s="45" t="s">
        <v>41</v>
      </c>
      <c r="AD372" s="47">
        <f t="shared" ref="AD372" si="325">IF(AE372=0,"",AE372)</f>
        <v>0.5</v>
      </c>
      <c r="AE372" s="48">
        <f t="shared" ref="AE372" si="326">IF(F372="",0,VLOOKUP(F372,제품피치,2))</f>
        <v>0.5</v>
      </c>
    </row>
    <row r="373" spans="1:31" s="25" customFormat="1" ht="25.5" customHeight="1">
      <c r="A373" s="21">
        <v>14</v>
      </c>
      <c r="B373" s="22">
        <f t="shared" si="305"/>
        <v>4</v>
      </c>
      <c r="C373" s="22">
        <v>17</v>
      </c>
      <c r="D373" s="22" t="s">
        <v>912</v>
      </c>
      <c r="E373" s="22" t="s">
        <v>897</v>
      </c>
      <c r="F373" s="22" t="s">
        <v>1064</v>
      </c>
      <c r="G373" s="22" t="s">
        <v>924</v>
      </c>
      <c r="H373" s="22" t="s">
        <v>937</v>
      </c>
      <c r="I373" s="32"/>
      <c r="J373" s="23">
        <f t="shared" si="306"/>
        <v>2100</v>
      </c>
      <c r="K373" s="30" t="str">
        <f t="shared" si="307"/>
        <v/>
      </c>
      <c r="L373" s="23">
        <v>2100</v>
      </c>
      <c r="M373" s="23">
        <f t="shared" si="308"/>
        <v>0</v>
      </c>
      <c r="N373" s="31">
        <f t="shared" si="309"/>
        <v>0</v>
      </c>
      <c r="O373" s="23"/>
      <c r="P373" s="23"/>
      <c r="Q373" s="23"/>
      <c r="R373" s="23"/>
      <c r="S373" s="23"/>
      <c r="T373" s="23"/>
      <c r="U373" s="23"/>
      <c r="V373" s="23"/>
      <c r="W373" s="23"/>
      <c r="X373" s="24">
        <v>20170417</v>
      </c>
      <c r="Y373" s="22">
        <v>1</v>
      </c>
      <c r="Z373" s="22" t="s">
        <v>39</v>
      </c>
      <c r="AA373" s="22"/>
      <c r="AB373" s="22" t="str">
        <f t="shared" si="310"/>
        <v>이명강</v>
      </c>
      <c r="AC373" s="45" t="s">
        <v>30</v>
      </c>
      <c r="AD373" s="47" t="str">
        <f t="shared" ref="AD373" si="327">IF(AE373=0,"",AE373)</f>
        <v/>
      </c>
      <c r="AE373" s="48">
        <f t="shared" ref="AE373" si="328">IF(F373="",0,VLOOKUP(F373,제품피치,2))</f>
        <v>0</v>
      </c>
    </row>
    <row r="374" spans="1:31" s="25" customFormat="1" ht="25.5" customHeight="1">
      <c r="A374" s="21">
        <v>15</v>
      </c>
      <c r="B374" s="22">
        <f t="shared" si="305"/>
        <v>4</v>
      </c>
      <c r="C374" s="22">
        <v>17</v>
      </c>
      <c r="D374" s="22" t="s">
        <v>912</v>
      </c>
      <c r="E374" s="22" t="s">
        <v>899</v>
      </c>
      <c r="F374" s="22" t="s">
        <v>1066</v>
      </c>
      <c r="G374" s="22" t="s">
        <v>930</v>
      </c>
      <c r="H374" s="22" t="s">
        <v>922</v>
      </c>
      <c r="I374" s="32"/>
      <c r="J374" s="23">
        <f t="shared" si="306"/>
        <v>2470</v>
      </c>
      <c r="K374" s="30" t="str">
        <f t="shared" si="307"/>
        <v/>
      </c>
      <c r="L374" s="23">
        <v>2260</v>
      </c>
      <c r="M374" s="23">
        <f t="shared" si="308"/>
        <v>210</v>
      </c>
      <c r="N374" s="31">
        <f t="shared" si="309"/>
        <v>8.5020242914979755E-2</v>
      </c>
      <c r="O374" s="23">
        <v>55</v>
      </c>
      <c r="P374" s="23"/>
      <c r="Q374" s="23"/>
      <c r="R374" s="23"/>
      <c r="S374" s="23">
        <v>95</v>
      </c>
      <c r="T374" s="23">
        <v>35</v>
      </c>
      <c r="U374" s="23"/>
      <c r="V374" s="23"/>
      <c r="W374" s="23">
        <v>25</v>
      </c>
      <c r="X374" s="24">
        <v>20170417</v>
      </c>
      <c r="Y374" s="22">
        <v>7</v>
      </c>
      <c r="Z374" s="22" t="s">
        <v>38</v>
      </c>
      <c r="AA374" s="22" t="s">
        <v>1077</v>
      </c>
      <c r="AB374" s="22" t="str">
        <f t="shared" si="310"/>
        <v>김연빈</v>
      </c>
      <c r="AC374" s="45" t="s">
        <v>931</v>
      </c>
      <c r="AD374" s="47">
        <f t="shared" ref="AD374" si="329">IF(AE374=0,"",AE374)</f>
        <v>0.4</v>
      </c>
      <c r="AE374" s="48">
        <f t="shared" ref="AE374" si="330">IF(F374="",0,VLOOKUP(F374,제품피치,2))</f>
        <v>0.4</v>
      </c>
    </row>
    <row r="375" spans="1:31" s="25" customFormat="1" ht="25.5" customHeight="1">
      <c r="A375" s="21">
        <v>16</v>
      </c>
      <c r="B375" s="22">
        <f t="shared" si="305"/>
        <v>4</v>
      </c>
      <c r="C375" s="22">
        <v>17</v>
      </c>
      <c r="D375" s="22" t="s">
        <v>912</v>
      </c>
      <c r="E375" s="22" t="s">
        <v>897</v>
      </c>
      <c r="F375" s="22" t="s">
        <v>1045</v>
      </c>
      <c r="G375" s="22" t="s">
        <v>924</v>
      </c>
      <c r="H375" s="22" t="s">
        <v>937</v>
      </c>
      <c r="I375" s="32"/>
      <c r="J375" s="23">
        <f t="shared" si="306"/>
        <v>2500</v>
      </c>
      <c r="K375" s="30" t="str">
        <f t="shared" si="307"/>
        <v/>
      </c>
      <c r="L375" s="23">
        <v>2500</v>
      </c>
      <c r="M375" s="23">
        <f t="shared" si="308"/>
        <v>0</v>
      </c>
      <c r="N375" s="31">
        <f t="shared" si="309"/>
        <v>0</v>
      </c>
      <c r="O375" s="23"/>
      <c r="P375" s="23"/>
      <c r="Q375" s="23"/>
      <c r="R375" s="23"/>
      <c r="S375" s="23"/>
      <c r="T375" s="23"/>
      <c r="U375" s="23"/>
      <c r="V375" s="23"/>
      <c r="W375" s="23"/>
      <c r="X375" s="24">
        <v>20170417</v>
      </c>
      <c r="Y375" s="22">
        <v>9</v>
      </c>
      <c r="Z375" s="22" t="s">
        <v>38</v>
      </c>
      <c r="AA375" s="22"/>
      <c r="AB375" s="22" t="str">
        <f t="shared" si="310"/>
        <v>김연빈</v>
      </c>
      <c r="AC375" s="45" t="s">
        <v>41</v>
      </c>
      <c r="AD375" s="47" t="str">
        <f t="shared" ref="AD375" si="331">IF(AE375=0,"",AE375)</f>
        <v/>
      </c>
      <c r="AE375" s="48">
        <f t="shared" ref="AE375" si="332">IF(F375="",0,VLOOKUP(F375,제품피치,2))</f>
        <v>0</v>
      </c>
    </row>
    <row r="376" spans="1:31" s="25" customFormat="1" ht="25.5" customHeight="1">
      <c r="A376" s="21">
        <v>17</v>
      </c>
      <c r="B376" s="22">
        <f t="shared" si="305"/>
        <v>4</v>
      </c>
      <c r="C376" s="22">
        <v>17</v>
      </c>
      <c r="D376" s="22" t="s">
        <v>912</v>
      </c>
      <c r="E376" s="22" t="s">
        <v>892</v>
      </c>
      <c r="F376" s="22" t="s">
        <v>1075</v>
      </c>
      <c r="G376" s="22" t="s">
        <v>1076</v>
      </c>
      <c r="H376" s="22" t="s">
        <v>922</v>
      </c>
      <c r="I376" s="32"/>
      <c r="J376" s="23">
        <f t="shared" si="306"/>
        <v>1035</v>
      </c>
      <c r="K376" s="30" t="str">
        <f t="shared" si="307"/>
        <v/>
      </c>
      <c r="L376" s="23">
        <v>1030</v>
      </c>
      <c r="M376" s="23">
        <f t="shared" si="308"/>
        <v>5</v>
      </c>
      <c r="N376" s="31">
        <f t="shared" si="309"/>
        <v>4.830917874396135E-3</v>
      </c>
      <c r="O376" s="23">
        <v>2</v>
      </c>
      <c r="P376" s="23"/>
      <c r="Q376" s="23"/>
      <c r="R376" s="23"/>
      <c r="S376" s="23">
        <v>3</v>
      </c>
      <c r="T376" s="23"/>
      <c r="U376" s="23"/>
      <c r="V376" s="23"/>
      <c r="W376" s="23"/>
      <c r="X376" s="24">
        <v>20170417</v>
      </c>
      <c r="Y376" s="22">
        <v>13</v>
      </c>
      <c r="Z376" s="22" t="s">
        <v>39</v>
      </c>
      <c r="AA376" s="22"/>
      <c r="AB376" s="22" t="str">
        <f t="shared" si="310"/>
        <v>이명강</v>
      </c>
      <c r="AC376" s="45" t="s">
        <v>931</v>
      </c>
      <c r="AD376" s="47" t="str">
        <f t="shared" ref="AD376" si="333">IF(AE376=0,"",AE376)</f>
        <v/>
      </c>
      <c r="AE376" s="48">
        <f t="shared" ref="AE376" si="334">IF(F376="",0,VLOOKUP(F376,제품피치,2))</f>
        <v>0</v>
      </c>
    </row>
    <row r="377" spans="1:31" s="25" customFormat="1" ht="25.5" customHeight="1">
      <c r="A377" s="21">
        <v>18</v>
      </c>
      <c r="B377" s="22">
        <f t="shared" si="305"/>
        <v>4</v>
      </c>
      <c r="C377" s="22">
        <v>17</v>
      </c>
      <c r="D377" s="22" t="s">
        <v>912</v>
      </c>
      <c r="E377" s="22" t="s">
        <v>892</v>
      </c>
      <c r="F377" s="22" t="s">
        <v>1075</v>
      </c>
      <c r="G377" s="22" t="s">
        <v>1076</v>
      </c>
      <c r="H377" s="22" t="s">
        <v>922</v>
      </c>
      <c r="I377" s="32"/>
      <c r="J377" s="23">
        <f t="shared" si="306"/>
        <v>2159</v>
      </c>
      <c r="K377" s="30" t="str">
        <f t="shared" si="307"/>
        <v/>
      </c>
      <c r="L377" s="23">
        <v>1950</v>
      </c>
      <c r="M377" s="23">
        <f t="shared" si="308"/>
        <v>209</v>
      </c>
      <c r="N377" s="31">
        <f t="shared" si="309"/>
        <v>9.6804075961093097E-2</v>
      </c>
      <c r="O377" s="23">
        <v>169</v>
      </c>
      <c r="P377" s="23"/>
      <c r="Q377" s="23"/>
      <c r="R377" s="23"/>
      <c r="S377" s="23">
        <v>12</v>
      </c>
      <c r="T377" s="23">
        <v>28</v>
      </c>
      <c r="U377" s="23"/>
      <c r="V377" s="23"/>
      <c r="W377" s="23"/>
      <c r="X377" s="24">
        <v>20170417</v>
      </c>
      <c r="Y377" s="22">
        <v>13</v>
      </c>
      <c r="Z377" s="22" t="s">
        <v>38</v>
      </c>
      <c r="AA377" s="22"/>
      <c r="AB377" s="22" t="str">
        <f t="shared" si="310"/>
        <v>김연빈</v>
      </c>
      <c r="AC377" s="45" t="s">
        <v>931</v>
      </c>
      <c r="AD377" s="47" t="str">
        <f t="shared" si="311"/>
        <v/>
      </c>
      <c r="AE377" s="48">
        <f t="shared" si="312"/>
        <v>0</v>
      </c>
    </row>
    <row r="378" spans="1:31" s="25" customFormat="1" ht="25.5" customHeight="1" thickBot="1">
      <c r="A378" s="21">
        <v>19</v>
      </c>
      <c r="B378" s="22">
        <f t="shared" si="305"/>
        <v>4</v>
      </c>
      <c r="C378" s="22">
        <v>17</v>
      </c>
      <c r="D378" s="22" t="s">
        <v>1056</v>
      </c>
      <c r="E378" s="22" t="s">
        <v>1057</v>
      </c>
      <c r="F378" s="22" t="s">
        <v>1058</v>
      </c>
      <c r="G378" s="22" t="s">
        <v>1059</v>
      </c>
      <c r="H378" s="22" t="s">
        <v>937</v>
      </c>
      <c r="I378" s="32"/>
      <c r="J378" s="23">
        <f t="shared" si="306"/>
        <v>4999</v>
      </c>
      <c r="K378" s="30" t="str">
        <f t="shared" si="307"/>
        <v/>
      </c>
      <c r="L378" s="23">
        <v>4810</v>
      </c>
      <c r="M378" s="23">
        <f t="shared" si="308"/>
        <v>189</v>
      </c>
      <c r="N378" s="31">
        <f t="shared" si="309"/>
        <v>3.7807561512302461E-2</v>
      </c>
      <c r="O378" s="23">
        <v>62</v>
      </c>
      <c r="P378" s="23"/>
      <c r="Q378" s="23"/>
      <c r="R378" s="23"/>
      <c r="S378" s="23">
        <v>127</v>
      </c>
      <c r="T378" s="23"/>
      <c r="U378" s="23"/>
      <c r="V378" s="23"/>
      <c r="W378" s="23"/>
      <c r="X378" s="24">
        <v>20170417</v>
      </c>
      <c r="Y378" s="22">
        <v>14</v>
      </c>
      <c r="Z378" s="22" t="s">
        <v>38</v>
      </c>
      <c r="AA378" s="22"/>
      <c r="AB378" s="22" t="str">
        <f t="shared" si="310"/>
        <v>김연빈</v>
      </c>
      <c r="AC378" s="45" t="s">
        <v>41</v>
      </c>
      <c r="AD378" s="47">
        <f t="shared" si="311"/>
        <v>0.5</v>
      </c>
      <c r="AE378" s="48">
        <f t="shared" si="312"/>
        <v>0.5</v>
      </c>
    </row>
    <row r="379" spans="1:31" s="27" customFormat="1" ht="21" customHeight="1" thickTop="1">
      <c r="A379" s="82" t="s">
        <v>32</v>
      </c>
      <c r="B379" s="83"/>
      <c r="C379" s="83"/>
      <c r="D379" s="83"/>
      <c r="E379" s="83"/>
      <c r="F379" s="83"/>
      <c r="G379" s="83"/>
      <c r="H379" s="59"/>
      <c r="I379" s="86">
        <f>SUM(I360:I378)</f>
        <v>0</v>
      </c>
      <c r="J379" s="86">
        <f>SUM(J360:J378)</f>
        <v>107691</v>
      </c>
      <c r="K379" s="86">
        <f>SUM(K360:K378)</f>
        <v>0</v>
      </c>
      <c r="L379" s="86">
        <f>SUM(L360:L378)</f>
        <v>106355</v>
      </c>
      <c r="M379" s="86">
        <f>SUM(M360:M378)</f>
        <v>1336</v>
      </c>
      <c r="N379" s="88">
        <f>M379/J379</f>
        <v>1.2405864928359845E-2</v>
      </c>
      <c r="O379" s="26">
        <f t="shared" ref="O379" si="335">SUM( O360:O378)</f>
        <v>588</v>
      </c>
      <c r="P379" s="26">
        <f t="shared" ref="P379" si="336">SUM( P360:P378)</f>
        <v>0</v>
      </c>
      <c r="Q379" s="26">
        <f t="shared" ref="Q379" si="337">SUM( Q360:Q378)</f>
        <v>0</v>
      </c>
      <c r="R379" s="26">
        <f t="shared" ref="R379" si="338">SUM( R360:R378)</f>
        <v>0</v>
      </c>
      <c r="S379" s="26">
        <f t="shared" ref="S379" si="339">SUM( S360:S378)</f>
        <v>529</v>
      </c>
      <c r="T379" s="26">
        <f t="shared" ref="T379" si="340">SUM( T360:T378)</f>
        <v>131</v>
      </c>
      <c r="U379" s="26">
        <f t="shared" ref="U379" si="341">SUM( U360:U378)</f>
        <v>38</v>
      </c>
      <c r="V379" s="26">
        <f t="shared" ref="V379" si="342">SUM( V360:V378)</f>
        <v>0</v>
      </c>
      <c r="W379" s="26">
        <f t="shared" ref="W379" si="343">SUM( W360:W378)</f>
        <v>50</v>
      </c>
      <c r="X379" s="89"/>
      <c r="Y379" s="83"/>
      <c r="Z379" s="59"/>
      <c r="AA379" s="90"/>
      <c r="AB379" s="58"/>
      <c r="AC379" s="59"/>
      <c r="AD379" s="62"/>
      <c r="AE379" s="25"/>
    </row>
    <row r="380" spans="1:31" s="27" customFormat="1" ht="20.25">
      <c r="A380" s="84"/>
      <c r="B380" s="85"/>
      <c r="C380" s="85"/>
      <c r="D380" s="85"/>
      <c r="E380" s="85"/>
      <c r="F380" s="85"/>
      <c r="G380" s="85"/>
      <c r="H380" s="61"/>
      <c r="I380" s="87"/>
      <c r="J380" s="87"/>
      <c r="K380" s="87"/>
      <c r="L380" s="87"/>
      <c r="M380" s="87"/>
      <c r="N380" s="87"/>
      <c r="O380" s="55">
        <f t="shared" ref="O380:W380" si="344">IFERROR(O379/$M379,"")</f>
        <v>0.44011976047904194</v>
      </c>
      <c r="P380" s="55">
        <f t="shared" si="344"/>
        <v>0</v>
      </c>
      <c r="Q380" s="55">
        <f t="shared" si="344"/>
        <v>0</v>
      </c>
      <c r="R380" s="55">
        <f t="shared" si="344"/>
        <v>0</v>
      </c>
      <c r="S380" s="55">
        <f t="shared" si="344"/>
        <v>0.39595808383233533</v>
      </c>
      <c r="T380" s="55">
        <f t="shared" si="344"/>
        <v>9.8053892215568858E-2</v>
      </c>
      <c r="U380" s="55">
        <f t="shared" si="344"/>
        <v>2.8443113772455089E-2</v>
      </c>
      <c r="V380" s="55">
        <f t="shared" si="344"/>
        <v>0</v>
      </c>
      <c r="W380" s="55">
        <f t="shared" si="344"/>
        <v>3.7425149700598799E-2</v>
      </c>
      <c r="X380" s="60"/>
      <c r="Y380" s="85"/>
      <c r="Z380" s="61"/>
      <c r="AA380" s="87"/>
      <c r="AB380" s="60"/>
      <c r="AC380" s="61"/>
      <c r="AD380" s="63"/>
      <c r="AE380" s="25"/>
    </row>
    <row r="381" spans="1:31" s="28" customFormat="1" ht="10.5" customHeight="1" thickBot="1">
      <c r="A381" s="64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6"/>
      <c r="AE381" s="25"/>
    </row>
    <row r="382" spans="1:31" s="28" customFormat="1" ht="24.75" customHeight="1">
      <c r="A382" s="67" t="s">
        <v>33</v>
      </c>
      <c r="B382" s="68"/>
      <c r="C382" s="69"/>
      <c r="D382" s="76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77"/>
      <c r="AE382" s="25"/>
    </row>
    <row r="383" spans="1:31" s="28" customFormat="1" ht="24.75" customHeight="1">
      <c r="A383" s="70"/>
      <c r="B383" s="71"/>
      <c r="C383" s="72"/>
      <c r="D383" s="78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9"/>
      <c r="AE383" s="16"/>
    </row>
    <row r="384" spans="1:31" s="28" customFormat="1" ht="24.75" customHeight="1">
      <c r="A384" s="70"/>
      <c r="B384" s="71"/>
      <c r="C384" s="72"/>
      <c r="D384" s="78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9"/>
      <c r="AE384" s="16"/>
    </row>
    <row r="385" spans="1:31" s="28" customFormat="1" ht="24.75" customHeight="1">
      <c r="A385" s="70"/>
      <c r="B385" s="71"/>
      <c r="C385" s="72"/>
      <c r="D385" s="78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9"/>
      <c r="AE385" s="16"/>
    </row>
    <row r="386" spans="1:31" s="28" customFormat="1" ht="24.75" customHeight="1">
      <c r="A386" s="70"/>
      <c r="B386" s="71"/>
      <c r="C386" s="72"/>
      <c r="D386" s="78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9"/>
      <c r="AE386" s="16"/>
    </row>
    <row r="387" spans="1:31" ht="24.75" customHeight="1" thickBot="1">
      <c r="A387" s="73"/>
      <c r="B387" s="74"/>
      <c r="C387" s="75"/>
      <c r="D387" s="80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81"/>
    </row>
    <row r="388" spans="1:31" ht="17.25" thickBot="1"/>
    <row r="389" spans="1:31" s="16" customFormat="1" ht="33" customHeight="1">
      <c r="A389" s="91">
        <v>4</v>
      </c>
      <c r="B389" s="92"/>
      <c r="C389" s="92"/>
      <c r="D389" s="92"/>
      <c r="E389" s="92"/>
      <c r="F389" s="93" t="s">
        <v>40</v>
      </c>
      <c r="G389" s="93"/>
      <c r="H389" s="93"/>
      <c r="I389" s="93"/>
      <c r="J389" s="93"/>
      <c r="K389" s="94"/>
      <c r="L389" s="95" t="s">
        <v>0</v>
      </c>
      <c r="M389" s="96"/>
      <c r="N389" s="15"/>
      <c r="O389" s="95" t="s">
        <v>1</v>
      </c>
      <c r="P389" s="97"/>
      <c r="Q389" s="97"/>
      <c r="R389" s="97"/>
      <c r="S389" s="97"/>
      <c r="T389" s="97"/>
      <c r="U389" s="97"/>
      <c r="V389" s="97"/>
      <c r="W389" s="96"/>
      <c r="X389" s="95" t="s">
        <v>2</v>
      </c>
      <c r="Y389" s="97"/>
      <c r="Z389" s="96"/>
      <c r="AA389" s="98" t="s">
        <v>3</v>
      </c>
      <c r="AB389" s="100" t="s">
        <v>4</v>
      </c>
      <c r="AC389" s="102" t="s">
        <v>5</v>
      </c>
      <c r="AD389" s="104" t="s">
        <v>793</v>
      </c>
    </row>
    <row r="390" spans="1:31" s="16" customFormat="1" ht="45" customHeight="1" thickBot="1">
      <c r="A390" s="17" t="s">
        <v>6</v>
      </c>
      <c r="B390" s="18" t="s">
        <v>7</v>
      </c>
      <c r="C390" s="18" t="s">
        <v>8</v>
      </c>
      <c r="D390" s="18" t="s">
        <v>9</v>
      </c>
      <c r="E390" s="18" t="s">
        <v>10</v>
      </c>
      <c r="F390" s="18" t="s">
        <v>11</v>
      </c>
      <c r="G390" s="18" t="s">
        <v>12</v>
      </c>
      <c r="H390" s="18" t="s">
        <v>13</v>
      </c>
      <c r="I390" s="33" t="s">
        <v>36</v>
      </c>
      <c r="J390" s="18" t="s">
        <v>0</v>
      </c>
      <c r="K390" s="18" t="s">
        <v>37</v>
      </c>
      <c r="L390" s="18" t="s">
        <v>14</v>
      </c>
      <c r="M390" s="18" t="s">
        <v>15</v>
      </c>
      <c r="N390" s="19" t="s">
        <v>16</v>
      </c>
      <c r="O390" s="18" t="s">
        <v>17</v>
      </c>
      <c r="P390" s="18" t="s">
        <v>18</v>
      </c>
      <c r="Q390" s="18" t="s">
        <v>19</v>
      </c>
      <c r="R390" s="18" t="s">
        <v>20</v>
      </c>
      <c r="S390" s="18" t="s">
        <v>21</v>
      </c>
      <c r="T390" s="18" t="s">
        <v>22</v>
      </c>
      <c r="U390" s="18" t="s">
        <v>23</v>
      </c>
      <c r="V390" s="20" t="s">
        <v>34</v>
      </c>
      <c r="W390" s="18" t="s">
        <v>25</v>
      </c>
      <c r="X390" s="18" t="s">
        <v>26</v>
      </c>
      <c r="Y390" s="18" t="s">
        <v>27</v>
      </c>
      <c r="Z390" s="18" t="s">
        <v>28</v>
      </c>
      <c r="AA390" s="99"/>
      <c r="AB390" s="101"/>
      <c r="AC390" s="103"/>
      <c r="AD390" s="105"/>
    </row>
    <row r="391" spans="1:31" s="25" customFormat="1" ht="25.5" customHeight="1">
      <c r="A391" s="21">
        <v>1</v>
      </c>
      <c r="B391" s="22">
        <f t="shared" ref="B391:B409" si="345">$A$1</f>
        <v>4</v>
      </c>
      <c r="C391" s="22">
        <v>18</v>
      </c>
      <c r="D391" s="22" t="s">
        <v>912</v>
      </c>
      <c r="E391" s="22" t="s">
        <v>1033</v>
      </c>
      <c r="F391" s="22" t="s">
        <v>1074</v>
      </c>
      <c r="G391" s="22" t="s">
        <v>924</v>
      </c>
      <c r="H391" s="22" t="s">
        <v>922</v>
      </c>
      <c r="I391" s="32"/>
      <c r="J391" s="23">
        <f t="shared" ref="J391:J409" si="346">L391+M391</f>
        <v>21130</v>
      </c>
      <c r="K391" s="30" t="str">
        <f t="shared" ref="K391:K409" si="347">IF(OR(I391=0,J391=0),"",I391-J391)</f>
        <v/>
      </c>
      <c r="L391" s="23">
        <v>21130</v>
      </c>
      <c r="M391" s="23">
        <f t="shared" ref="M391:M409" si="348">SUBTOTAL(9,O391:W391)</f>
        <v>0</v>
      </c>
      <c r="N391" s="31">
        <f t="shared" ref="N391:N409" si="349">IF(L391="",0,M391/J391)</f>
        <v>0</v>
      </c>
      <c r="O391" s="23"/>
      <c r="P391" s="23"/>
      <c r="Q391" s="23"/>
      <c r="R391" s="23"/>
      <c r="S391" s="23"/>
      <c r="T391" s="23"/>
      <c r="U391" s="23"/>
      <c r="V391" s="23"/>
      <c r="W391" s="23"/>
      <c r="X391" s="24">
        <v>20161115</v>
      </c>
      <c r="Y391" s="22">
        <v>11</v>
      </c>
      <c r="Z391" s="22" t="s">
        <v>39</v>
      </c>
      <c r="AA391" s="22"/>
      <c r="AB391" s="22" t="str">
        <f t="shared" ref="AB391:AB409" si="350">IF(Z391="A","이명강","김연빈")</f>
        <v>이명강</v>
      </c>
      <c r="AC391" s="45" t="s">
        <v>948</v>
      </c>
      <c r="AD391" s="47" t="str">
        <f t="shared" ref="AD391:AD407" si="351">IF(AE391=0,"",AE391)</f>
        <v/>
      </c>
      <c r="AE391" s="48">
        <f t="shared" ref="AE391:AE407" si="352">IF(F391="",0,VLOOKUP(F391,제품피치,2))</f>
        <v>0</v>
      </c>
    </row>
    <row r="392" spans="1:31" s="25" customFormat="1" ht="25.5" customHeight="1">
      <c r="A392" s="21">
        <v>2</v>
      </c>
      <c r="B392" s="22">
        <f t="shared" si="345"/>
        <v>4</v>
      </c>
      <c r="C392" s="22">
        <v>18</v>
      </c>
      <c r="D392" s="22" t="s">
        <v>920</v>
      </c>
      <c r="E392" s="22" t="s">
        <v>1051</v>
      </c>
      <c r="F392" s="22" t="s">
        <v>1072</v>
      </c>
      <c r="G392" s="22">
        <v>8301</v>
      </c>
      <c r="H392" s="22" t="s">
        <v>923</v>
      </c>
      <c r="I392" s="32"/>
      <c r="J392" s="23">
        <f t="shared" si="346"/>
        <v>1062</v>
      </c>
      <c r="K392" s="30" t="str">
        <f t="shared" si="347"/>
        <v/>
      </c>
      <c r="L392" s="23">
        <v>1042</v>
      </c>
      <c r="M392" s="23">
        <f t="shared" si="348"/>
        <v>20</v>
      </c>
      <c r="N392" s="31">
        <f t="shared" si="349"/>
        <v>1.8832391713747645E-2</v>
      </c>
      <c r="O392" s="23">
        <v>3</v>
      </c>
      <c r="P392" s="23"/>
      <c r="Q392" s="23"/>
      <c r="R392" s="23"/>
      <c r="S392" s="23"/>
      <c r="T392" s="23">
        <v>7</v>
      </c>
      <c r="U392" s="23">
        <v>10</v>
      </c>
      <c r="V392" s="23"/>
      <c r="W392" s="23"/>
      <c r="X392" s="24">
        <v>20170413</v>
      </c>
      <c r="Y392" s="22">
        <v>12</v>
      </c>
      <c r="Z392" s="22" t="s">
        <v>39</v>
      </c>
      <c r="AA392" s="22"/>
      <c r="AB392" s="22" t="str">
        <f t="shared" si="350"/>
        <v>이명강</v>
      </c>
      <c r="AC392" s="45" t="s">
        <v>911</v>
      </c>
      <c r="AD392" s="47">
        <f t="shared" si="351"/>
        <v>0.8</v>
      </c>
      <c r="AE392" s="48">
        <f t="shared" si="352"/>
        <v>0.8</v>
      </c>
    </row>
    <row r="393" spans="1:31" s="25" customFormat="1" ht="25.5" customHeight="1">
      <c r="A393" s="21">
        <v>3</v>
      </c>
      <c r="B393" s="22">
        <f t="shared" si="345"/>
        <v>4</v>
      </c>
      <c r="C393" s="22">
        <v>18</v>
      </c>
      <c r="D393" s="22" t="s">
        <v>1056</v>
      </c>
      <c r="E393" s="22" t="s">
        <v>1057</v>
      </c>
      <c r="F393" s="22" t="s">
        <v>1058</v>
      </c>
      <c r="G393" s="22" t="s">
        <v>1059</v>
      </c>
      <c r="H393" s="22" t="s">
        <v>937</v>
      </c>
      <c r="I393" s="32"/>
      <c r="J393" s="23">
        <f t="shared" si="346"/>
        <v>1620</v>
      </c>
      <c r="K393" s="30" t="str">
        <f t="shared" si="347"/>
        <v/>
      </c>
      <c r="L393" s="23">
        <v>1421</v>
      </c>
      <c r="M393" s="23">
        <f t="shared" si="348"/>
        <v>199</v>
      </c>
      <c r="N393" s="31">
        <f t="shared" si="349"/>
        <v>0.12283950617283951</v>
      </c>
      <c r="O393" s="23">
        <v>126</v>
      </c>
      <c r="P393" s="23"/>
      <c r="Q393" s="23"/>
      <c r="R393" s="23"/>
      <c r="S393" s="23">
        <v>73</v>
      </c>
      <c r="T393" s="23"/>
      <c r="U393" s="23"/>
      <c r="V393" s="23"/>
      <c r="W393" s="23"/>
      <c r="X393" s="24">
        <v>20170414</v>
      </c>
      <c r="Y393" s="22">
        <v>14</v>
      </c>
      <c r="Z393" s="22" t="s">
        <v>38</v>
      </c>
      <c r="AA393" s="22"/>
      <c r="AB393" s="22" t="str">
        <f t="shared" si="350"/>
        <v>김연빈</v>
      </c>
      <c r="AC393" s="45" t="s">
        <v>30</v>
      </c>
      <c r="AD393" s="47">
        <f t="shared" si="351"/>
        <v>0.5</v>
      </c>
      <c r="AE393" s="48">
        <f t="shared" si="352"/>
        <v>0.5</v>
      </c>
    </row>
    <row r="394" spans="1:31" s="25" customFormat="1" ht="25.5" customHeight="1">
      <c r="A394" s="21">
        <v>4</v>
      </c>
      <c r="B394" s="22">
        <f t="shared" si="345"/>
        <v>4</v>
      </c>
      <c r="C394" s="22">
        <v>18</v>
      </c>
      <c r="D394" s="22" t="s">
        <v>920</v>
      </c>
      <c r="E394" s="22" t="s">
        <v>1051</v>
      </c>
      <c r="F394" s="22" t="s">
        <v>1072</v>
      </c>
      <c r="G394" s="22">
        <v>8301</v>
      </c>
      <c r="H394" s="22" t="s">
        <v>923</v>
      </c>
      <c r="I394" s="32"/>
      <c r="J394" s="23">
        <f t="shared" si="346"/>
        <v>1676</v>
      </c>
      <c r="K394" s="30" t="str">
        <f t="shared" si="347"/>
        <v/>
      </c>
      <c r="L394" s="23">
        <v>1642</v>
      </c>
      <c r="M394" s="23">
        <f t="shared" si="348"/>
        <v>34</v>
      </c>
      <c r="N394" s="31">
        <f t="shared" si="349"/>
        <v>2.028639618138425E-2</v>
      </c>
      <c r="O394" s="23">
        <v>5</v>
      </c>
      <c r="P394" s="23"/>
      <c r="Q394" s="23"/>
      <c r="R394" s="23"/>
      <c r="S394" s="23"/>
      <c r="T394" s="23">
        <v>13</v>
      </c>
      <c r="U394" s="23">
        <v>16</v>
      </c>
      <c r="V394" s="23"/>
      <c r="W394" s="23"/>
      <c r="X394" s="24">
        <v>20170415</v>
      </c>
      <c r="Y394" s="22">
        <v>12</v>
      </c>
      <c r="Z394" s="22" t="s">
        <v>38</v>
      </c>
      <c r="AA394" s="22"/>
      <c r="AB394" s="22" t="str">
        <f t="shared" si="350"/>
        <v>김연빈</v>
      </c>
      <c r="AC394" s="45" t="s">
        <v>911</v>
      </c>
      <c r="AD394" s="47">
        <f t="shared" si="351"/>
        <v>0.8</v>
      </c>
      <c r="AE394" s="48">
        <f t="shared" si="352"/>
        <v>0.8</v>
      </c>
    </row>
    <row r="395" spans="1:31" s="25" customFormat="1" ht="25.5" customHeight="1">
      <c r="A395" s="21">
        <v>5</v>
      </c>
      <c r="B395" s="22">
        <f t="shared" si="345"/>
        <v>4</v>
      </c>
      <c r="C395" s="22">
        <v>18</v>
      </c>
      <c r="D395" s="22" t="s">
        <v>1056</v>
      </c>
      <c r="E395" s="22" t="s">
        <v>1080</v>
      </c>
      <c r="F395" s="22" t="s">
        <v>1081</v>
      </c>
      <c r="G395" s="22" t="s">
        <v>1082</v>
      </c>
      <c r="H395" s="22" t="s">
        <v>1083</v>
      </c>
      <c r="I395" s="32"/>
      <c r="J395" s="23">
        <f t="shared" si="346"/>
        <v>1802</v>
      </c>
      <c r="K395" s="30" t="str">
        <f t="shared" si="347"/>
        <v/>
      </c>
      <c r="L395" s="23">
        <v>1260</v>
      </c>
      <c r="M395" s="23">
        <f t="shared" si="348"/>
        <v>542</v>
      </c>
      <c r="N395" s="31">
        <f t="shared" si="349"/>
        <v>0.30077691453940064</v>
      </c>
      <c r="O395" s="23">
        <v>446</v>
      </c>
      <c r="P395" s="23">
        <v>11</v>
      </c>
      <c r="Q395" s="23"/>
      <c r="R395" s="23"/>
      <c r="S395" s="23">
        <v>27</v>
      </c>
      <c r="T395" s="23">
        <v>39</v>
      </c>
      <c r="U395" s="23">
        <v>19</v>
      </c>
      <c r="V395" s="23"/>
      <c r="W395" s="23"/>
      <c r="X395" s="24">
        <v>20170416</v>
      </c>
      <c r="Y395" s="22">
        <v>5</v>
      </c>
      <c r="Z395" s="22" t="s">
        <v>1084</v>
      </c>
      <c r="AA395" s="22"/>
      <c r="AB395" s="22" t="str">
        <f t="shared" si="350"/>
        <v>김연빈</v>
      </c>
      <c r="AC395" s="45" t="s">
        <v>41</v>
      </c>
      <c r="AD395" s="47">
        <f t="shared" si="351"/>
        <v>0.5</v>
      </c>
      <c r="AE395" s="48">
        <f t="shared" si="352"/>
        <v>0.5</v>
      </c>
    </row>
    <row r="396" spans="1:31" s="25" customFormat="1" ht="25.5" customHeight="1">
      <c r="A396" s="21">
        <v>6</v>
      </c>
      <c r="B396" s="22">
        <f t="shared" si="345"/>
        <v>4</v>
      </c>
      <c r="C396" s="22">
        <v>18</v>
      </c>
      <c r="D396" s="22" t="s">
        <v>1056</v>
      </c>
      <c r="E396" s="22" t="s">
        <v>1057</v>
      </c>
      <c r="F396" s="22" t="s">
        <v>1058</v>
      </c>
      <c r="G396" s="22" t="s">
        <v>1059</v>
      </c>
      <c r="H396" s="22" t="s">
        <v>937</v>
      </c>
      <c r="I396" s="32"/>
      <c r="J396" s="23">
        <f t="shared" si="346"/>
        <v>2534</v>
      </c>
      <c r="K396" s="30" t="str">
        <f t="shared" si="347"/>
        <v/>
      </c>
      <c r="L396" s="23">
        <v>2300</v>
      </c>
      <c r="M396" s="23">
        <f t="shared" si="348"/>
        <v>234</v>
      </c>
      <c r="N396" s="31">
        <f t="shared" si="349"/>
        <v>9.2344119968429367E-2</v>
      </c>
      <c r="O396" s="23">
        <v>141</v>
      </c>
      <c r="P396" s="23"/>
      <c r="Q396" s="23"/>
      <c r="R396" s="23"/>
      <c r="S396" s="23">
        <v>93</v>
      </c>
      <c r="T396" s="23"/>
      <c r="U396" s="23"/>
      <c r="V396" s="23"/>
      <c r="W396" s="23"/>
      <c r="X396" s="24">
        <v>20170416</v>
      </c>
      <c r="Y396" s="22">
        <v>14</v>
      </c>
      <c r="Z396" s="22" t="s">
        <v>39</v>
      </c>
      <c r="AA396" s="22"/>
      <c r="AB396" s="22" t="str">
        <f t="shared" si="350"/>
        <v>이명강</v>
      </c>
      <c r="AC396" s="45" t="s">
        <v>30</v>
      </c>
      <c r="AD396" s="47">
        <f t="shared" si="351"/>
        <v>0.5</v>
      </c>
      <c r="AE396" s="48">
        <f t="shared" si="352"/>
        <v>0.5</v>
      </c>
    </row>
    <row r="397" spans="1:31" s="25" customFormat="1" ht="25.5" customHeight="1">
      <c r="A397" s="21">
        <v>7</v>
      </c>
      <c r="B397" s="22">
        <f t="shared" si="345"/>
        <v>4</v>
      </c>
      <c r="C397" s="22">
        <v>18</v>
      </c>
      <c r="D397" s="22" t="s">
        <v>912</v>
      </c>
      <c r="E397" s="22" t="s">
        <v>891</v>
      </c>
      <c r="F397" s="22" t="s">
        <v>1071</v>
      </c>
      <c r="G397" s="22" t="s">
        <v>969</v>
      </c>
      <c r="H397" s="22" t="s">
        <v>922</v>
      </c>
      <c r="I397" s="32"/>
      <c r="J397" s="23">
        <f t="shared" si="346"/>
        <v>766</v>
      </c>
      <c r="K397" s="30" t="str">
        <f t="shared" si="347"/>
        <v/>
      </c>
      <c r="L397" s="23">
        <v>618</v>
      </c>
      <c r="M397" s="23">
        <f t="shared" si="348"/>
        <v>148</v>
      </c>
      <c r="N397" s="31">
        <f t="shared" si="349"/>
        <v>0.19321148825065274</v>
      </c>
      <c r="O397" s="23"/>
      <c r="P397" s="23"/>
      <c r="Q397" s="23"/>
      <c r="R397" s="23"/>
      <c r="S397" s="23">
        <v>21</v>
      </c>
      <c r="T397" s="23"/>
      <c r="U397" s="23"/>
      <c r="V397" s="23"/>
      <c r="W397" s="23">
        <v>127</v>
      </c>
      <c r="X397" s="24">
        <v>20170417</v>
      </c>
      <c r="Y397" s="22">
        <v>8</v>
      </c>
      <c r="Z397" s="22" t="s">
        <v>39</v>
      </c>
      <c r="AA397" s="22" t="s">
        <v>1079</v>
      </c>
      <c r="AB397" s="22" t="str">
        <f t="shared" si="350"/>
        <v>이명강</v>
      </c>
      <c r="AC397" s="45" t="s">
        <v>30</v>
      </c>
      <c r="AD397" s="47" t="str">
        <f t="shared" ref="AD397" si="353">IF(AE397=0,"",AE397)</f>
        <v/>
      </c>
      <c r="AE397" s="48">
        <f t="shared" ref="AE397" si="354">IF(F397="",0,VLOOKUP(F397,제품피치,2))</f>
        <v>0</v>
      </c>
    </row>
    <row r="398" spans="1:31" s="25" customFormat="1" ht="25.5" customHeight="1">
      <c r="A398" s="21">
        <v>8</v>
      </c>
      <c r="B398" s="22">
        <f t="shared" si="345"/>
        <v>4</v>
      </c>
      <c r="C398" s="22">
        <v>18</v>
      </c>
      <c r="D398" s="22" t="s">
        <v>912</v>
      </c>
      <c r="E398" s="22" t="s">
        <v>891</v>
      </c>
      <c r="F398" s="22" t="s">
        <v>1071</v>
      </c>
      <c r="G398" s="22" t="s">
        <v>969</v>
      </c>
      <c r="H398" s="22" t="s">
        <v>922</v>
      </c>
      <c r="I398" s="32"/>
      <c r="J398" s="23">
        <f t="shared" si="346"/>
        <v>2225</v>
      </c>
      <c r="K398" s="30" t="str">
        <f t="shared" si="347"/>
        <v/>
      </c>
      <c r="L398" s="23">
        <v>2142</v>
      </c>
      <c r="M398" s="23">
        <f t="shared" si="348"/>
        <v>83</v>
      </c>
      <c r="N398" s="31">
        <f t="shared" si="349"/>
        <v>3.7303370786516854E-2</v>
      </c>
      <c r="O398" s="23">
        <v>24</v>
      </c>
      <c r="P398" s="23"/>
      <c r="Q398" s="23"/>
      <c r="R398" s="23"/>
      <c r="S398" s="23">
        <v>59</v>
      </c>
      <c r="T398" s="23"/>
      <c r="U398" s="23"/>
      <c r="V398" s="23"/>
      <c r="W398" s="23"/>
      <c r="X398" s="24">
        <v>20170417</v>
      </c>
      <c r="Y398" s="22">
        <v>8</v>
      </c>
      <c r="Z398" s="22" t="s">
        <v>38</v>
      </c>
      <c r="AA398" s="22"/>
      <c r="AB398" s="22" t="str">
        <f t="shared" si="350"/>
        <v>김연빈</v>
      </c>
      <c r="AC398" s="45" t="s">
        <v>30</v>
      </c>
      <c r="AD398" s="47" t="str">
        <f t="shared" ref="AD398" si="355">IF(AE398=0,"",AE398)</f>
        <v/>
      </c>
      <c r="AE398" s="48">
        <f t="shared" ref="AE398" si="356">IF(F398="",0,VLOOKUP(F398,제품피치,2))</f>
        <v>0</v>
      </c>
    </row>
    <row r="399" spans="1:31" s="25" customFormat="1" ht="25.5" customHeight="1">
      <c r="A399" s="21">
        <v>9</v>
      </c>
      <c r="B399" s="22">
        <f t="shared" si="345"/>
        <v>4</v>
      </c>
      <c r="C399" s="22">
        <v>18</v>
      </c>
      <c r="D399" s="22" t="s">
        <v>920</v>
      </c>
      <c r="E399" s="22" t="s">
        <v>926</v>
      </c>
      <c r="F399" s="22" t="s">
        <v>1078</v>
      </c>
      <c r="G399" s="22">
        <v>7301</v>
      </c>
      <c r="H399" s="22" t="s">
        <v>922</v>
      </c>
      <c r="I399" s="32"/>
      <c r="J399" s="23">
        <f t="shared" si="346"/>
        <v>2851</v>
      </c>
      <c r="K399" s="30" t="str">
        <f t="shared" si="347"/>
        <v/>
      </c>
      <c r="L399" s="23">
        <v>2850</v>
      </c>
      <c r="M399" s="23">
        <f t="shared" si="348"/>
        <v>1</v>
      </c>
      <c r="N399" s="31">
        <f t="shared" si="349"/>
        <v>3.5075412136092597E-4</v>
      </c>
      <c r="O399" s="23">
        <v>1</v>
      </c>
      <c r="P399" s="23"/>
      <c r="Q399" s="23"/>
      <c r="R399" s="23"/>
      <c r="S399" s="23"/>
      <c r="T399" s="23"/>
      <c r="U399" s="23"/>
      <c r="V399" s="23"/>
      <c r="W399" s="23"/>
      <c r="X399" s="24">
        <v>20170417</v>
      </c>
      <c r="Y399" s="22">
        <v>11</v>
      </c>
      <c r="Z399" s="22" t="s">
        <v>38</v>
      </c>
      <c r="AA399" s="22"/>
      <c r="AB399" s="22" t="str">
        <f t="shared" si="350"/>
        <v>김연빈</v>
      </c>
      <c r="AC399" s="45" t="s">
        <v>948</v>
      </c>
      <c r="AD399" s="47" t="str">
        <f t="shared" si="351"/>
        <v/>
      </c>
      <c r="AE399" s="48">
        <f t="shared" si="352"/>
        <v>0</v>
      </c>
    </row>
    <row r="400" spans="1:31" s="25" customFormat="1" ht="25.5" customHeight="1">
      <c r="A400" s="21">
        <v>10</v>
      </c>
      <c r="B400" s="22">
        <f t="shared" si="345"/>
        <v>4</v>
      </c>
      <c r="C400" s="22">
        <v>18</v>
      </c>
      <c r="D400" s="22" t="s">
        <v>920</v>
      </c>
      <c r="E400" s="22" t="s">
        <v>1051</v>
      </c>
      <c r="F400" s="22" t="s">
        <v>1072</v>
      </c>
      <c r="G400" s="22">
        <v>8301</v>
      </c>
      <c r="H400" s="22" t="s">
        <v>923</v>
      </c>
      <c r="I400" s="32"/>
      <c r="J400" s="23">
        <f t="shared" si="346"/>
        <v>2464</v>
      </c>
      <c r="K400" s="30" t="str">
        <f t="shared" si="347"/>
        <v/>
      </c>
      <c r="L400" s="23">
        <v>2413</v>
      </c>
      <c r="M400" s="23">
        <f t="shared" si="348"/>
        <v>51</v>
      </c>
      <c r="N400" s="31">
        <f t="shared" si="349"/>
        <v>2.0698051948051948E-2</v>
      </c>
      <c r="O400" s="23">
        <v>4</v>
      </c>
      <c r="P400" s="23"/>
      <c r="Q400" s="23"/>
      <c r="R400" s="23"/>
      <c r="S400" s="23"/>
      <c r="T400" s="23">
        <v>26</v>
      </c>
      <c r="U400" s="23">
        <v>21</v>
      </c>
      <c r="V400" s="23"/>
      <c r="W400" s="23"/>
      <c r="X400" s="24">
        <v>20170417</v>
      </c>
      <c r="Y400" s="22">
        <v>12</v>
      </c>
      <c r="Z400" s="22" t="s">
        <v>39</v>
      </c>
      <c r="AA400" s="22"/>
      <c r="AB400" s="22" t="str">
        <f t="shared" si="350"/>
        <v>이명강</v>
      </c>
      <c r="AC400" s="45" t="s">
        <v>911</v>
      </c>
      <c r="AD400" s="47">
        <f t="shared" si="351"/>
        <v>0.8</v>
      </c>
      <c r="AE400" s="48">
        <f t="shared" si="352"/>
        <v>0.8</v>
      </c>
    </row>
    <row r="401" spans="1:31" s="25" customFormat="1" ht="25.5" customHeight="1">
      <c r="A401" s="21">
        <v>11</v>
      </c>
      <c r="B401" s="22">
        <f t="shared" si="345"/>
        <v>4</v>
      </c>
      <c r="C401" s="22">
        <v>18</v>
      </c>
      <c r="D401" s="22" t="s">
        <v>920</v>
      </c>
      <c r="E401" s="22" t="s">
        <v>1051</v>
      </c>
      <c r="F401" s="22" t="s">
        <v>1072</v>
      </c>
      <c r="G401" s="22">
        <v>8301</v>
      </c>
      <c r="H401" s="22" t="s">
        <v>923</v>
      </c>
      <c r="I401" s="32"/>
      <c r="J401" s="23">
        <f t="shared" si="346"/>
        <v>2747</v>
      </c>
      <c r="K401" s="30" t="str">
        <f t="shared" si="347"/>
        <v/>
      </c>
      <c r="L401" s="23">
        <v>2691</v>
      </c>
      <c r="M401" s="23">
        <f t="shared" si="348"/>
        <v>56</v>
      </c>
      <c r="N401" s="31">
        <f t="shared" si="349"/>
        <v>2.038587550054605E-2</v>
      </c>
      <c r="O401" s="23">
        <v>7</v>
      </c>
      <c r="P401" s="23"/>
      <c r="Q401" s="23"/>
      <c r="R401" s="23"/>
      <c r="S401" s="23"/>
      <c r="T401" s="23">
        <v>17</v>
      </c>
      <c r="U401" s="23">
        <v>32</v>
      </c>
      <c r="V401" s="23"/>
      <c r="W401" s="23"/>
      <c r="X401" s="24">
        <v>20170417</v>
      </c>
      <c r="Y401" s="22">
        <v>12</v>
      </c>
      <c r="Z401" s="22" t="s">
        <v>38</v>
      </c>
      <c r="AA401" s="22"/>
      <c r="AB401" s="22" t="str">
        <f t="shared" si="350"/>
        <v>김연빈</v>
      </c>
      <c r="AC401" s="45" t="s">
        <v>911</v>
      </c>
      <c r="AD401" s="47">
        <f t="shared" ref="AD401" si="357">IF(AE401=0,"",AE401)</f>
        <v>0.8</v>
      </c>
      <c r="AE401" s="48">
        <f t="shared" ref="AE401" si="358">IF(F401="",0,VLOOKUP(F401,제품피치,2))</f>
        <v>0.8</v>
      </c>
    </row>
    <row r="402" spans="1:31" s="25" customFormat="1" ht="25.5" customHeight="1">
      <c r="A402" s="21">
        <v>12</v>
      </c>
      <c r="B402" s="22">
        <f t="shared" si="345"/>
        <v>4</v>
      </c>
      <c r="C402" s="22">
        <v>18</v>
      </c>
      <c r="D402" s="22" t="s">
        <v>912</v>
      </c>
      <c r="E402" s="22" t="s">
        <v>897</v>
      </c>
      <c r="F402" s="22" t="s">
        <v>1064</v>
      </c>
      <c r="G402" s="22" t="s">
        <v>924</v>
      </c>
      <c r="H402" s="22" t="s">
        <v>937</v>
      </c>
      <c r="I402" s="32"/>
      <c r="J402" s="23">
        <f t="shared" si="346"/>
        <v>2300</v>
      </c>
      <c r="K402" s="30" t="str">
        <f t="shared" si="347"/>
        <v/>
      </c>
      <c r="L402" s="23">
        <v>2300</v>
      </c>
      <c r="M402" s="23">
        <f t="shared" si="348"/>
        <v>0</v>
      </c>
      <c r="N402" s="31">
        <f t="shared" si="349"/>
        <v>0</v>
      </c>
      <c r="O402" s="23"/>
      <c r="P402" s="23"/>
      <c r="Q402" s="23"/>
      <c r="R402" s="23"/>
      <c r="S402" s="23"/>
      <c r="T402" s="23"/>
      <c r="U402" s="23"/>
      <c r="V402" s="23"/>
      <c r="W402" s="23"/>
      <c r="X402" s="24">
        <v>20170418</v>
      </c>
      <c r="Y402" s="22">
        <v>1</v>
      </c>
      <c r="Z402" s="22" t="s">
        <v>38</v>
      </c>
      <c r="AA402" s="22"/>
      <c r="AB402" s="22" t="str">
        <f t="shared" si="350"/>
        <v>김연빈</v>
      </c>
      <c r="AC402" s="45" t="s">
        <v>30</v>
      </c>
      <c r="AD402" s="47" t="str">
        <f t="shared" ref="AD402" si="359">IF(AE402=0,"",AE402)</f>
        <v/>
      </c>
      <c r="AE402" s="48">
        <f t="shared" ref="AE402" si="360">IF(F402="",0,VLOOKUP(F402,제품피치,2))</f>
        <v>0</v>
      </c>
    </row>
    <row r="403" spans="1:31" s="25" customFormat="1" ht="25.5" customHeight="1">
      <c r="A403" s="21">
        <v>13</v>
      </c>
      <c r="B403" s="22">
        <f t="shared" si="345"/>
        <v>4</v>
      </c>
      <c r="C403" s="22">
        <v>18</v>
      </c>
      <c r="D403" s="22" t="s">
        <v>1056</v>
      </c>
      <c r="E403" s="22" t="s">
        <v>1080</v>
      </c>
      <c r="F403" s="22" t="s">
        <v>1081</v>
      </c>
      <c r="G403" s="22" t="s">
        <v>1082</v>
      </c>
      <c r="H403" s="22" t="s">
        <v>1083</v>
      </c>
      <c r="I403" s="32"/>
      <c r="J403" s="23">
        <f t="shared" si="346"/>
        <v>1577</v>
      </c>
      <c r="K403" s="30" t="str">
        <f t="shared" si="347"/>
        <v/>
      </c>
      <c r="L403" s="23">
        <v>700</v>
      </c>
      <c r="M403" s="23">
        <f t="shared" si="348"/>
        <v>877</v>
      </c>
      <c r="N403" s="31">
        <f t="shared" si="349"/>
        <v>0.55611921369689288</v>
      </c>
      <c r="O403" s="23">
        <v>698</v>
      </c>
      <c r="P403" s="23">
        <v>19</v>
      </c>
      <c r="Q403" s="23"/>
      <c r="R403" s="23"/>
      <c r="S403" s="23">
        <v>17</v>
      </c>
      <c r="T403" s="23">
        <v>58</v>
      </c>
      <c r="U403" s="23">
        <v>46</v>
      </c>
      <c r="V403" s="23"/>
      <c r="W403" s="23">
        <v>39</v>
      </c>
      <c r="X403" s="24">
        <v>20170418</v>
      </c>
      <c r="Y403" s="22">
        <v>5</v>
      </c>
      <c r="Z403" s="22" t="s">
        <v>38</v>
      </c>
      <c r="AA403" s="22" t="s">
        <v>1085</v>
      </c>
      <c r="AB403" s="22" t="str">
        <f t="shared" si="350"/>
        <v>김연빈</v>
      </c>
      <c r="AC403" s="45" t="s">
        <v>41</v>
      </c>
      <c r="AD403" s="47">
        <f t="shared" ref="AD403" si="361">IF(AE403=0,"",AE403)</f>
        <v>0.5</v>
      </c>
      <c r="AE403" s="48">
        <f t="shared" ref="AE403" si="362">IF(F403="",0,VLOOKUP(F403,제품피치,2))</f>
        <v>0.5</v>
      </c>
    </row>
    <row r="404" spans="1:31" s="25" customFormat="1" ht="25.5" customHeight="1">
      <c r="A404" s="21">
        <v>14</v>
      </c>
      <c r="B404" s="22">
        <f t="shared" si="345"/>
        <v>4</v>
      </c>
      <c r="C404" s="22">
        <v>18</v>
      </c>
      <c r="D404" s="22" t="s">
        <v>1086</v>
      </c>
      <c r="E404" s="22" t="s">
        <v>1087</v>
      </c>
      <c r="F404" s="22" t="s">
        <v>1088</v>
      </c>
      <c r="G404" s="22" t="s">
        <v>1089</v>
      </c>
      <c r="H404" s="22" t="s">
        <v>1083</v>
      </c>
      <c r="I404" s="32"/>
      <c r="J404" s="23">
        <f t="shared" si="346"/>
        <v>2376</v>
      </c>
      <c r="K404" s="30" t="str">
        <f t="shared" si="347"/>
        <v/>
      </c>
      <c r="L404" s="23">
        <v>2030</v>
      </c>
      <c r="M404" s="23">
        <f t="shared" si="348"/>
        <v>346</v>
      </c>
      <c r="N404" s="31">
        <f t="shared" si="349"/>
        <v>0.14562289562289563</v>
      </c>
      <c r="O404" s="23">
        <v>93</v>
      </c>
      <c r="P404" s="23">
        <v>38</v>
      </c>
      <c r="Q404" s="23"/>
      <c r="R404" s="23"/>
      <c r="S404" s="23">
        <v>11</v>
      </c>
      <c r="T404" s="23">
        <v>39</v>
      </c>
      <c r="U404" s="23">
        <v>126</v>
      </c>
      <c r="V404" s="23"/>
      <c r="W404" s="23">
        <v>39</v>
      </c>
      <c r="X404" s="24">
        <v>20170418</v>
      </c>
      <c r="Y404" s="22">
        <v>6</v>
      </c>
      <c r="Z404" s="22" t="s">
        <v>38</v>
      </c>
      <c r="AA404" s="22" t="s">
        <v>1090</v>
      </c>
      <c r="AB404" s="22" t="str">
        <f t="shared" si="350"/>
        <v>김연빈</v>
      </c>
      <c r="AC404" s="45" t="s">
        <v>41</v>
      </c>
      <c r="AD404" s="47">
        <f t="shared" ref="AD404" si="363">IF(AE404=0,"",AE404)</f>
        <v>0.5</v>
      </c>
      <c r="AE404" s="48">
        <f t="shared" ref="AE404" si="364">IF(F404="",0,VLOOKUP(F404,제품피치,2))</f>
        <v>0.5</v>
      </c>
    </row>
    <row r="405" spans="1:31" s="25" customFormat="1" ht="25.5" customHeight="1">
      <c r="A405" s="21">
        <v>15</v>
      </c>
      <c r="B405" s="22">
        <f t="shared" si="345"/>
        <v>4</v>
      </c>
      <c r="C405" s="22">
        <v>18</v>
      </c>
      <c r="D405" s="22" t="s">
        <v>912</v>
      </c>
      <c r="E405" s="22" t="s">
        <v>899</v>
      </c>
      <c r="F405" s="22" t="s">
        <v>1066</v>
      </c>
      <c r="G405" s="22" t="s">
        <v>930</v>
      </c>
      <c r="H405" s="22" t="s">
        <v>922</v>
      </c>
      <c r="I405" s="32"/>
      <c r="J405" s="23">
        <f t="shared" si="346"/>
        <v>2455</v>
      </c>
      <c r="K405" s="30" t="str">
        <f t="shared" si="347"/>
        <v/>
      </c>
      <c r="L405" s="23">
        <v>2280</v>
      </c>
      <c r="M405" s="23">
        <f t="shared" si="348"/>
        <v>175</v>
      </c>
      <c r="N405" s="31">
        <f t="shared" si="349"/>
        <v>7.128309572301425E-2</v>
      </c>
      <c r="O405" s="23">
        <v>55</v>
      </c>
      <c r="P405" s="23"/>
      <c r="Q405" s="23"/>
      <c r="R405" s="23"/>
      <c r="S405" s="23">
        <v>90</v>
      </c>
      <c r="T405" s="23">
        <v>30</v>
      </c>
      <c r="U405" s="23"/>
      <c r="V405" s="23"/>
      <c r="W405" s="23"/>
      <c r="X405" s="24">
        <v>20170418</v>
      </c>
      <c r="Y405" s="22">
        <v>7</v>
      </c>
      <c r="Z405" s="22" t="s">
        <v>39</v>
      </c>
      <c r="AA405" s="22"/>
      <c r="AB405" s="22" t="str">
        <f t="shared" si="350"/>
        <v>이명강</v>
      </c>
      <c r="AC405" s="45" t="s">
        <v>931</v>
      </c>
      <c r="AD405" s="47">
        <f t="shared" si="351"/>
        <v>0.4</v>
      </c>
      <c r="AE405" s="48">
        <f t="shared" si="352"/>
        <v>0.4</v>
      </c>
    </row>
    <row r="406" spans="1:31" s="25" customFormat="1" ht="25.5" customHeight="1">
      <c r="A406" s="21">
        <v>16</v>
      </c>
      <c r="B406" s="22">
        <f t="shared" si="345"/>
        <v>4</v>
      </c>
      <c r="C406" s="22">
        <v>18</v>
      </c>
      <c r="D406" s="22" t="s">
        <v>912</v>
      </c>
      <c r="E406" s="22" t="s">
        <v>899</v>
      </c>
      <c r="F406" s="22" t="s">
        <v>1066</v>
      </c>
      <c r="G406" s="22" t="s">
        <v>930</v>
      </c>
      <c r="H406" s="22" t="s">
        <v>922</v>
      </c>
      <c r="I406" s="32"/>
      <c r="J406" s="23">
        <f t="shared" si="346"/>
        <v>1780</v>
      </c>
      <c r="K406" s="30" t="str">
        <f t="shared" si="347"/>
        <v/>
      </c>
      <c r="L406" s="23">
        <v>1620</v>
      </c>
      <c r="M406" s="23">
        <f t="shared" si="348"/>
        <v>160</v>
      </c>
      <c r="N406" s="31">
        <f t="shared" si="349"/>
        <v>8.98876404494382E-2</v>
      </c>
      <c r="O406" s="23">
        <v>45</v>
      </c>
      <c r="P406" s="23"/>
      <c r="Q406" s="23"/>
      <c r="R406" s="23"/>
      <c r="S406" s="23">
        <v>95</v>
      </c>
      <c r="T406" s="23">
        <v>20</v>
      </c>
      <c r="U406" s="23"/>
      <c r="V406" s="23"/>
      <c r="W406" s="23"/>
      <c r="X406" s="24">
        <v>20170418</v>
      </c>
      <c r="Y406" s="22">
        <v>7</v>
      </c>
      <c r="Z406" s="22" t="s">
        <v>38</v>
      </c>
      <c r="AA406" s="22"/>
      <c r="AB406" s="22" t="str">
        <f t="shared" si="350"/>
        <v>김연빈</v>
      </c>
      <c r="AC406" s="45" t="s">
        <v>931</v>
      </c>
      <c r="AD406" s="47">
        <f t="shared" ref="AD406" si="365">IF(AE406=0,"",AE406)</f>
        <v>0.4</v>
      </c>
      <c r="AE406" s="48">
        <f t="shared" ref="AE406" si="366">IF(F406="",0,VLOOKUP(F406,제품피치,2))</f>
        <v>0.4</v>
      </c>
    </row>
    <row r="407" spans="1:31" s="25" customFormat="1" ht="25.5" customHeight="1">
      <c r="A407" s="21">
        <v>17</v>
      </c>
      <c r="B407" s="22">
        <f t="shared" si="345"/>
        <v>4</v>
      </c>
      <c r="C407" s="22">
        <v>18</v>
      </c>
      <c r="D407" s="22" t="s">
        <v>912</v>
      </c>
      <c r="E407" s="22" t="s">
        <v>897</v>
      </c>
      <c r="F407" s="22" t="s">
        <v>1045</v>
      </c>
      <c r="G407" s="22" t="s">
        <v>924</v>
      </c>
      <c r="H407" s="22" t="s">
        <v>937</v>
      </c>
      <c r="I407" s="32"/>
      <c r="J407" s="23">
        <f t="shared" si="346"/>
        <v>1500</v>
      </c>
      <c r="K407" s="30" t="str">
        <f t="shared" si="347"/>
        <v/>
      </c>
      <c r="L407" s="23">
        <v>1500</v>
      </c>
      <c r="M407" s="23">
        <f t="shared" si="348"/>
        <v>0</v>
      </c>
      <c r="N407" s="31">
        <f t="shared" si="349"/>
        <v>0</v>
      </c>
      <c r="O407" s="23"/>
      <c r="P407" s="23"/>
      <c r="Q407" s="23"/>
      <c r="R407" s="23"/>
      <c r="S407" s="23"/>
      <c r="T407" s="23"/>
      <c r="U407" s="23"/>
      <c r="V407" s="23"/>
      <c r="W407" s="23"/>
      <c r="X407" s="24">
        <v>20170418</v>
      </c>
      <c r="Y407" s="22">
        <v>9</v>
      </c>
      <c r="Z407" s="22" t="s">
        <v>39</v>
      </c>
      <c r="AA407" s="22"/>
      <c r="AB407" s="22" t="str">
        <f t="shared" si="350"/>
        <v>이명강</v>
      </c>
      <c r="AC407" s="45" t="s">
        <v>30</v>
      </c>
      <c r="AD407" s="47" t="str">
        <f t="shared" si="351"/>
        <v/>
      </c>
      <c r="AE407" s="48">
        <f t="shared" si="352"/>
        <v>0</v>
      </c>
    </row>
    <row r="408" spans="1:31" s="25" customFormat="1" ht="25.5" customHeight="1">
      <c r="A408" s="21">
        <v>18</v>
      </c>
      <c r="B408" s="22">
        <f t="shared" si="345"/>
        <v>4</v>
      </c>
      <c r="C408" s="22">
        <v>18</v>
      </c>
      <c r="D408" s="22" t="s">
        <v>920</v>
      </c>
      <c r="E408" s="22" t="s">
        <v>926</v>
      </c>
      <c r="F408" s="22" t="s">
        <v>1078</v>
      </c>
      <c r="G408" s="22">
        <v>7301</v>
      </c>
      <c r="H408" s="22" t="s">
        <v>922</v>
      </c>
      <c r="I408" s="32"/>
      <c r="J408" s="23">
        <f t="shared" si="346"/>
        <v>1634</v>
      </c>
      <c r="K408" s="30" t="str">
        <f t="shared" si="347"/>
        <v/>
      </c>
      <c r="L408" s="23">
        <v>1634</v>
      </c>
      <c r="M408" s="23">
        <f t="shared" si="348"/>
        <v>0</v>
      </c>
      <c r="N408" s="31">
        <f t="shared" si="349"/>
        <v>0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4">
        <v>20170418</v>
      </c>
      <c r="Y408" s="22">
        <v>11</v>
      </c>
      <c r="Z408" s="22" t="s">
        <v>39</v>
      </c>
      <c r="AA408" s="22"/>
      <c r="AB408" s="22" t="str">
        <f t="shared" si="350"/>
        <v>이명강</v>
      </c>
      <c r="AC408" s="45" t="s">
        <v>948</v>
      </c>
      <c r="AD408" s="47" t="str">
        <f t="shared" ref="AD408" si="367">IF(AE408=0,"",AE408)</f>
        <v/>
      </c>
      <c r="AE408" s="48">
        <f t="shared" ref="AE408" si="368">IF(F408="",0,VLOOKUP(F408,제품피치,2))</f>
        <v>0</v>
      </c>
    </row>
    <row r="409" spans="1:31" s="25" customFormat="1" ht="25.5" customHeight="1" thickBot="1">
      <c r="A409" s="21">
        <v>19</v>
      </c>
      <c r="B409" s="22">
        <f t="shared" si="345"/>
        <v>4</v>
      </c>
      <c r="C409" s="22">
        <v>18</v>
      </c>
      <c r="D409" s="22" t="s">
        <v>912</v>
      </c>
      <c r="E409" s="22" t="s">
        <v>892</v>
      </c>
      <c r="F409" s="22" t="s">
        <v>1075</v>
      </c>
      <c r="G409" s="22" t="s">
        <v>934</v>
      </c>
      <c r="H409" s="22" t="s">
        <v>922</v>
      </c>
      <c r="I409" s="32"/>
      <c r="J409" s="23">
        <f t="shared" si="346"/>
        <v>1874</v>
      </c>
      <c r="K409" s="30" t="str">
        <f t="shared" si="347"/>
        <v/>
      </c>
      <c r="L409" s="23">
        <v>1764</v>
      </c>
      <c r="M409" s="23">
        <f t="shared" si="348"/>
        <v>110</v>
      </c>
      <c r="N409" s="31">
        <f t="shared" si="349"/>
        <v>5.869797225186766E-2</v>
      </c>
      <c r="O409" s="23">
        <v>89</v>
      </c>
      <c r="P409" s="23"/>
      <c r="Q409" s="23"/>
      <c r="R409" s="23"/>
      <c r="S409" s="23">
        <v>4</v>
      </c>
      <c r="T409" s="23">
        <v>17</v>
      </c>
      <c r="U409" s="23"/>
      <c r="V409" s="23"/>
      <c r="W409" s="23"/>
      <c r="X409" s="24">
        <v>20170418</v>
      </c>
      <c r="Y409" s="22">
        <v>13</v>
      </c>
      <c r="Z409" s="22" t="s">
        <v>39</v>
      </c>
      <c r="AA409" s="22"/>
      <c r="AB409" s="22" t="str">
        <f t="shared" si="350"/>
        <v>이명강</v>
      </c>
      <c r="AC409" s="45" t="s">
        <v>948</v>
      </c>
      <c r="AD409" s="47" t="str">
        <f t="shared" ref="AD409" si="369">IF(AE409=0,"",AE409)</f>
        <v/>
      </c>
      <c r="AE409" s="48">
        <f t="shared" ref="AE409" si="370">IF(F409="",0,VLOOKUP(F409,제품피치,2))</f>
        <v>0</v>
      </c>
    </row>
    <row r="410" spans="1:31" s="27" customFormat="1" ht="21" customHeight="1" thickTop="1">
      <c r="A410" s="82" t="s">
        <v>32</v>
      </c>
      <c r="B410" s="83"/>
      <c r="C410" s="83"/>
      <c r="D410" s="83"/>
      <c r="E410" s="83"/>
      <c r="F410" s="83"/>
      <c r="G410" s="83"/>
      <c r="H410" s="59"/>
      <c r="I410" s="86">
        <f>SUM(I391:I409)</f>
        <v>0</v>
      </c>
      <c r="J410" s="86">
        <f>SUM(J391:J409)</f>
        <v>56373</v>
      </c>
      <c r="K410" s="86">
        <f>SUM(K391:K409)</f>
        <v>0</v>
      </c>
      <c r="L410" s="86">
        <f>SUM(L391:L409)</f>
        <v>53337</v>
      </c>
      <c r="M410" s="86">
        <f>SUM(M391:M409)</f>
        <v>3036</v>
      </c>
      <c r="N410" s="88">
        <f>M410/J410</f>
        <v>5.3855569155446759E-2</v>
      </c>
      <c r="O410" s="26">
        <f t="shared" ref="O410:W410" si="371">SUM( O391:O409)</f>
        <v>1737</v>
      </c>
      <c r="P410" s="26">
        <f t="shared" si="371"/>
        <v>68</v>
      </c>
      <c r="Q410" s="26">
        <f t="shared" si="371"/>
        <v>0</v>
      </c>
      <c r="R410" s="26">
        <f t="shared" si="371"/>
        <v>0</v>
      </c>
      <c r="S410" s="26">
        <f t="shared" si="371"/>
        <v>490</v>
      </c>
      <c r="T410" s="26">
        <f t="shared" si="371"/>
        <v>266</v>
      </c>
      <c r="U410" s="26">
        <f t="shared" si="371"/>
        <v>270</v>
      </c>
      <c r="V410" s="26">
        <f t="shared" si="371"/>
        <v>0</v>
      </c>
      <c r="W410" s="26">
        <f t="shared" si="371"/>
        <v>205</v>
      </c>
      <c r="X410" s="89"/>
      <c r="Y410" s="83"/>
      <c r="Z410" s="59"/>
      <c r="AA410" s="90"/>
      <c r="AB410" s="58"/>
      <c r="AC410" s="59"/>
      <c r="AD410" s="62"/>
      <c r="AE410" s="25"/>
    </row>
    <row r="411" spans="1:31" s="27" customFormat="1" ht="20.25">
      <c r="A411" s="84"/>
      <c r="B411" s="85"/>
      <c r="C411" s="85"/>
      <c r="D411" s="85"/>
      <c r="E411" s="85"/>
      <c r="F411" s="85"/>
      <c r="G411" s="85"/>
      <c r="H411" s="61"/>
      <c r="I411" s="87"/>
      <c r="J411" s="87"/>
      <c r="K411" s="87"/>
      <c r="L411" s="87"/>
      <c r="M411" s="87"/>
      <c r="N411" s="87"/>
      <c r="O411" s="55">
        <f t="shared" ref="O411:W411" si="372">IFERROR(O410/$M410,"")</f>
        <v>0.57213438735177868</v>
      </c>
      <c r="P411" s="55">
        <f t="shared" si="372"/>
        <v>2.2397891963109356E-2</v>
      </c>
      <c r="Q411" s="55">
        <f t="shared" si="372"/>
        <v>0</v>
      </c>
      <c r="R411" s="55">
        <f t="shared" si="372"/>
        <v>0</v>
      </c>
      <c r="S411" s="55">
        <f t="shared" si="372"/>
        <v>0.1613965744400527</v>
      </c>
      <c r="T411" s="55">
        <f t="shared" si="372"/>
        <v>8.7615283267457184E-2</v>
      </c>
      <c r="U411" s="55">
        <f t="shared" si="372"/>
        <v>8.8932806324110672E-2</v>
      </c>
      <c r="V411" s="55">
        <f t="shared" si="372"/>
        <v>0</v>
      </c>
      <c r="W411" s="55">
        <f t="shared" si="372"/>
        <v>6.7523056653491439E-2</v>
      </c>
      <c r="X411" s="60"/>
      <c r="Y411" s="85"/>
      <c r="Z411" s="61"/>
      <c r="AA411" s="87"/>
      <c r="AB411" s="60"/>
      <c r="AC411" s="61"/>
      <c r="AD411" s="63"/>
      <c r="AE411" s="25"/>
    </row>
    <row r="412" spans="1:31" s="28" customFormat="1" ht="10.5" customHeight="1" thickBot="1">
      <c r="A412" s="64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6"/>
      <c r="AE412" s="25"/>
    </row>
    <row r="413" spans="1:31" s="28" customFormat="1" ht="24.75" customHeight="1">
      <c r="A413" s="67" t="s">
        <v>33</v>
      </c>
      <c r="B413" s="68"/>
      <c r="C413" s="69"/>
      <c r="D413" s="76" t="s">
        <v>1118</v>
      </c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77"/>
      <c r="AE413" s="25"/>
    </row>
    <row r="414" spans="1:31" s="28" customFormat="1" ht="24.75" customHeight="1">
      <c r="A414" s="70"/>
      <c r="B414" s="71"/>
      <c r="C414" s="72"/>
      <c r="D414" s="78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9"/>
      <c r="AE414" s="16"/>
    </row>
    <row r="415" spans="1:31" s="28" customFormat="1" ht="24.75" customHeight="1">
      <c r="A415" s="70"/>
      <c r="B415" s="71"/>
      <c r="C415" s="72"/>
      <c r="D415" s="78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9"/>
      <c r="AE415" s="16"/>
    </row>
    <row r="416" spans="1:31" s="28" customFormat="1" ht="24.75" customHeight="1">
      <c r="A416" s="70"/>
      <c r="B416" s="71"/>
      <c r="C416" s="72"/>
      <c r="D416" s="78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9"/>
      <c r="AE416" s="16"/>
    </row>
    <row r="417" spans="1:31" s="28" customFormat="1" ht="24.75" customHeight="1">
      <c r="A417" s="70"/>
      <c r="B417" s="71"/>
      <c r="C417" s="72"/>
      <c r="D417" s="78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9"/>
      <c r="AE417" s="16"/>
    </row>
    <row r="418" spans="1:31" ht="24.75" customHeight="1" thickBot="1">
      <c r="A418" s="73"/>
      <c r="B418" s="74"/>
      <c r="C418" s="75"/>
      <c r="D418" s="80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81"/>
    </row>
    <row r="419" spans="1:31" ht="17.25" thickBot="1"/>
    <row r="420" spans="1:31" s="16" customFormat="1" ht="33" customHeight="1">
      <c r="A420" s="91">
        <v>4</v>
      </c>
      <c r="B420" s="92"/>
      <c r="C420" s="92"/>
      <c r="D420" s="92"/>
      <c r="E420" s="92"/>
      <c r="F420" s="93" t="s">
        <v>40</v>
      </c>
      <c r="G420" s="93"/>
      <c r="H420" s="93"/>
      <c r="I420" s="93"/>
      <c r="J420" s="93"/>
      <c r="K420" s="94"/>
      <c r="L420" s="95" t="s">
        <v>0</v>
      </c>
      <c r="M420" s="96"/>
      <c r="N420" s="15"/>
      <c r="O420" s="95" t="s">
        <v>1</v>
      </c>
      <c r="P420" s="97"/>
      <c r="Q420" s="97"/>
      <c r="R420" s="97"/>
      <c r="S420" s="97"/>
      <c r="T420" s="97"/>
      <c r="U420" s="97"/>
      <c r="V420" s="97"/>
      <c r="W420" s="96"/>
      <c r="X420" s="95" t="s">
        <v>2</v>
      </c>
      <c r="Y420" s="97"/>
      <c r="Z420" s="96"/>
      <c r="AA420" s="98" t="s">
        <v>3</v>
      </c>
      <c r="AB420" s="100" t="s">
        <v>4</v>
      </c>
      <c r="AC420" s="102" t="s">
        <v>5</v>
      </c>
      <c r="AD420" s="104" t="s">
        <v>793</v>
      </c>
    </row>
    <row r="421" spans="1:31" s="16" customFormat="1" ht="45" customHeight="1" thickBot="1">
      <c r="A421" s="17" t="s">
        <v>6</v>
      </c>
      <c r="B421" s="18" t="s">
        <v>7</v>
      </c>
      <c r="C421" s="18" t="s">
        <v>8</v>
      </c>
      <c r="D421" s="18" t="s">
        <v>9</v>
      </c>
      <c r="E421" s="18" t="s">
        <v>10</v>
      </c>
      <c r="F421" s="18" t="s">
        <v>11</v>
      </c>
      <c r="G421" s="18" t="s">
        <v>12</v>
      </c>
      <c r="H421" s="18" t="s">
        <v>13</v>
      </c>
      <c r="I421" s="33" t="s">
        <v>36</v>
      </c>
      <c r="J421" s="18" t="s">
        <v>0</v>
      </c>
      <c r="K421" s="18" t="s">
        <v>37</v>
      </c>
      <c r="L421" s="18" t="s">
        <v>14</v>
      </c>
      <c r="M421" s="18" t="s">
        <v>15</v>
      </c>
      <c r="N421" s="19" t="s">
        <v>16</v>
      </c>
      <c r="O421" s="18" t="s">
        <v>17</v>
      </c>
      <c r="P421" s="18" t="s">
        <v>18</v>
      </c>
      <c r="Q421" s="18" t="s">
        <v>19</v>
      </c>
      <c r="R421" s="18" t="s">
        <v>20</v>
      </c>
      <c r="S421" s="18" t="s">
        <v>21</v>
      </c>
      <c r="T421" s="18" t="s">
        <v>22</v>
      </c>
      <c r="U421" s="18" t="s">
        <v>23</v>
      </c>
      <c r="V421" s="20" t="s">
        <v>34</v>
      </c>
      <c r="W421" s="18" t="s">
        <v>25</v>
      </c>
      <c r="X421" s="18" t="s">
        <v>26</v>
      </c>
      <c r="Y421" s="18" t="s">
        <v>27</v>
      </c>
      <c r="Z421" s="18" t="s">
        <v>28</v>
      </c>
      <c r="AA421" s="99"/>
      <c r="AB421" s="101"/>
      <c r="AC421" s="103"/>
      <c r="AD421" s="105"/>
    </row>
    <row r="422" spans="1:31" s="25" customFormat="1" ht="25.5" customHeight="1">
      <c r="A422" s="21">
        <v>1</v>
      </c>
      <c r="B422" s="22">
        <f t="shared" ref="B422:B443" si="373">$A$1</f>
        <v>4</v>
      </c>
      <c r="C422" s="22">
        <v>19</v>
      </c>
      <c r="D422" s="22" t="s">
        <v>912</v>
      </c>
      <c r="E422" s="22" t="s">
        <v>903</v>
      </c>
      <c r="F422" s="22" t="s">
        <v>1091</v>
      </c>
      <c r="G422" s="22" t="s">
        <v>924</v>
      </c>
      <c r="H422" s="22" t="s">
        <v>922</v>
      </c>
      <c r="I422" s="32"/>
      <c r="J422" s="23">
        <f t="shared" ref="J422:J443" si="374">L422+M422</f>
        <v>4649</v>
      </c>
      <c r="K422" s="30" t="str">
        <f t="shared" ref="K422:K443" si="375">IF(OR(I422=0,J422=0),"",I422-J422)</f>
        <v/>
      </c>
      <c r="L422" s="23">
        <v>4649</v>
      </c>
      <c r="M422" s="23">
        <f t="shared" ref="M422:M443" si="376">SUBTOTAL(9,O422:W422)</f>
        <v>0</v>
      </c>
      <c r="N422" s="31">
        <f t="shared" ref="N422:N443" si="377">IF(L422="",0,M422/J422)</f>
        <v>0</v>
      </c>
      <c r="O422" s="23"/>
      <c r="P422" s="23"/>
      <c r="Q422" s="23"/>
      <c r="R422" s="23"/>
      <c r="S422" s="23"/>
      <c r="T422" s="23"/>
      <c r="U422" s="23"/>
      <c r="V422" s="23"/>
      <c r="W422" s="23"/>
      <c r="X422" s="24">
        <v>20170325</v>
      </c>
      <c r="Y422" s="22">
        <v>2</v>
      </c>
      <c r="Z422" s="22" t="s">
        <v>38</v>
      </c>
      <c r="AA422" s="22"/>
      <c r="AB422" s="22" t="str">
        <f t="shared" ref="AB422:AB443" si="378">IF(Z422="A","이명강","김연빈")</f>
        <v>김연빈</v>
      </c>
      <c r="AC422" s="45" t="s">
        <v>948</v>
      </c>
      <c r="AD422" s="47" t="str">
        <f t="shared" ref="AD422:AD443" si="379">IF(AE422=0,"",AE422)</f>
        <v/>
      </c>
      <c r="AE422" s="48">
        <f t="shared" ref="AE422:AE443" si="380">IF(F422="",0,VLOOKUP(F422,제품피치,2))</f>
        <v>0</v>
      </c>
    </row>
    <row r="423" spans="1:31" s="25" customFormat="1" ht="25.5" customHeight="1">
      <c r="A423" s="21">
        <v>2</v>
      </c>
      <c r="B423" s="22">
        <f t="shared" si="373"/>
        <v>4</v>
      </c>
      <c r="C423" s="22">
        <v>19</v>
      </c>
      <c r="D423" s="22" t="s">
        <v>920</v>
      </c>
      <c r="E423" s="22" t="s">
        <v>899</v>
      </c>
      <c r="F423" s="22" t="s">
        <v>1004</v>
      </c>
      <c r="G423" s="22">
        <v>7301</v>
      </c>
      <c r="H423" s="22" t="s">
        <v>922</v>
      </c>
      <c r="I423" s="32"/>
      <c r="J423" s="23">
        <f t="shared" si="374"/>
        <v>2038</v>
      </c>
      <c r="K423" s="30" t="str">
        <f t="shared" si="375"/>
        <v/>
      </c>
      <c r="L423" s="23">
        <v>2000</v>
      </c>
      <c r="M423" s="23">
        <f t="shared" si="376"/>
        <v>38</v>
      </c>
      <c r="N423" s="31">
        <f t="shared" si="377"/>
        <v>1.8645731108930325E-2</v>
      </c>
      <c r="O423" s="23">
        <v>31</v>
      </c>
      <c r="P423" s="23"/>
      <c r="Q423" s="23"/>
      <c r="R423" s="23"/>
      <c r="S423" s="23"/>
      <c r="T423" s="23">
        <v>7</v>
      </c>
      <c r="U423" s="23"/>
      <c r="V423" s="23"/>
      <c r="W423" s="23"/>
      <c r="X423" s="24">
        <v>20170407</v>
      </c>
      <c r="Y423" s="22">
        <v>11</v>
      </c>
      <c r="Z423" s="22" t="s">
        <v>38</v>
      </c>
      <c r="AA423" s="22"/>
      <c r="AB423" s="22" t="str">
        <f t="shared" si="378"/>
        <v>김연빈</v>
      </c>
      <c r="AC423" s="45" t="s">
        <v>911</v>
      </c>
      <c r="AD423" s="47" t="str">
        <f t="shared" si="379"/>
        <v/>
      </c>
      <c r="AE423" s="48">
        <f t="shared" si="380"/>
        <v>0</v>
      </c>
    </row>
    <row r="424" spans="1:31" s="25" customFormat="1" ht="25.5" customHeight="1">
      <c r="A424" s="21">
        <v>3</v>
      </c>
      <c r="B424" s="22">
        <f t="shared" si="373"/>
        <v>4</v>
      </c>
      <c r="C424" s="22">
        <v>19</v>
      </c>
      <c r="D424" s="22" t="s">
        <v>920</v>
      </c>
      <c r="E424" s="22" t="s">
        <v>1015</v>
      </c>
      <c r="F424" s="22" t="s">
        <v>1016</v>
      </c>
      <c r="G424" s="22">
        <v>8301</v>
      </c>
      <c r="H424" s="22" t="s">
        <v>1095</v>
      </c>
      <c r="I424" s="32"/>
      <c r="J424" s="23">
        <f t="shared" si="374"/>
        <v>982</v>
      </c>
      <c r="K424" s="30" t="str">
        <f t="shared" si="375"/>
        <v/>
      </c>
      <c r="L424" s="23">
        <v>800</v>
      </c>
      <c r="M424" s="23">
        <f t="shared" si="376"/>
        <v>182</v>
      </c>
      <c r="N424" s="31">
        <f t="shared" si="377"/>
        <v>0.18533604887983707</v>
      </c>
      <c r="O424" s="23">
        <v>119</v>
      </c>
      <c r="P424" s="23"/>
      <c r="Q424" s="23"/>
      <c r="R424" s="23"/>
      <c r="S424" s="23"/>
      <c r="T424" s="23">
        <v>39</v>
      </c>
      <c r="U424" s="23">
        <v>24</v>
      </c>
      <c r="V424" s="23"/>
      <c r="W424" s="23"/>
      <c r="X424" s="24">
        <v>20170411</v>
      </c>
      <c r="Y424" s="22">
        <v>12</v>
      </c>
      <c r="Z424" s="22" t="s">
        <v>39</v>
      </c>
      <c r="AA424" s="22"/>
      <c r="AB424" s="22" t="str">
        <f t="shared" si="378"/>
        <v>이명강</v>
      </c>
      <c r="AC424" s="45" t="s">
        <v>30</v>
      </c>
      <c r="AD424" s="47" t="str">
        <f t="shared" si="379"/>
        <v/>
      </c>
      <c r="AE424" s="48">
        <f t="shared" si="380"/>
        <v>0</v>
      </c>
    </row>
    <row r="425" spans="1:31" s="25" customFormat="1" ht="25.5" customHeight="1">
      <c r="A425" s="21">
        <v>4</v>
      </c>
      <c r="B425" s="22">
        <f t="shared" si="373"/>
        <v>4</v>
      </c>
      <c r="C425" s="22">
        <v>19</v>
      </c>
      <c r="D425" s="22" t="s">
        <v>920</v>
      </c>
      <c r="E425" s="22" t="s">
        <v>926</v>
      </c>
      <c r="F425" s="22" t="s">
        <v>943</v>
      </c>
      <c r="G425" s="22" t="s">
        <v>925</v>
      </c>
      <c r="H425" s="22" t="s">
        <v>922</v>
      </c>
      <c r="I425" s="32"/>
      <c r="J425" s="23">
        <f t="shared" si="374"/>
        <v>546</v>
      </c>
      <c r="K425" s="30" t="str">
        <f t="shared" si="375"/>
        <v/>
      </c>
      <c r="L425" s="23">
        <v>546</v>
      </c>
      <c r="M425" s="23">
        <f t="shared" si="376"/>
        <v>0</v>
      </c>
      <c r="N425" s="31">
        <f t="shared" si="377"/>
        <v>0</v>
      </c>
      <c r="O425" s="23"/>
      <c r="P425" s="23"/>
      <c r="Q425" s="23"/>
      <c r="R425" s="23"/>
      <c r="S425" s="23"/>
      <c r="T425" s="23"/>
      <c r="U425" s="23"/>
      <c r="V425" s="23"/>
      <c r="W425" s="23"/>
      <c r="X425" s="24">
        <v>20170412</v>
      </c>
      <c r="Y425" s="22">
        <v>13</v>
      </c>
      <c r="Z425" s="22" t="s">
        <v>1094</v>
      </c>
      <c r="AA425" s="22"/>
      <c r="AB425" s="22" t="str">
        <f t="shared" si="378"/>
        <v>이명강</v>
      </c>
      <c r="AC425" s="45" t="s">
        <v>948</v>
      </c>
      <c r="AD425" s="47">
        <f t="shared" ref="AD425" si="381">IF(AE425=0,"",AE425)</f>
        <v>0.4</v>
      </c>
      <c r="AE425" s="48">
        <f t="shared" ref="AE425" si="382">IF(F425="",0,VLOOKUP(F425,제품피치,2))</f>
        <v>0.4</v>
      </c>
    </row>
    <row r="426" spans="1:31" s="25" customFormat="1" ht="25.5" customHeight="1">
      <c r="A426" s="21">
        <v>5</v>
      </c>
      <c r="B426" s="22">
        <f t="shared" si="373"/>
        <v>4</v>
      </c>
      <c r="C426" s="22">
        <v>19</v>
      </c>
      <c r="D426" s="22" t="s">
        <v>1056</v>
      </c>
      <c r="E426" s="22" t="s">
        <v>1080</v>
      </c>
      <c r="F426" s="22" t="s">
        <v>1081</v>
      </c>
      <c r="G426" s="22" t="s">
        <v>1082</v>
      </c>
      <c r="H426" s="22" t="s">
        <v>1083</v>
      </c>
      <c r="I426" s="32"/>
      <c r="J426" s="23">
        <f t="shared" si="374"/>
        <v>1639</v>
      </c>
      <c r="K426" s="30" t="str">
        <f t="shared" si="375"/>
        <v/>
      </c>
      <c r="L426" s="23">
        <v>1050</v>
      </c>
      <c r="M426" s="23">
        <f t="shared" si="376"/>
        <v>589</v>
      </c>
      <c r="N426" s="31">
        <f t="shared" si="377"/>
        <v>0.35936546674801706</v>
      </c>
      <c r="O426" s="23">
        <v>388</v>
      </c>
      <c r="P426" s="23"/>
      <c r="Q426" s="23"/>
      <c r="R426" s="23"/>
      <c r="S426" s="23">
        <v>25</v>
      </c>
      <c r="T426" s="23">
        <v>105</v>
      </c>
      <c r="U426" s="23">
        <v>71</v>
      </c>
      <c r="V426" s="23"/>
      <c r="W426" s="23"/>
      <c r="X426" s="24">
        <v>20170416</v>
      </c>
      <c r="Y426" s="22">
        <v>5</v>
      </c>
      <c r="Z426" s="22" t="s">
        <v>39</v>
      </c>
      <c r="AA426" s="22"/>
      <c r="AB426" s="22" t="str">
        <f t="shared" si="378"/>
        <v>이명강</v>
      </c>
      <c r="AC426" s="45" t="s">
        <v>911</v>
      </c>
      <c r="AD426" s="47">
        <f t="shared" si="379"/>
        <v>0.5</v>
      </c>
      <c r="AE426" s="48">
        <f t="shared" si="380"/>
        <v>0.5</v>
      </c>
    </row>
    <row r="427" spans="1:31" s="25" customFormat="1" ht="25.5" customHeight="1">
      <c r="A427" s="21">
        <v>6</v>
      </c>
      <c r="B427" s="22">
        <f t="shared" si="373"/>
        <v>4</v>
      </c>
      <c r="C427" s="22">
        <v>19</v>
      </c>
      <c r="D427" s="22" t="s">
        <v>912</v>
      </c>
      <c r="E427" s="22" t="s">
        <v>897</v>
      </c>
      <c r="F427" s="22" t="s">
        <v>1064</v>
      </c>
      <c r="G427" s="22" t="s">
        <v>924</v>
      </c>
      <c r="H427" s="22" t="s">
        <v>937</v>
      </c>
      <c r="I427" s="32"/>
      <c r="J427" s="23">
        <f t="shared" si="374"/>
        <v>800</v>
      </c>
      <c r="K427" s="30" t="str">
        <f t="shared" si="375"/>
        <v/>
      </c>
      <c r="L427" s="23">
        <v>800</v>
      </c>
      <c r="M427" s="23">
        <f t="shared" si="376"/>
        <v>0</v>
      </c>
      <c r="N427" s="31">
        <f t="shared" si="377"/>
        <v>0</v>
      </c>
      <c r="O427" s="23"/>
      <c r="P427" s="23"/>
      <c r="Q427" s="23"/>
      <c r="R427" s="23"/>
      <c r="S427" s="23"/>
      <c r="T427" s="23"/>
      <c r="U427" s="23"/>
      <c r="V427" s="23"/>
      <c r="W427" s="23"/>
      <c r="X427" s="24">
        <v>20170418</v>
      </c>
      <c r="Y427" s="22">
        <v>1</v>
      </c>
      <c r="Z427" s="22" t="s">
        <v>39</v>
      </c>
      <c r="AA427" s="22"/>
      <c r="AB427" s="22" t="str">
        <f t="shared" si="378"/>
        <v>이명강</v>
      </c>
      <c r="AC427" s="45" t="s">
        <v>30</v>
      </c>
      <c r="AD427" s="47" t="str">
        <f t="shared" si="379"/>
        <v/>
      </c>
      <c r="AE427" s="48">
        <f t="shared" si="380"/>
        <v>0</v>
      </c>
    </row>
    <row r="428" spans="1:31" s="25" customFormat="1" ht="25.5" customHeight="1">
      <c r="A428" s="21">
        <v>7</v>
      </c>
      <c r="B428" s="22">
        <f t="shared" si="373"/>
        <v>4</v>
      </c>
      <c r="C428" s="22">
        <v>19</v>
      </c>
      <c r="D428" s="22" t="s">
        <v>912</v>
      </c>
      <c r="E428" s="22" t="s">
        <v>897</v>
      </c>
      <c r="F428" s="22" t="s">
        <v>1064</v>
      </c>
      <c r="G428" s="22" t="s">
        <v>924</v>
      </c>
      <c r="H428" s="22" t="s">
        <v>937</v>
      </c>
      <c r="I428" s="32"/>
      <c r="J428" s="23">
        <f t="shared" si="374"/>
        <v>2400</v>
      </c>
      <c r="K428" s="30" t="str">
        <f t="shared" si="375"/>
        <v/>
      </c>
      <c r="L428" s="23">
        <v>2400</v>
      </c>
      <c r="M428" s="23">
        <f t="shared" si="376"/>
        <v>0</v>
      </c>
      <c r="N428" s="31">
        <f t="shared" si="377"/>
        <v>0</v>
      </c>
      <c r="O428" s="23"/>
      <c r="P428" s="23"/>
      <c r="Q428" s="23"/>
      <c r="R428" s="23"/>
      <c r="S428" s="23"/>
      <c r="T428" s="23"/>
      <c r="U428" s="23"/>
      <c r="V428" s="23"/>
      <c r="W428" s="23"/>
      <c r="X428" s="24">
        <v>20170418</v>
      </c>
      <c r="Y428" s="22">
        <v>1</v>
      </c>
      <c r="Z428" s="22" t="s">
        <v>38</v>
      </c>
      <c r="AA428" s="22"/>
      <c r="AB428" s="22" t="str">
        <f t="shared" si="378"/>
        <v>김연빈</v>
      </c>
      <c r="AC428" s="45" t="s">
        <v>30</v>
      </c>
      <c r="AD428" s="47" t="str">
        <f t="shared" si="379"/>
        <v/>
      </c>
      <c r="AE428" s="48">
        <f t="shared" si="380"/>
        <v>0</v>
      </c>
    </row>
    <row r="429" spans="1:31" s="25" customFormat="1" ht="25.5" customHeight="1">
      <c r="A429" s="21">
        <v>8</v>
      </c>
      <c r="B429" s="22">
        <f t="shared" si="373"/>
        <v>4</v>
      </c>
      <c r="C429" s="22">
        <v>19</v>
      </c>
      <c r="D429" s="22" t="s">
        <v>912</v>
      </c>
      <c r="E429" s="22" t="s">
        <v>901</v>
      </c>
      <c r="F429" s="22" t="s">
        <v>1092</v>
      </c>
      <c r="G429" s="22" t="s">
        <v>969</v>
      </c>
      <c r="H429" s="22" t="s">
        <v>937</v>
      </c>
      <c r="I429" s="32"/>
      <c r="J429" s="23">
        <f t="shared" si="374"/>
        <v>2968</v>
      </c>
      <c r="K429" s="30" t="str">
        <f t="shared" si="375"/>
        <v/>
      </c>
      <c r="L429" s="23">
        <v>2475</v>
      </c>
      <c r="M429" s="23">
        <f t="shared" si="376"/>
        <v>493</v>
      </c>
      <c r="N429" s="31">
        <f t="shared" si="377"/>
        <v>0.16610512129380053</v>
      </c>
      <c r="O429" s="23">
        <v>412</v>
      </c>
      <c r="P429" s="23"/>
      <c r="Q429" s="23"/>
      <c r="R429" s="23"/>
      <c r="S429" s="23">
        <v>63</v>
      </c>
      <c r="T429" s="23">
        <v>18</v>
      </c>
      <c r="U429" s="23"/>
      <c r="V429" s="23"/>
      <c r="W429" s="23"/>
      <c r="X429" s="24">
        <v>20170418</v>
      </c>
      <c r="Y429" s="22">
        <v>4</v>
      </c>
      <c r="Z429" s="22" t="s">
        <v>1093</v>
      </c>
      <c r="AA429" s="22"/>
      <c r="AB429" s="22" t="str">
        <f t="shared" si="378"/>
        <v>김연빈</v>
      </c>
      <c r="AC429" s="45" t="s">
        <v>948</v>
      </c>
      <c r="AD429" s="47">
        <f t="shared" ref="AD429" si="383">IF(AE429=0,"",AE429)</f>
        <v>0.4</v>
      </c>
      <c r="AE429" s="48">
        <f t="shared" ref="AE429" si="384">IF(F429="",0,VLOOKUP(F429,제품피치,2))</f>
        <v>0.4</v>
      </c>
    </row>
    <row r="430" spans="1:31" s="25" customFormat="1" ht="25.5" customHeight="1">
      <c r="A430" s="21">
        <v>9</v>
      </c>
      <c r="B430" s="22">
        <f t="shared" si="373"/>
        <v>4</v>
      </c>
      <c r="C430" s="22">
        <v>19</v>
      </c>
      <c r="D430" s="22" t="s">
        <v>1056</v>
      </c>
      <c r="E430" s="22" t="s">
        <v>1080</v>
      </c>
      <c r="F430" s="22" t="s">
        <v>1081</v>
      </c>
      <c r="G430" s="22" t="s">
        <v>1082</v>
      </c>
      <c r="H430" s="22" t="s">
        <v>1083</v>
      </c>
      <c r="I430" s="32"/>
      <c r="J430" s="23">
        <f t="shared" si="374"/>
        <v>2025</v>
      </c>
      <c r="K430" s="30" t="str">
        <f t="shared" si="375"/>
        <v/>
      </c>
      <c r="L430" s="23">
        <v>1520</v>
      </c>
      <c r="M430" s="23">
        <f t="shared" si="376"/>
        <v>505</v>
      </c>
      <c r="N430" s="31">
        <f t="shared" si="377"/>
        <v>0.24938271604938272</v>
      </c>
      <c r="O430" s="23">
        <v>427</v>
      </c>
      <c r="P430" s="23"/>
      <c r="Q430" s="23"/>
      <c r="R430" s="23"/>
      <c r="S430" s="23">
        <v>11</v>
      </c>
      <c r="T430" s="23">
        <v>46</v>
      </c>
      <c r="U430" s="23">
        <v>21</v>
      </c>
      <c r="V430" s="23"/>
      <c r="W430" s="23"/>
      <c r="X430" s="24">
        <v>20170418</v>
      </c>
      <c r="Y430" s="22">
        <v>5</v>
      </c>
      <c r="Z430" s="22" t="s">
        <v>1093</v>
      </c>
      <c r="AA430" s="22"/>
      <c r="AB430" s="22" t="str">
        <f t="shared" si="378"/>
        <v>김연빈</v>
      </c>
      <c r="AC430" s="45" t="s">
        <v>41</v>
      </c>
      <c r="AD430" s="47">
        <f t="shared" ref="AD430" si="385">IF(AE430=0,"",AE430)</f>
        <v>0.5</v>
      </c>
      <c r="AE430" s="48">
        <f t="shared" ref="AE430" si="386">IF(F430="",0,VLOOKUP(F430,제품피치,2))</f>
        <v>0.5</v>
      </c>
    </row>
    <row r="431" spans="1:31" s="25" customFormat="1" ht="25.5" customHeight="1">
      <c r="A431" s="21">
        <v>10</v>
      </c>
      <c r="B431" s="22">
        <f t="shared" si="373"/>
        <v>4</v>
      </c>
      <c r="C431" s="22">
        <v>19</v>
      </c>
      <c r="D431" s="22" t="s">
        <v>912</v>
      </c>
      <c r="E431" s="22" t="s">
        <v>897</v>
      </c>
      <c r="F431" s="22" t="s">
        <v>1045</v>
      </c>
      <c r="G431" s="22" t="s">
        <v>924</v>
      </c>
      <c r="H431" s="22" t="s">
        <v>937</v>
      </c>
      <c r="I431" s="32"/>
      <c r="J431" s="23">
        <f t="shared" si="374"/>
        <v>1000</v>
      </c>
      <c r="K431" s="30" t="str">
        <f t="shared" si="375"/>
        <v/>
      </c>
      <c r="L431" s="23">
        <v>1000</v>
      </c>
      <c r="M431" s="23">
        <f t="shared" si="376"/>
        <v>0</v>
      </c>
      <c r="N431" s="31">
        <f t="shared" si="377"/>
        <v>0</v>
      </c>
      <c r="O431" s="23"/>
      <c r="P431" s="23"/>
      <c r="Q431" s="23"/>
      <c r="R431" s="23"/>
      <c r="S431" s="23"/>
      <c r="T431" s="23"/>
      <c r="U431" s="23"/>
      <c r="V431" s="23"/>
      <c r="W431" s="23"/>
      <c r="X431" s="24">
        <v>20170418</v>
      </c>
      <c r="Y431" s="22">
        <v>9</v>
      </c>
      <c r="Z431" s="22" t="s">
        <v>39</v>
      </c>
      <c r="AA431" s="22"/>
      <c r="AB431" s="22" t="str">
        <f t="shared" si="378"/>
        <v>이명강</v>
      </c>
      <c r="AC431" s="45" t="s">
        <v>30</v>
      </c>
      <c r="AD431" s="47" t="str">
        <f t="shared" ref="AD431" si="387">IF(AE431=0,"",AE431)</f>
        <v/>
      </c>
      <c r="AE431" s="48">
        <f t="shared" ref="AE431" si="388">IF(F431="",0,VLOOKUP(F431,제품피치,2))</f>
        <v>0</v>
      </c>
    </row>
    <row r="432" spans="1:31" s="25" customFormat="1" ht="25.5" customHeight="1">
      <c r="A432" s="21">
        <v>11</v>
      </c>
      <c r="B432" s="22">
        <f t="shared" si="373"/>
        <v>4</v>
      </c>
      <c r="C432" s="22">
        <v>19</v>
      </c>
      <c r="D432" s="22" t="s">
        <v>912</v>
      </c>
      <c r="E432" s="22" t="s">
        <v>897</v>
      </c>
      <c r="F432" s="22" t="s">
        <v>1045</v>
      </c>
      <c r="G432" s="22" t="s">
        <v>924</v>
      </c>
      <c r="H432" s="22" t="s">
        <v>937</v>
      </c>
      <c r="I432" s="32"/>
      <c r="J432" s="23">
        <f t="shared" si="374"/>
        <v>2500</v>
      </c>
      <c r="K432" s="30" t="str">
        <f t="shared" si="375"/>
        <v/>
      </c>
      <c r="L432" s="23">
        <v>2500</v>
      </c>
      <c r="M432" s="23">
        <f t="shared" si="376"/>
        <v>0</v>
      </c>
      <c r="N432" s="31">
        <f t="shared" si="377"/>
        <v>0</v>
      </c>
      <c r="O432" s="23"/>
      <c r="P432" s="23"/>
      <c r="Q432" s="23"/>
      <c r="R432" s="23"/>
      <c r="S432" s="23"/>
      <c r="T432" s="23"/>
      <c r="U432" s="23"/>
      <c r="V432" s="23"/>
      <c r="W432" s="23"/>
      <c r="X432" s="24">
        <v>20170418</v>
      </c>
      <c r="Y432" s="22">
        <v>9</v>
      </c>
      <c r="Z432" s="22" t="s">
        <v>1093</v>
      </c>
      <c r="AA432" s="22"/>
      <c r="AB432" s="22" t="str">
        <f t="shared" si="378"/>
        <v>김연빈</v>
      </c>
      <c r="AC432" s="45" t="s">
        <v>30</v>
      </c>
      <c r="AD432" s="47" t="str">
        <f t="shared" si="379"/>
        <v/>
      </c>
      <c r="AE432" s="48">
        <f t="shared" si="380"/>
        <v>0</v>
      </c>
    </row>
    <row r="433" spans="1:31" s="25" customFormat="1" ht="25.5" customHeight="1">
      <c r="A433" s="21">
        <v>12</v>
      </c>
      <c r="B433" s="22">
        <f t="shared" si="373"/>
        <v>4</v>
      </c>
      <c r="C433" s="22">
        <v>19</v>
      </c>
      <c r="D433" s="22" t="s">
        <v>920</v>
      </c>
      <c r="E433" s="22" t="s">
        <v>1015</v>
      </c>
      <c r="F433" s="22" t="s">
        <v>1016</v>
      </c>
      <c r="G433" s="22">
        <v>8301</v>
      </c>
      <c r="H433" s="22" t="s">
        <v>1095</v>
      </c>
      <c r="I433" s="32"/>
      <c r="J433" s="23">
        <f t="shared" si="374"/>
        <v>296</v>
      </c>
      <c r="K433" s="30" t="str">
        <f t="shared" si="375"/>
        <v/>
      </c>
      <c r="L433" s="23">
        <v>270</v>
      </c>
      <c r="M433" s="23">
        <f t="shared" si="376"/>
        <v>26</v>
      </c>
      <c r="N433" s="31">
        <f t="shared" si="377"/>
        <v>8.7837837837837843E-2</v>
      </c>
      <c r="O433" s="23">
        <v>2</v>
      </c>
      <c r="P433" s="23"/>
      <c r="Q433" s="23"/>
      <c r="R433" s="23"/>
      <c r="S433" s="23">
        <v>10</v>
      </c>
      <c r="T433" s="23">
        <v>5</v>
      </c>
      <c r="U433" s="23">
        <v>9</v>
      </c>
      <c r="V433" s="23"/>
      <c r="W433" s="23"/>
      <c r="X433" s="24">
        <v>20170418</v>
      </c>
      <c r="Y433" s="22">
        <v>10</v>
      </c>
      <c r="Z433" s="22" t="s">
        <v>1093</v>
      </c>
      <c r="AA433" s="22"/>
      <c r="AB433" s="22" t="str">
        <f t="shared" si="378"/>
        <v>김연빈</v>
      </c>
      <c r="AC433" s="45" t="s">
        <v>41</v>
      </c>
      <c r="AD433" s="47" t="str">
        <f t="shared" si="379"/>
        <v/>
      </c>
      <c r="AE433" s="48">
        <f t="shared" si="380"/>
        <v>0</v>
      </c>
    </row>
    <row r="434" spans="1:31" s="25" customFormat="1" ht="25.5" customHeight="1">
      <c r="A434" s="21">
        <v>13</v>
      </c>
      <c r="B434" s="22">
        <f t="shared" si="373"/>
        <v>4</v>
      </c>
      <c r="C434" s="22">
        <v>19</v>
      </c>
      <c r="D434" s="22" t="s">
        <v>920</v>
      </c>
      <c r="E434" s="22" t="s">
        <v>1015</v>
      </c>
      <c r="F434" s="22" t="s">
        <v>1016</v>
      </c>
      <c r="G434" s="22">
        <v>8301</v>
      </c>
      <c r="H434" s="22" t="s">
        <v>1095</v>
      </c>
      <c r="I434" s="32"/>
      <c r="J434" s="23">
        <f t="shared" si="374"/>
        <v>1303</v>
      </c>
      <c r="K434" s="30" t="str">
        <f t="shared" si="375"/>
        <v/>
      </c>
      <c r="L434" s="23">
        <v>1006</v>
      </c>
      <c r="M434" s="23">
        <f t="shared" si="376"/>
        <v>297</v>
      </c>
      <c r="N434" s="31">
        <f t="shared" si="377"/>
        <v>0.22793553338449732</v>
      </c>
      <c r="O434" s="23"/>
      <c r="P434" s="23"/>
      <c r="Q434" s="23"/>
      <c r="R434" s="23"/>
      <c r="S434" s="23"/>
      <c r="T434" s="23">
        <v>261</v>
      </c>
      <c r="U434" s="23">
        <v>36</v>
      </c>
      <c r="V434" s="23"/>
      <c r="W434" s="23"/>
      <c r="X434" s="24">
        <v>20170418</v>
      </c>
      <c r="Y434" s="22">
        <v>10</v>
      </c>
      <c r="Z434" s="22" t="s">
        <v>38</v>
      </c>
      <c r="AA434" s="22"/>
      <c r="AB434" s="22" t="str">
        <f t="shared" si="378"/>
        <v>김연빈</v>
      </c>
      <c r="AC434" s="45" t="s">
        <v>30</v>
      </c>
      <c r="AD434" s="47" t="str">
        <f t="shared" si="379"/>
        <v/>
      </c>
      <c r="AE434" s="48">
        <f t="shared" si="380"/>
        <v>0</v>
      </c>
    </row>
    <row r="435" spans="1:31" s="25" customFormat="1" ht="25.5" customHeight="1">
      <c r="A435" s="21">
        <v>14</v>
      </c>
      <c r="B435" s="22">
        <f t="shared" si="373"/>
        <v>4</v>
      </c>
      <c r="C435" s="22">
        <v>19</v>
      </c>
      <c r="D435" s="22" t="s">
        <v>920</v>
      </c>
      <c r="E435" s="22" t="s">
        <v>926</v>
      </c>
      <c r="F435" s="22" t="s">
        <v>1078</v>
      </c>
      <c r="G435" s="22">
        <v>7301</v>
      </c>
      <c r="H435" s="22" t="s">
        <v>922</v>
      </c>
      <c r="I435" s="32"/>
      <c r="J435" s="23">
        <f t="shared" si="374"/>
        <v>2418</v>
      </c>
      <c r="K435" s="30" t="str">
        <f t="shared" si="375"/>
        <v/>
      </c>
      <c r="L435" s="23">
        <v>2418</v>
      </c>
      <c r="M435" s="23">
        <f t="shared" si="376"/>
        <v>0</v>
      </c>
      <c r="N435" s="31">
        <f t="shared" si="377"/>
        <v>0</v>
      </c>
      <c r="O435" s="23"/>
      <c r="P435" s="23"/>
      <c r="Q435" s="23"/>
      <c r="R435" s="23"/>
      <c r="S435" s="23"/>
      <c r="T435" s="23"/>
      <c r="U435" s="23"/>
      <c r="V435" s="23"/>
      <c r="W435" s="23"/>
      <c r="X435" s="24">
        <v>20170418</v>
      </c>
      <c r="Y435" s="22">
        <v>11</v>
      </c>
      <c r="Z435" s="22" t="s">
        <v>38</v>
      </c>
      <c r="AA435" s="22"/>
      <c r="AB435" s="22" t="str">
        <f t="shared" si="378"/>
        <v>김연빈</v>
      </c>
      <c r="AC435" s="45" t="s">
        <v>948</v>
      </c>
      <c r="AD435" s="47" t="str">
        <f t="shared" si="379"/>
        <v/>
      </c>
      <c r="AE435" s="48">
        <f t="shared" si="380"/>
        <v>0</v>
      </c>
    </row>
    <row r="436" spans="1:31" s="25" customFormat="1" ht="25.5" customHeight="1">
      <c r="A436" s="21">
        <v>15</v>
      </c>
      <c r="B436" s="22">
        <f t="shared" si="373"/>
        <v>4</v>
      </c>
      <c r="C436" s="22">
        <v>19</v>
      </c>
      <c r="D436" s="22" t="s">
        <v>920</v>
      </c>
      <c r="E436" s="22" t="s">
        <v>1051</v>
      </c>
      <c r="F436" s="22" t="s">
        <v>1072</v>
      </c>
      <c r="G436" s="22">
        <v>8301</v>
      </c>
      <c r="H436" s="22" t="s">
        <v>923</v>
      </c>
      <c r="I436" s="32"/>
      <c r="J436" s="23">
        <f t="shared" si="374"/>
        <v>1484</v>
      </c>
      <c r="K436" s="30" t="str">
        <f t="shared" si="375"/>
        <v/>
      </c>
      <c r="L436" s="23">
        <v>1466</v>
      </c>
      <c r="M436" s="23">
        <f t="shared" si="376"/>
        <v>18</v>
      </c>
      <c r="N436" s="31">
        <f t="shared" si="377"/>
        <v>1.2129380053908356E-2</v>
      </c>
      <c r="O436" s="23"/>
      <c r="P436" s="23"/>
      <c r="Q436" s="23"/>
      <c r="R436" s="23"/>
      <c r="S436" s="23"/>
      <c r="T436" s="23">
        <v>13</v>
      </c>
      <c r="U436" s="23">
        <v>5</v>
      </c>
      <c r="V436" s="23"/>
      <c r="W436" s="23"/>
      <c r="X436" s="24">
        <v>20170418</v>
      </c>
      <c r="Y436" s="22">
        <v>12</v>
      </c>
      <c r="Z436" s="22" t="s">
        <v>39</v>
      </c>
      <c r="AA436" s="22"/>
      <c r="AB436" s="22" t="str">
        <f t="shared" si="378"/>
        <v>이명강</v>
      </c>
      <c r="AC436" s="45" t="s">
        <v>911</v>
      </c>
      <c r="AD436" s="47">
        <f t="shared" ref="AD436" si="389">IF(AE436=0,"",AE436)</f>
        <v>0.8</v>
      </c>
      <c r="AE436" s="48">
        <f t="shared" ref="AE436" si="390">IF(F436="",0,VLOOKUP(F436,제품피치,2))</f>
        <v>0.8</v>
      </c>
    </row>
    <row r="437" spans="1:31" s="25" customFormat="1" ht="25.5" customHeight="1">
      <c r="A437" s="21">
        <v>16</v>
      </c>
      <c r="B437" s="22">
        <f t="shared" si="373"/>
        <v>4</v>
      </c>
      <c r="C437" s="22">
        <v>19</v>
      </c>
      <c r="D437" s="22" t="s">
        <v>912</v>
      </c>
      <c r="E437" s="22" t="s">
        <v>892</v>
      </c>
      <c r="F437" s="22" t="s">
        <v>1075</v>
      </c>
      <c r="G437" s="22" t="s">
        <v>934</v>
      </c>
      <c r="H437" s="22" t="s">
        <v>922</v>
      </c>
      <c r="I437" s="32"/>
      <c r="J437" s="23">
        <f t="shared" si="374"/>
        <v>2605</v>
      </c>
      <c r="K437" s="30" t="str">
        <f t="shared" si="375"/>
        <v/>
      </c>
      <c r="L437" s="23">
        <v>2400</v>
      </c>
      <c r="M437" s="23">
        <f t="shared" si="376"/>
        <v>205</v>
      </c>
      <c r="N437" s="31">
        <f t="shared" si="377"/>
        <v>7.8694817658349334E-2</v>
      </c>
      <c r="O437" s="23">
        <v>200</v>
      </c>
      <c r="P437" s="23"/>
      <c r="Q437" s="23"/>
      <c r="R437" s="23"/>
      <c r="S437" s="23">
        <v>5</v>
      </c>
      <c r="T437" s="23"/>
      <c r="U437" s="23"/>
      <c r="V437" s="23"/>
      <c r="W437" s="23"/>
      <c r="X437" s="24">
        <v>20170418</v>
      </c>
      <c r="Y437" s="22">
        <v>13</v>
      </c>
      <c r="Z437" s="22" t="s">
        <v>38</v>
      </c>
      <c r="AA437" s="22"/>
      <c r="AB437" s="22" t="str">
        <f t="shared" si="378"/>
        <v>김연빈</v>
      </c>
      <c r="AC437" s="45" t="s">
        <v>931</v>
      </c>
      <c r="AD437" s="47" t="str">
        <f t="shared" ref="AD437" si="391">IF(AE437=0,"",AE437)</f>
        <v/>
      </c>
      <c r="AE437" s="48">
        <f t="shared" ref="AE437" si="392">IF(F437="",0,VLOOKUP(F437,제품피치,2))</f>
        <v>0</v>
      </c>
    </row>
    <row r="438" spans="1:31" s="25" customFormat="1" ht="25.5" customHeight="1">
      <c r="A438" s="21">
        <v>17</v>
      </c>
      <c r="B438" s="22">
        <f t="shared" si="373"/>
        <v>4</v>
      </c>
      <c r="C438" s="22">
        <v>19</v>
      </c>
      <c r="D438" s="22" t="s">
        <v>912</v>
      </c>
      <c r="E438" s="22" t="s">
        <v>901</v>
      </c>
      <c r="F438" s="22" t="s">
        <v>1092</v>
      </c>
      <c r="G438" s="22" t="s">
        <v>969</v>
      </c>
      <c r="H438" s="22" t="s">
        <v>937</v>
      </c>
      <c r="I438" s="32"/>
      <c r="J438" s="23">
        <f t="shared" si="374"/>
        <v>700</v>
      </c>
      <c r="K438" s="30" t="str">
        <f t="shared" si="375"/>
        <v/>
      </c>
      <c r="L438" s="23">
        <v>700</v>
      </c>
      <c r="M438" s="23">
        <f t="shared" si="376"/>
        <v>0</v>
      </c>
      <c r="N438" s="31">
        <f t="shared" si="377"/>
        <v>0</v>
      </c>
      <c r="O438" s="23"/>
      <c r="P438" s="23"/>
      <c r="Q438" s="23"/>
      <c r="R438" s="23"/>
      <c r="S438" s="23"/>
      <c r="T438" s="23"/>
      <c r="U438" s="23"/>
      <c r="V438" s="23"/>
      <c r="W438" s="23"/>
      <c r="X438" s="24">
        <v>20170419</v>
      </c>
      <c r="Y438" s="22">
        <v>4</v>
      </c>
      <c r="Z438" s="22" t="s">
        <v>39</v>
      </c>
      <c r="AA438" s="22"/>
      <c r="AB438" s="22" t="str">
        <f t="shared" si="378"/>
        <v>이명강</v>
      </c>
      <c r="AC438" s="45" t="s">
        <v>948</v>
      </c>
      <c r="AD438" s="47">
        <f t="shared" ref="AD438" si="393">IF(AE438=0,"",AE438)</f>
        <v>0.4</v>
      </c>
      <c r="AE438" s="48">
        <f t="shared" ref="AE438" si="394">IF(F438="",0,VLOOKUP(F438,제품피치,2))</f>
        <v>0.4</v>
      </c>
    </row>
    <row r="439" spans="1:31" s="25" customFormat="1" ht="25.5" customHeight="1">
      <c r="A439" s="21">
        <v>18</v>
      </c>
      <c r="B439" s="22">
        <f t="shared" si="373"/>
        <v>4</v>
      </c>
      <c r="C439" s="22">
        <v>19</v>
      </c>
      <c r="D439" s="22" t="s">
        <v>1056</v>
      </c>
      <c r="E439" s="22" t="s">
        <v>1080</v>
      </c>
      <c r="F439" s="22" t="s">
        <v>1081</v>
      </c>
      <c r="G439" s="22" t="s">
        <v>1082</v>
      </c>
      <c r="H439" s="22" t="s">
        <v>1083</v>
      </c>
      <c r="I439" s="32"/>
      <c r="J439" s="23">
        <f t="shared" si="374"/>
        <v>2402</v>
      </c>
      <c r="K439" s="30" t="str">
        <f t="shared" si="375"/>
        <v/>
      </c>
      <c r="L439" s="23">
        <v>1500</v>
      </c>
      <c r="M439" s="23">
        <f t="shared" si="376"/>
        <v>902</v>
      </c>
      <c r="N439" s="31">
        <f t="shared" si="377"/>
        <v>0.37552039966694423</v>
      </c>
      <c r="O439" s="23">
        <v>729</v>
      </c>
      <c r="P439" s="23">
        <v>11</v>
      </c>
      <c r="Q439" s="23"/>
      <c r="R439" s="23"/>
      <c r="S439" s="23">
        <v>21</v>
      </c>
      <c r="T439" s="23">
        <v>49</v>
      </c>
      <c r="U439" s="23">
        <v>23</v>
      </c>
      <c r="V439" s="23"/>
      <c r="W439" s="23">
        <v>69</v>
      </c>
      <c r="X439" s="24">
        <v>20170419</v>
      </c>
      <c r="Y439" s="22">
        <v>5</v>
      </c>
      <c r="Z439" s="22" t="s">
        <v>38</v>
      </c>
      <c r="AA439" s="22" t="s">
        <v>1096</v>
      </c>
      <c r="AB439" s="22" t="str">
        <f t="shared" si="378"/>
        <v>김연빈</v>
      </c>
      <c r="AC439" s="45" t="s">
        <v>41</v>
      </c>
      <c r="AD439" s="47">
        <f t="shared" ref="AD439" si="395">IF(AE439=0,"",AE439)</f>
        <v>0.5</v>
      </c>
      <c r="AE439" s="48">
        <f t="shared" ref="AE439" si="396">IF(F439="",0,VLOOKUP(F439,제품피치,2))</f>
        <v>0.5</v>
      </c>
    </row>
    <row r="440" spans="1:31" s="25" customFormat="1" ht="25.5" customHeight="1">
      <c r="A440" s="21">
        <v>19</v>
      </c>
      <c r="B440" s="22">
        <f t="shared" si="373"/>
        <v>4</v>
      </c>
      <c r="C440" s="22">
        <v>19</v>
      </c>
      <c r="D440" s="22" t="s">
        <v>912</v>
      </c>
      <c r="E440" s="22" t="s">
        <v>899</v>
      </c>
      <c r="F440" s="22" t="s">
        <v>1066</v>
      </c>
      <c r="G440" s="22" t="s">
        <v>930</v>
      </c>
      <c r="H440" s="22" t="s">
        <v>922</v>
      </c>
      <c r="I440" s="32"/>
      <c r="J440" s="23">
        <f t="shared" si="374"/>
        <v>1120</v>
      </c>
      <c r="K440" s="30" t="str">
        <f t="shared" si="375"/>
        <v/>
      </c>
      <c r="L440" s="23">
        <v>1010</v>
      </c>
      <c r="M440" s="23">
        <f t="shared" si="376"/>
        <v>110</v>
      </c>
      <c r="N440" s="31">
        <f t="shared" si="377"/>
        <v>9.8214285714285712E-2</v>
      </c>
      <c r="O440" s="23">
        <v>55</v>
      </c>
      <c r="P440" s="23"/>
      <c r="Q440" s="23"/>
      <c r="R440" s="23"/>
      <c r="S440" s="23">
        <v>40</v>
      </c>
      <c r="T440" s="23">
        <v>15</v>
      </c>
      <c r="U440" s="23"/>
      <c r="V440" s="23"/>
      <c r="W440" s="23"/>
      <c r="X440" s="24">
        <v>20170419</v>
      </c>
      <c r="Y440" s="22">
        <v>7</v>
      </c>
      <c r="Z440" s="22" t="s">
        <v>1094</v>
      </c>
      <c r="AA440" s="22"/>
      <c r="AB440" s="22" t="str">
        <f t="shared" si="378"/>
        <v>이명강</v>
      </c>
      <c r="AC440" s="45" t="s">
        <v>931</v>
      </c>
      <c r="AD440" s="47">
        <f t="shared" si="379"/>
        <v>0.4</v>
      </c>
      <c r="AE440" s="48">
        <f t="shared" si="380"/>
        <v>0.4</v>
      </c>
    </row>
    <row r="441" spans="1:31" s="25" customFormat="1" ht="25.5" customHeight="1">
      <c r="A441" s="21">
        <v>20</v>
      </c>
      <c r="B441" s="22">
        <f t="shared" si="373"/>
        <v>4</v>
      </c>
      <c r="C441" s="22">
        <v>19</v>
      </c>
      <c r="D441" s="22" t="s">
        <v>912</v>
      </c>
      <c r="E441" s="22" t="s">
        <v>899</v>
      </c>
      <c r="F441" s="22" t="s">
        <v>1066</v>
      </c>
      <c r="G441" s="22" t="s">
        <v>930</v>
      </c>
      <c r="H441" s="22" t="s">
        <v>922</v>
      </c>
      <c r="I441" s="32"/>
      <c r="J441" s="23">
        <f t="shared" si="374"/>
        <v>525</v>
      </c>
      <c r="K441" s="30" t="str">
        <f t="shared" si="375"/>
        <v/>
      </c>
      <c r="L441" s="23">
        <v>470</v>
      </c>
      <c r="M441" s="23">
        <f t="shared" si="376"/>
        <v>55</v>
      </c>
      <c r="N441" s="31">
        <f t="shared" si="377"/>
        <v>0.10476190476190476</v>
      </c>
      <c r="O441" s="23">
        <v>15</v>
      </c>
      <c r="P441" s="23"/>
      <c r="Q441" s="23"/>
      <c r="R441" s="23"/>
      <c r="S441" s="23">
        <v>35</v>
      </c>
      <c r="T441" s="23">
        <v>5</v>
      </c>
      <c r="U441" s="23"/>
      <c r="V441" s="23"/>
      <c r="W441" s="23"/>
      <c r="X441" s="24">
        <v>20170419</v>
      </c>
      <c r="Y441" s="22">
        <v>7</v>
      </c>
      <c r="Z441" s="22" t="s">
        <v>38</v>
      </c>
      <c r="AA441" s="22"/>
      <c r="AB441" s="22" t="str">
        <f t="shared" si="378"/>
        <v>김연빈</v>
      </c>
      <c r="AC441" s="45" t="s">
        <v>931</v>
      </c>
      <c r="AD441" s="47">
        <f t="shared" ref="AD441:AD442" si="397">IF(AE441=0,"",AE441)</f>
        <v>0.4</v>
      </c>
      <c r="AE441" s="48">
        <f t="shared" ref="AE441:AE442" si="398">IF(F441="",0,VLOOKUP(F441,제품피치,2))</f>
        <v>0.4</v>
      </c>
    </row>
    <row r="442" spans="1:31" s="25" customFormat="1" ht="25.5" customHeight="1">
      <c r="A442" s="21">
        <v>21</v>
      </c>
      <c r="B442" s="22">
        <f t="shared" si="373"/>
        <v>4</v>
      </c>
      <c r="C442" s="22">
        <v>19</v>
      </c>
      <c r="D442" s="22" t="s">
        <v>920</v>
      </c>
      <c r="E442" s="22" t="s">
        <v>926</v>
      </c>
      <c r="F442" s="22" t="s">
        <v>1078</v>
      </c>
      <c r="G442" s="22">
        <v>7301</v>
      </c>
      <c r="H442" s="22" t="s">
        <v>922</v>
      </c>
      <c r="I442" s="32"/>
      <c r="J442" s="23">
        <f t="shared" si="374"/>
        <v>1430</v>
      </c>
      <c r="K442" s="30" t="str">
        <f t="shared" si="375"/>
        <v/>
      </c>
      <c r="L442" s="23">
        <v>1430</v>
      </c>
      <c r="M442" s="23">
        <f t="shared" si="376"/>
        <v>0</v>
      </c>
      <c r="N442" s="31">
        <f t="shared" si="377"/>
        <v>0</v>
      </c>
      <c r="O442" s="23"/>
      <c r="P442" s="23"/>
      <c r="Q442" s="23"/>
      <c r="R442" s="23"/>
      <c r="S442" s="23"/>
      <c r="T442" s="23"/>
      <c r="U442" s="23"/>
      <c r="V442" s="23"/>
      <c r="W442" s="23"/>
      <c r="X442" s="24">
        <v>20170419</v>
      </c>
      <c r="Y442" s="22">
        <v>11</v>
      </c>
      <c r="Z442" s="22" t="s">
        <v>39</v>
      </c>
      <c r="AA442" s="22"/>
      <c r="AB442" s="22" t="str">
        <f t="shared" si="378"/>
        <v>이명강</v>
      </c>
      <c r="AC442" s="45" t="s">
        <v>931</v>
      </c>
      <c r="AD442" s="47" t="str">
        <f t="shared" si="397"/>
        <v/>
      </c>
      <c r="AE442" s="48">
        <f t="shared" si="398"/>
        <v>0</v>
      </c>
    </row>
    <row r="443" spans="1:31" s="25" customFormat="1" ht="25.5" customHeight="1" thickBot="1">
      <c r="A443" s="21">
        <v>22</v>
      </c>
      <c r="B443" s="22">
        <f t="shared" si="373"/>
        <v>4</v>
      </c>
      <c r="C443" s="22">
        <v>19</v>
      </c>
      <c r="D443" s="22" t="s">
        <v>912</v>
      </c>
      <c r="E443" s="22" t="s">
        <v>892</v>
      </c>
      <c r="F443" s="22" t="s">
        <v>1075</v>
      </c>
      <c r="G443" s="22" t="s">
        <v>934</v>
      </c>
      <c r="H443" s="22" t="s">
        <v>922</v>
      </c>
      <c r="I443" s="32"/>
      <c r="J443" s="23">
        <f t="shared" si="374"/>
        <v>2412</v>
      </c>
      <c r="K443" s="30" t="str">
        <f t="shared" si="375"/>
        <v/>
      </c>
      <c r="L443" s="23">
        <v>2300</v>
      </c>
      <c r="M443" s="23">
        <f t="shared" si="376"/>
        <v>112</v>
      </c>
      <c r="N443" s="31">
        <f t="shared" si="377"/>
        <v>4.6434494195688222E-2</v>
      </c>
      <c r="O443" s="23">
        <v>95</v>
      </c>
      <c r="P443" s="23"/>
      <c r="Q443" s="23"/>
      <c r="R443" s="23"/>
      <c r="S443" s="23">
        <v>17</v>
      </c>
      <c r="T443" s="23"/>
      <c r="U443" s="23"/>
      <c r="V443" s="23"/>
      <c r="W443" s="23"/>
      <c r="X443" s="24">
        <v>20170419</v>
      </c>
      <c r="Y443" s="22">
        <v>13</v>
      </c>
      <c r="Z443" s="22" t="s">
        <v>39</v>
      </c>
      <c r="AA443" s="22"/>
      <c r="AB443" s="22" t="str">
        <f t="shared" si="378"/>
        <v>이명강</v>
      </c>
      <c r="AC443" s="45" t="s">
        <v>931</v>
      </c>
      <c r="AD443" s="47" t="str">
        <f t="shared" si="379"/>
        <v/>
      </c>
      <c r="AE443" s="48">
        <f t="shared" si="380"/>
        <v>0</v>
      </c>
    </row>
    <row r="444" spans="1:31" s="27" customFormat="1" ht="21" customHeight="1" thickTop="1">
      <c r="A444" s="82" t="s">
        <v>32</v>
      </c>
      <c r="B444" s="83"/>
      <c r="C444" s="83"/>
      <c r="D444" s="83"/>
      <c r="E444" s="83"/>
      <c r="F444" s="83"/>
      <c r="G444" s="83"/>
      <c r="H444" s="59"/>
      <c r="I444" s="86">
        <f>SUM(I422:I443)</f>
        <v>0</v>
      </c>
      <c r="J444" s="86">
        <f>SUM(J422:J443)</f>
        <v>38242</v>
      </c>
      <c r="K444" s="86">
        <f>SUM(K422:K443)</f>
        <v>0</v>
      </c>
      <c r="L444" s="86">
        <f>SUM(L422:L443)</f>
        <v>34710</v>
      </c>
      <c r="M444" s="86">
        <f>SUM(M422:M443)</f>
        <v>3532</v>
      </c>
      <c r="N444" s="88">
        <f>M444/J444</f>
        <v>9.2359186235029547E-2</v>
      </c>
      <c r="O444" s="26">
        <f t="shared" ref="O444:W444" si="399">SUM( O422:O443)</f>
        <v>2473</v>
      </c>
      <c r="P444" s="26">
        <f t="shared" si="399"/>
        <v>11</v>
      </c>
      <c r="Q444" s="26">
        <f t="shared" si="399"/>
        <v>0</v>
      </c>
      <c r="R444" s="26">
        <f t="shared" si="399"/>
        <v>0</v>
      </c>
      <c r="S444" s="26">
        <f t="shared" si="399"/>
        <v>227</v>
      </c>
      <c r="T444" s="26">
        <f t="shared" si="399"/>
        <v>563</v>
      </c>
      <c r="U444" s="26">
        <f t="shared" si="399"/>
        <v>189</v>
      </c>
      <c r="V444" s="26">
        <f t="shared" si="399"/>
        <v>0</v>
      </c>
      <c r="W444" s="26">
        <f t="shared" si="399"/>
        <v>69</v>
      </c>
      <c r="X444" s="89"/>
      <c r="Y444" s="83"/>
      <c r="Z444" s="59"/>
      <c r="AA444" s="90"/>
      <c r="AB444" s="58"/>
      <c r="AC444" s="59"/>
      <c r="AD444" s="62"/>
      <c r="AE444" s="25"/>
    </row>
    <row r="445" spans="1:31" s="27" customFormat="1" ht="20.25">
      <c r="A445" s="84"/>
      <c r="B445" s="85"/>
      <c r="C445" s="85"/>
      <c r="D445" s="85"/>
      <c r="E445" s="85"/>
      <c r="F445" s="85"/>
      <c r="G445" s="85"/>
      <c r="H445" s="61"/>
      <c r="I445" s="87"/>
      <c r="J445" s="87"/>
      <c r="K445" s="87"/>
      <c r="L445" s="87"/>
      <c r="M445" s="87"/>
      <c r="N445" s="87"/>
      <c r="O445" s="55">
        <f t="shared" ref="O445:W445" si="400">IFERROR(O444/$M444,"")</f>
        <v>0.70016987542468856</v>
      </c>
      <c r="P445" s="55">
        <f t="shared" si="400"/>
        <v>3.114382785956965E-3</v>
      </c>
      <c r="Q445" s="55">
        <f t="shared" si="400"/>
        <v>0</v>
      </c>
      <c r="R445" s="55">
        <f t="shared" si="400"/>
        <v>0</v>
      </c>
      <c r="S445" s="55">
        <f t="shared" si="400"/>
        <v>6.4269535673839182E-2</v>
      </c>
      <c r="T445" s="55">
        <f t="shared" si="400"/>
        <v>0.15939977349943374</v>
      </c>
      <c r="U445" s="55">
        <f t="shared" si="400"/>
        <v>5.3510758776896941E-2</v>
      </c>
      <c r="V445" s="55">
        <f t="shared" si="400"/>
        <v>0</v>
      </c>
      <c r="W445" s="55">
        <f t="shared" si="400"/>
        <v>1.9535673839184597E-2</v>
      </c>
      <c r="X445" s="60"/>
      <c r="Y445" s="85"/>
      <c r="Z445" s="61"/>
      <c r="AA445" s="87"/>
      <c r="AB445" s="60"/>
      <c r="AC445" s="61"/>
      <c r="AD445" s="63"/>
      <c r="AE445" s="25"/>
    </row>
    <row r="446" spans="1:31" s="28" customFormat="1" ht="10.5" customHeight="1" thickBot="1">
      <c r="A446" s="64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6"/>
      <c r="AE446" s="25"/>
    </row>
    <row r="447" spans="1:31" s="28" customFormat="1" ht="24.75" customHeight="1">
      <c r="A447" s="67" t="s">
        <v>33</v>
      </c>
      <c r="B447" s="68"/>
      <c r="C447" s="69"/>
      <c r="D447" s="76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77"/>
      <c r="AE447" s="25"/>
    </row>
    <row r="448" spans="1:31" s="28" customFormat="1" ht="24.75" customHeight="1">
      <c r="A448" s="70"/>
      <c r="B448" s="71"/>
      <c r="C448" s="72"/>
      <c r="D448" s="78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9"/>
      <c r="AE448" s="16"/>
    </row>
    <row r="449" spans="1:31" s="28" customFormat="1" ht="24.75" customHeight="1">
      <c r="A449" s="70"/>
      <c r="B449" s="71"/>
      <c r="C449" s="72"/>
      <c r="D449" s="78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9"/>
      <c r="AE449" s="16"/>
    </row>
    <row r="450" spans="1:31" s="28" customFormat="1" ht="24.75" customHeight="1">
      <c r="A450" s="70"/>
      <c r="B450" s="71"/>
      <c r="C450" s="72"/>
      <c r="D450" s="78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9"/>
      <c r="AE450" s="16"/>
    </row>
    <row r="451" spans="1:31" s="28" customFormat="1" ht="24.75" customHeight="1">
      <c r="A451" s="70"/>
      <c r="B451" s="71"/>
      <c r="C451" s="72"/>
      <c r="D451" s="78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9"/>
      <c r="AE451" s="16"/>
    </row>
    <row r="452" spans="1:31" ht="24.75" customHeight="1" thickBot="1">
      <c r="A452" s="73"/>
      <c r="B452" s="74"/>
      <c r="C452" s="75"/>
      <c r="D452" s="80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81"/>
    </row>
    <row r="453" spans="1:31" ht="17.25" thickBot="1"/>
    <row r="454" spans="1:31" s="16" customFormat="1" ht="33" customHeight="1">
      <c r="A454" s="91">
        <v>4</v>
      </c>
      <c r="B454" s="92"/>
      <c r="C454" s="92"/>
      <c r="D454" s="92"/>
      <c r="E454" s="92"/>
      <c r="F454" s="93" t="s">
        <v>40</v>
      </c>
      <c r="G454" s="93"/>
      <c r="H454" s="93"/>
      <c r="I454" s="93"/>
      <c r="J454" s="93"/>
      <c r="K454" s="94"/>
      <c r="L454" s="95" t="s">
        <v>0</v>
      </c>
      <c r="M454" s="96"/>
      <c r="N454" s="15"/>
      <c r="O454" s="95" t="s">
        <v>1</v>
      </c>
      <c r="P454" s="97"/>
      <c r="Q454" s="97"/>
      <c r="R454" s="97"/>
      <c r="S454" s="97"/>
      <c r="T454" s="97"/>
      <c r="U454" s="97"/>
      <c r="V454" s="97"/>
      <c r="W454" s="96"/>
      <c r="X454" s="95" t="s">
        <v>2</v>
      </c>
      <c r="Y454" s="97"/>
      <c r="Z454" s="96"/>
      <c r="AA454" s="98" t="s">
        <v>3</v>
      </c>
      <c r="AB454" s="100" t="s">
        <v>4</v>
      </c>
      <c r="AC454" s="102" t="s">
        <v>5</v>
      </c>
      <c r="AD454" s="104" t="s">
        <v>793</v>
      </c>
    </row>
    <row r="455" spans="1:31" s="16" customFormat="1" ht="45" customHeight="1" thickBot="1">
      <c r="A455" s="17" t="s">
        <v>6</v>
      </c>
      <c r="B455" s="18" t="s">
        <v>7</v>
      </c>
      <c r="C455" s="18" t="s">
        <v>8</v>
      </c>
      <c r="D455" s="18" t="s">
        <v>9</v>
      </c>
      <c r="E455" s="18" t="s">
        <v>10</v>
      </c>
      <c r="F455" s="18" t="s">
        <v>11</v>
      </c>
      <c r="G455" s="18" t="s">
        <v>12</v>
      </c>
      <c r="H455" s="18" t="s">
        <v>13</v>
      </c>
      <c r="I455" s="33" t="s">
        <v>36</v>
      </c>
      <c r="J455" s="18" t="s">
        <v>0</v>
      </c>
      <c r="K455" s="18" t="s">
        <v>37</v>
      </c>
      <c r="L455" s="18" t="s">
        <v>14</v>
      </c>
      <c r="M455" s="18" t="s">
        <v>15</v>
      </c>
      <c r="N455" s="19" t="s">
        <v>16</v>
      </c>
      <c r="O455" s="18" t="s">
        <v>17</v>
      </c>
      <c r="P455" s="18" t="s">
        <v>18</v>
      </c>
      <c r="Q455" s="18" t="s">
        <v>19</v>
      </c>
      <c r="R455" s="18" t="s">
        <v>20</v>
      </c>
      <c r="S455" s="18" t="s">
        <v>21</v>
      </c>
      <c r="T455" s="18" t="s">
        <v>22</v>
      </c>
      <c r="U455" s="18" t="s">
        <v>23</v>
      </c>
      <c r="V455" s="20" t="s">
        <v>34</v>
      </c>
      <c r="W455" s="18" t="s">
        <v>25</v>
      </c>
      <c r="X455" s="18" t="s">
        <v>26</v>
      </c>
      <c r="Y455" s="18" t="s">
        <v>27</v>
      </c>
      <c r="Z455" s="18" t="s">
        <v>28</v>
      </c>
      <c r="AA455" s="99"/>
      <c r="AB455" s="101"/>
      <c r="AC455" s="103"/>
      <c r="AD455" s="105"/>
    </row>
    <row r="456" spans="1:31" s="25" customFormat="1" ht="25.5" customHeight="1">
      <c r="A456" s="21">
        <v>1</v>
      </c>
      <c r="B456" s="22">
        <f t="shared" ref="B456:B472" si="401">$A$1</f>
        <v>4</v>
      </c>
      <c r="C456" s="22">
        <v>20</v>
      </c>
      <c r="D456" s="22" t="s">
        <v>1056</v>
      </c>
      <c r="E456" s="22" t="s">
        <v>1057</v>
      </c>
      <c r="F456" s="22" t="s">
        <v>1058</v>
      </c>
      <c r="G456" s="22" t="s">
        <v>1059</v>
      </c>
      <c r="H456" s="22" t="s">
        <v>937</v>
      </c>
      <c r="I456" s="32"/>
      <c r="J456" s="23">
        <f t="shared" ref="J456:J472" si="402">L456+M456</f>
        <v>584</v>
      </c>
      <c r="K456" s="30" t="str">
        <f t="shared" ref="K456:K472" si="403">IF(OR(I456=0,J456=0),"",I456-J456)</f>
        <v/>
      </c>
      <c r="L456" s="23">
        <v>555</v>
      </c>
      <c r="M456" s="23">
        <f t="shared" ref="M456:M472" si="404">SUBTOTAL(9,O456:W456)</f>
        <v>29</v>
      </c>
      <c r="N456" s="31">
        <f t="shared" ref="N456:N472" si="405">IF(L456="",0,M456/J456)</f>
        <v>4.965753424657534E-2</v>
      </c>
      <c r="O456" s="23">
        <v>16</v>
      </c>
      <c r="P456" s="23"/>
      <c r="Q456" s="23"/>
      <c r="R456" s="23"/>
      <c r="S456" s="23">
        <v>13</v>
      </c>
      <c r="T456" s="23"/>
      <c r="U456" s="23"/>
      <c r="V456" s="23"/>
      <c r="W456" s="23"/>
      <c r="X456" s="24">
        <v>20170415</v>
      </c>
      <c r="Y456" s="22">
        <v>14</v>
      </c>
      <c r="Z456" s="22" t="s">
        <v>39</v>
      </c>
      <c r="AA456" s="22"/>
      <c r="AB456" s="22" t="str">
        <f t="shared" ref="AB456:AB472" si="406">IF(Z456="A","이명강","김연빈")</f>
        <v>이명강</v>
      </c>
      <c r="AC456" s="45" t="s">
        <v>948</v>
      </c>
      <c r="AD456" s="47">
        <f t="shared" ref="AD456:AD472" si="407">IF(AE456=0,"",AE456)</f>
        <v>0.5</v>
      </c>
      <c r="AE456" s="48">
        <f t="shared" ref="AE456:AE472" si="408">IF(F456="",0,VLOOKUP(F456,제품피치,2))</f>
        <v>0.5</v>
      </c>
    </row>
    <row r="457" spans="1:31" s="25" customFormat="1" ht="25.5" customHeight="1">
      <c r="A457" s="21">
        <v>2</v>
      </c>
      <c r="B457" s="22">
        <f t="shared" si="401"/>
        <v>4</v>
      </c>
      <c r="C457" s="22">
        <v>20</v>
      </c>
      <c r="D457" s="22" t="s">
        <v>1056</v>
      </c>
      <c r="E457" s="22" t="s">
        <v>1080</v>
      </c>
      <c r="F457" s="22" t="s">
        <v>1081</v>
      </c>
      <c r="G457" s="22" t="s">
        <v>1082</v>
      </c>
      <c r="H457" s="22" t="s">
        <v>1083</v>
      </c>
      <c r="I457" s="32"/>
      <c r="J457" s="23">
        <f t="shared" si="402"/>
        <v>5011</v>
      </c>
      <c r="K457" s="30" t="str">
        <f t="shared" si="403"/>
        <v/>
      </c>
      <c r="L457" s="23">
        <v>3388</v>
      </c>
      <c r="M457" s="23">
        <f t="shared" si="404"/>
        <v>1623</v>
      </c>
      <c r="N457" s="31">
        <f t="shared" si="405"/>
        <v>0.32388744761524646</v>
      </c>
      <c r="O457" s="23">
        <v>1239</v>
      </c>
      <c r="P457" s="23"/>
      <c r="Q457" s="23"/>
      <c r="R457" s="23"/>
      <c r="S457" s="23">
        <v>71</v>
      </c>
      <c r="T457" s="23">
        <v>192</v>
      </c>
      <c r="U457" s="23">
        <v>121</v>
      </c>
      <c r="V457" s="23"/>
      <c r="W457" s="23"/>
      <c r="X457" s="24">
        <v>20170417</v>
      </c>
      <c r="Y457" s="22">
        <v>5</v>
      </c>
      <c r="Z457" s="22" t="s">
        <v>39</v>
      </c>
      <c r="AA457" s="22"/>
      <c r="AB457" s="22" t="str">
        <f t="shared" si="406"/>
        <v>이명강</v>
      </c>
      <c r="AC457" s="45" t="s">
        <v>911</v>
      </c>
      <c r="AD457" s="47">
        <f t="shared" ref="AD457" si="409">IF(AE457=0,"",AE457)</f>
        <v>0.5</v>
      </c>
      <c r="AE457" s="48">
        <f t="shared" ref="AE457" si="410">IF(F457="",0,VLOOKUP(F457,제품피치,2))</f>
        <v>0.5</v>
      </c>
    </row>
    <row r="458" spans="1:31" s="25" customFormat="1" ht="25.5" customHeight="1">
      <c r="A458" s="21">
        <v>3</v>
      </c>
      <c r="B458" s="22">
        <f t="shared" si="401"/>
        <v>4</v>
      </c>
      <c r="C458" s="22">
        <v>20</v>
      </c>
      <c r="D458" s="22" t="s">
        <v>1056</v>
      </c>
      <c r="E458" s="22" t="s">
        <v>1057</v>
      </c>
      <c r="F458" s="22" t="s">
        <v>1058</v>
      </c>
      <c r="G458" s="22" t="s">
        <v>1059</v>
      </c>
      <c r="H458" s="22" t="s">
        <v>937</v>
      </c>
      <c r="I458" s="32"/>
      <c r="J458" s="23">
        <f t="shared" si="402"/>
        <v>2707</v>
      </c>
      <c r="K458" s="30" t="str">
        <f t="shared" si="403"/>
        <v/>
      </c>
      <c r="L458" s="23">
        <v>2419</v>
      </c>
      <c r="M458" s="23">
        <f t="shared" si="404"/>
        <v>288</v>
      </c>
      <c r="N458" s="31">
        <f t="shared" si="405"/>
        <v>0.10639083856667898</v>
      </c>
      <c r="O458" s="23">
        <v>174</v>
      </c>
      <c r="P458" s="23"/>
      <c r="Q458" s="23"/>
      <c r="R458" s="23"/>
      <c r="S458" s="23">
        <v>114</v>
      </c>
      <c r="T458" s="23"/>
      <c r="U458" s="23"/>
      <c r="V458" s="23"/>
      <c r="W458" s="23"/>
      <c r="X458" s="24">
        <v>20170417</v>
      </c>
      <c r="Y458" s="22">
        <v>14</v>
      </c>
      <c r="Z458" s="22" t="s">
        <v>39</v>
      </c>
      <c r="AA458" s="22"/>
      <c r="AB458" s="22" t="str">
        <f t="shared" si="406"/>
        <v>이명강</v>
      </c>
      <c r="AC458" s="45" t="s">
        <v>948</v>
      </c>
      <c r="AD458" s="47">
        <f t="shared" si="407"/>
        <v>0.5</v>
      </c>
      <c r="AE458" s="48">
        <f t="shared" si="408"/>
        <v>0.5</v>
      </c>
    </row>
    <row r="459" spans="1:31" s="25" customFormat="1" ht="25.5" customHeight="1">
      <c r="A459" s="21">
        <v>4</v>
      </c>
      <c r="B459" s="22">
        <f t="shared" si="401"/>
        <v>4</v>
      </c>
      <c r="C459" s="22">
        <v>20</v>
      </c>
      <c r="D459" s="22" t="s">
        <v>912</v>
      </c>
      <c r="E459" s="22" t="s">
        <v>897</v>
      </c>
      <c r="F459" s="22" t="s">
        <v>1064</v>
      </c>
      <c r="G459" s="22" t="s">
        <v>924</v>
      </c>
      <c r="H459" s="22" t="s">
        <v>937</v>
      </c>
      <c r="I459" s="32"/>
      <c r="J459" s="23">
        <f t="shared" si="402"/>
        <v>2400</v>
      </c>
      <c r="K459" s="30" t="str">
        <f t="shared" si="403"/>
        <v/>
      </c>
      <c r="L459" s="23">
        <v>2400</v>
      </c>
      <c r="M459" s="23">
        <f t="shared" si="404"/>
        <v>0</v>
      </c>
      <c r="N459" s="31">
        <f t="shared" si="405"/>
        <v>0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4">
        <v>20170419</v>
      </c>
      <c r="Y459" s="22">
        <v>1</v>
      </c>
      <c r="Z459" s="22" t="s">
        <v>39</v>
      </c>
      <c r="AA459" s="22"/>
      <c r="AB459" s="22" t="str">
        <f t="shared" si="406"/>
        <v>이명강</v>
      </c>
      <c r="AC459" s="45" t="s">
        <v>30</v>
      </c>
      <c r="AD459" s="47" t="str">
        <f t="shared" si="407"/>
        <v/>
      </c>
      <c r="AE459" s="48">
        <f t="shared" si="408"/>
        <v>0</v>
      </c>
    </row>
    <row r="460" spans="1:31" s="25" customFormat="1" ht="25.5" customHeight="1">
      <c r="A460" s="21">
        <v>5</v>
      </c>
      <c r="B460" s="22">
        <f t="shared" si="401"/>
        <v>4</v>
      </c>
      <c r="C460" s="22">
        <v>20</v>
      </c>
      <c r="D460" s="22" t="s">
        <v>912</v>
      </c>
      <c r="E460" s="22" t="s">
        <v>897</v>
      </c>
      <c r="F460" s="22" t="s">
        <v>1064</v>
      </c>
      <c r="G460" s="22" t="s">
        <v>924</v>
      </c>
      <c r="H460" s="22" t="s">
        <v>937</v>
      </c>
      <c r="I460" s="32"/>
      <c r="J460" s="23">
        <f t="shared" si="402"/>
        <v>2400</v>
      </c>
      <c r="K460" s="30" t="str">
        <f t="shared" si="403"/>
        <v/>
      </c>
      <c r="L460" s="23">
        <v>2400</v>
      </c>
      <c r="M460" s="23">
        <f t="shared" si="404"/>
        <v>0</v>
      </c>
      <c r="N460" s="31">
        <f t="shared" si="405"/>
        <v>0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4">
        <v>20170419</v>
      </c>
      <c r="Y460" s="22">
        <v>1</v>
      </c>
      <c r="Z460" s="22" t="s">
        <v>38</v>
      </c>
      <c r="AA460" s="22"/>
      <c r="AB460" s="22" t="str">
        <f t="shared" si="406"/>
        <v>김연빈</v>
      </c>
      <c r="AC460" s="45" t="s">
        <v>30</v>
      </c>
      <c r="AD460" s="47" t="str">
        <f t="shared" ref="AD460" si="411">IF(AE460=0,"",AE460)</f>
        <v/>
      </c>
      <c r="AE460" s="48">
        <f t="shared" ref="AE460" si="412">IF(F460="",0,VLOOKUP(F460,제품피치,2))</f>
        <v>0</v>
      </c>
    </row>
    <row r="461" spans="1:31" s="25" customFormat="1" ht="25.5" customHeight="1">
      <c r="A461" s="21">
        <v>6</v>
      </c>
      <c r="B461" s="22">
        <f t="shared" si="401"/>
        <v>4</v>
      </c>
      <c r="C461" s="22">
        <v>20</v>
      </c>
      <c r="D461" s="22" t="s">
        <v>920</v>
      </c>
      <c r="E461" s="22" t="s">
        <v>926</v>
      </c>
      <c r="F461" s="22" t="s">
        <v>1017</v>
      </c>
      <c r="G461" s="22">
        <v>7301</v>
      </c>
      <c r="H461" s="22" t="s">
        <v>937</v>
      </c>
      <c r="I461" s="32"/>
      <c r="J461" s="23">
        <f t="shared" si="402"/>
        <v>863</v>
      </c>
      <c r="K461" s="30" t="str">
        <f t="shared" si="403"/>
        <v/>
      </c>
      <c r="L461" s="23">
        <v>860</v>
      </c>
      <c r="M461" s="23">
        <f t="shared" si="404"/>
        <v>3</v>
      </c>
      <c r="N461" s="31">
        <f t="shared" si="405"/>
        <v>3.4762456546929316E-3</v>
      </c>
      <c r="O461" s="23">
        <v>1</v>
      </c>
      <c r="P461" s="23"/>
      <c r="Q461" s="23"/>
      <c r="R461" s="23"/>
      <c r="S461" s="23"/>
      <c r="T461" s="23">
        <v>2</v>
      </c>
      <c r="U461" s="23"/>
      <c r="V461" s="23"/>
      <c r="W461" s="23"/>
      <c r="X461" s="24">
        <v>20170419</v>
      </c>
      <c r="Y461" s="22">
        <v>2</v>
      </c>
      <c r="Z461" s="22" t="s">
        <v>39</v>
      </c>
      <c r="AA461" s="22"/>
      <c r="AB461" s="22" t="str">
        <f t="shared" si="406"/>
        <v>이명강</v>
      </c>
      <c r="AC461" s="45" t="s">
        <v>30</v>
      </c>
      <c r="AD461" s="47" t="str">
        <f t="shared" ref="AD461" si="413">IF(AE461=0,"",AE461)</f>
        <v/>
      </c>
      <c r="AE461" s="48">
        <f t="shared" ref="AE461" si="414">IF(F461="",0,VLOOKUP(F461,제품피치,2))</f>
        <v>0</v>
      </c>
    </row>
    <row r="462" spans="1:31" s="25" customFormat="1" ht="25.5" customHeight="1">
      <c r="A462" s="21">
        <v>7</v>
      </c>
      <c r="B462" s="22">
        <f t="shared" si="401"/>
        <v>4</v>
      </c>
      <c r="C462" s="22">
        <v>20</v>
      </c>
      <c r="D462" s="22" t="s">
        <v>920</v>
      </c>
      <c r="E462" s="22" t="s">
        <v>926</v>
      </c>
      <c r="F462" s="22" t="s">
        <v>1017</v>
      </c>
      <c r="G462" s="22">
        <v>7301</v>
      </c>
      <c r="H462" s="22" t="s">
        <v>937</v>
      </c>
      <c r="I462" s="32"/>
      <c r="J462" s="23">
        <f t="shared" si="402"/>
        <v>1815</v>
      </c>
      <c r="K462" s="30" t="str">
        <f t="shared" si="403"/>
        <v/>
      </c>
      <c r="L462" s="23">
        <v>1800</v>
      </c>
      <c r="M462" s="23">
        <f t="shared" si="404"/>
        <v>15</v>
      </c>
      <c r="N462" s="31">
        <f t="shared" si="405"/>
        <v>8.2644628099173556E-3</v>
      </c>
      <c r="O462" s="23">
        <v>4</v>
      </c>
      <c r="P462" s="23"/>
      <c r="Q462" s="23"/>
      <c r="R462" s="23"/>
      <c r="S462" s="23"/>
      <c r="T462" s="23">
        <v>11</v>
      </c>
      <c r="U462" s="23"/>
      <c r="V462" s="23"/>
      <c r="W462" s="23"/>
      <c r="X462" s="24">
        <v>20170419</v>
      </c>
      <c r="Y462" s="22">
        <v>2</v>
      </c>
      <c r="Z462" s="22" t="s">
        <v>38</v>
      </c>
      <c r="AA462" s="22"/>
      <c r="AB462" s="22" t="str">
        <f t="shared" si="406"/>
        <v>김연빈</v>
      </c>
      <c r="AC462" s="45" t="s">
        <v>30</v>
      </c>
      <c r="AD462" s="47" t="str">
        <f t="shared" si="407"/>
        <v/>
      </c>
      <c r="AE462" s="48">
        <f t="shared" si="408"/>
        <v>0</v>
      </c>
    </row>
    <row r="463" spans="1:31" s="25" customFormat="1" ht="25.5" customHeight="1">
      <c r="A463" s="21">
        <v>8</v>
      </c>
      <c r="B463" s="22">
        <f t="shared" si="401"/>
        <v>4</v>
      </c>
      <c r="C463" s="22">
        <v>20</v>
      </c>
      <c r="D463" s="22" t="s">
        <v>912</v>
      </c>
      <c r="E463" s="22" t="s">
        <v>901</v>
      </c>
      <c r="F463" s="22" t="s">
        <v>1092</v>
      </c>
      <c r="G463" s="22" t="s">
        <v>969</v>
      </c>
      <c r="H463" s="22" t="s">
        <v>937</v>
      </c>
      <c r="I463" s="32"/>
      <c r="J463" s="23">
        <f t="shared" si="402"/>
        <v>3348</v>
      </c>
      <c r="K463" s="30" t="str">
        <f t="shared" si="403"/>
        <v/>
      </c>
      <c r="L463" s="23">
        <v>3000</v>
      </c>
      <c r="M463" s="23">
        <f t="shared" si="404"/>
        <v>348</v>
      </c>
      <c r="N463" s="31">
        <f t="shared" si="405"/>
        <v>0.1039426523297491</v>
      </c>
      <c r="O463" s="23">
        <v>312</v>
      </c>
      <c r="P463" s="23"/>
      <c r="Q463" s="23"/>
      <c r="R463" s="23"/>
      <c r="S463" s="23">
        <v>36</v>
      </c>
      <c r="T463" s="23"/>
      <c r="U463" s="23"/>
      <c r="V463" s="23"/>
      <c r="W463" s="23"/>
      <c r="X463" s="24">
        <v>20170419</v>
      </c>
      <c r="Y463" s="22">
        <v>4</v>
      </c>
      <c r="Z463" s="22" t="s">
        <v>38</v>
      </c>
      <c r="AA463" s="22"/>
      <c r="AB463" s="22" t="str">
        <f t="shared" si="406"/>
        <v>김연빈</v>
      </c>
      <c r="AC463" s="45" t="s">
        <v>911</v>
      </c>
      <c r="AD463" s="47">
        <f t="shared" ref="AD463" si="415">IF(AE463=0,"",AE463)</f>
        <v>0.4</v>
      </c>
      <c r="AE463" s="48">
        <f t="shared" ref="AE463" si="416">IF(F463="",0,VLOOKUP(F463,제품피치,2))</f>
        <v>0.4</v>
      </c>
    </row>
    <row r="464" spans="1:31" s="25" customFormat="1" ht="25.5" customHeight="1">
      <c r="A464" s="21">
        <v>9</v>
      </c>
      <c r="B464" s="22">
        <f t="shared" si="401"/>
        <v>4</v>
      </c>
      <c r="C464" s="22">
        <v>20</v>
      </c>
      <c r="D464" s="22" t="s">
        <v>1056</v>
      </c>
      <c r="E464" s="22" t="s">
        <v>1080</v>
      </c>
      <c r="F464" s="22" t="s">
        <v>1081</v>
      </c>
      <c r="G464" s="22" t="s">
        <v>1082</v>
      </c>
      <c r="H464" s="22" t="s">
        <v>1083</v>
      </c>
      <c r="I464" s="32"/>
      <c r="J464" s="23">
        <f t="shared" si="402"/>
        <v>1884</v>
      </c>
      <c r="K464" s="30" t="str">
        <f t="shared" si="403"/>
        <v/>
      </c>
      <c r="L464" s="23">
        <v>1540</v>
      </c>
      <c r="M464" s="23">
        <f t="shared" si="404"/>
        <v>344</v>
      </c>
      <c r="N464" s="31">
        <f t="shared" si="405"/>
        <v>0.18259023354564755</v>
      </c>
      <c r="O464" s="23">
        <v>218</v>
      </c>
      <c r="P464" s="23"/>
      <c r="Q464" s="23"/>
      <c r="R464" s="23"/>
      <c r="S464" s="23">
        <v>29</v>
      </c>
      <c r="T464" s="23">
        <v>39</v>
      </c>
      <c r="U464" s="23">
        <v>31</v>
      </c>
      <c r="V464" s="23"/>
      <c r="W464" s="23">
        <v>27</v>
      </c>
      <c r="X464" s="24">
        <v>20170419</v>
      </c>
      <c r="Y464" s="22">
        <v>5</v>
      </c>
      <c r="Z464" s="22" t="s">
        <v>38</v>
      </c>
      <c r="AA464" s="22" t="s">
        <v>1097</v>
      </c>
      <c r="AB464" s="22" t="str">
        <f t="shared" si="406"/>
        <v>김연빈</v>
      </c>
      <c r="AC464" s="45" t="s">
        <v>41</v>
      </c>
      <c r="AD464" s="47">
        <f t="shared" ref="AD464" si="417">IF(AE464=0,"",AE464)</f>
        <v>0.5</v>
      </c>
      <c r="AE464" s="48">
        <f t="shared" ref="AE464" si="418">IF(F464="",0,VLOOKUP(F464,제품피치,2))</f>
        <v>0.5</v>
      </c>
    </row>
    <row r="465" spans="1:31" s="25" customFormat="1" ht="25.5" customHeight="1">
      <c r="A465" s="21">
        <v>10</v>
      </c>
      <c r="B465" s="22">
        <f t="shared" si="401"/>
        <v>4</v>
      </c>
      <c r="C465" s="22">
        <v>20</v>
      </c>
      <c r="D465" s="22" t="s">
        <v>912</v>
      </c>
      <c r="E465" s="22" t="s">
        <v>897</v>
      </c>
      <c r="F465" s="22" t="s">
        <v>1045</v>
      </c>
      <c r="G465" s="22" t="s">
        <v>924</v>
      </c>
      <c r="H465" s="22" t="s">
        <v>937</v>
      </c>
      <c r="I465" s="32"/>
      <c r="J465" s="23">
        <f t="shared" si="402"/>
        <v>2600</v>
      </c>
      <c r="K465" s="30" t="str">
        <f t="shared" si="403"/>
        <v/>
      </c>
      <c r="L465" s="23">
        <v>2600</v>
      </c>
      <c r="M465" s="23">
        <f t="shared" si="404"/>
        <v>0</v>
      </c>
      <c r="N465" s="31">
        <f t="shared" si="405"/>
        <v>0</v>
      </c>
      <c r="O465" s="23"/>
      <c r="P465" s="23"/>
      <c r="Q465" s="23"/>
      <c r="R465" s="23"/>
      <c r="S465" s="23"/>
      <c r="T465" s="23"/>
      <c r="U465" s="23"/>
      <c r="V465" s="23"/>
      <c r="W465" s="23"/>
      <c r="X465" s="24">
        <v>20170419</v>
      </c>
      <c r="Y465" s="22">
        <v>9</v>
      </c>
      <c r="Z465" s="22" t="s">
        <v>38</v>
      </c>
      <c r="AA465" s="22"/>
      <c r="AB465" s="22" t="str">
        <f t="shared" si="406"/>
        <v>김연빈</v>
      </c>
      <c r="AC465" s="45" t="s">
        <v>30</v>
      </c>
      <c r="AD465" s="47" t="str">
        <f t="shared" si="407"/>
        <v/>
      </c>
      <c r="AE465" s="48">
        <f t="shared" si="408"/>
        <v>0</v>
      </c>
    </row>
    <row r="466" spans="1:31" s="25" customFormat="1" ht="25.5" customHeight="1">
      <c r="A466" s="21">
        <v>11</v>
      </c>
      <c r="B466" s="22">
        <f t="shared" si="401"/>
        <v>4</v>
      </c>
      <c r="C466" s="22">
        <v>20</v>
      </c>
      <c r="D466" s="22" t="s">
        <v>920</v>
      </c>
      <c r="E466" s="22" t="s">
        <v>933</v>
      </c>
      <c r="F466" s="22" t="s">
        <v>942</v>
      </c>
      <c r="G466" s="22">
        <v>8301</v>
      </c>
      <c r="H466" s="22" t="s">
        <v>923</v>
      </c>
      <c r="I466" s="32"/>
      <c r="J466" s="23">
        <f t="shared" si="402"/>
        <v>2140</v>
      </c>
      <c r="K466" s="30" t="str">
        <f t="shared" si="403"/>
        <v/>
      </c>
      <c r="L466" s="23">
        <v>2000</v>
      </c>
      <c r="M466" s="23">
        <f t="shared" si="404"/>
        <v>140</v>
      </c>
      <c r="N466" s="31">
        <f t="shared" si="405"/>
        <v>6.5420560747663545E-2</v>
      </c>
      <c r="O466" s="23">
        <v>35</v>
      </c>
      <c r="P466" s="23"/>
      <c r="Q466" s="23"/>
      <c r="R466" s="23"/>
      <c r="S466" s="23">
        <v>25</v>
      </c>
      <c r="T466" s="23">
        <v>12</v>
      </c>
      <c r="U466" s="23">
        <v>68</v>
      </c>
      <c r="V466" s="23"/>
      <c r="W466" s="23"/>
      <c r="X466" s="24">
        <v>20170419</v>
      </c>
      <c r="Y466" s="22">
        <v>12</v>
      </c>
      <c r="Z466" s="22" t="s">
        <v>38</v>
      </c>
      <c r="AA466" s="22"/>
      <c r="AB466" s="22" t="str">
        <f t="shared" si="406"/>
        <v>김연빈</v>
      </c>
      <c r="AC466" s="45" t="s">
        <v>931</v>
      </c>
      <c r="AD466" s="47">
        <f t="shared" ref="AD466" si="419">IF(AE466=0,"",AE466)</f>
        <v>0.5</v>
      </c>
      <c r="AE466" s="48">
        <f t="shared" ref="AE466" si="420">IF(F466="",0,VLOOKUP(F466,제품피치,2))</f>
        <v>0.5</v>
      </c>
    </row>
    <row r="467" spans="1:31" s="25" customFormat="1" ht="25.5" customHeight="1">
      <c r="A467" s="21">
        <v>12</v>
      </c>
      <c r="B467" s="22">
        <f t="shared" si="401"/>
        <v>4</v>
      </c>
      <c r="C467" s="22">
        <v>20</v>
      </c>
      <c r="D467" s="22" t="s">
        <v>1056</v>
      </c>
      <c r="E467" s="22" t="s">
        <v>1057</v>
      </c>
      <c r="F467" s="22" t="s">
        <v>1058</v>
      </c>
      <c r="G467" s="22" t="s">
        <v>1059</v>
      </c>
      <c r="H467" s="22" t="s">
        <v>937</v>
      </c>
      <c r="I467" s="32"/>
      <c r="J467" s="23">
        <f t="shared" si="402"/>
        <v>2858</v>
      </c>
      <c r="K467" s="30" t="str">
        <f t="shared" si="403"/>
        <v/>
      </c>
      <c r="L467" s="23">
        <v>2571</v>
      </c>
      <c r="M467" s="23">
        <f t="shared" si="404"/>
        <v>287</v>
      </c>
      <c r="N467" s="31">
        <f t="shared" si="405"/>
        <v>0.10041987403778867</v>
      </c>
      <c r="O467" s="23">
        <v>254</v>
      </c>
      <c r="P467" s="23"/>
      <c r="Q467" s="23"/>
      <c r="R467" s="23"/>
      <c r="S467" s="23">
        <v>33</v>
      </c>
      <c r="T467" s="23"/>
      <c r="U467" s="23"/>
      <c r="V467" s="23"/>
      <c r="W467" s="23"/>
      <c r="X467" s="24">
        <v>20170419</v>
      </c>
      <c r="Y467" s="22">
        <v>14</v>
      </c>
      <c r="Z467" s="22" t="s">
        <v>39</v>
      </c>
      <c r="AA467" s="22"/>
      <c r="AB467" s="22" t="str">
        <f t="shared" si="406"/>
        <v>이명강</v>
      </c>
      <c r="AC467" s="45" t="s">
        <v>948</v>
      </c>
      <c r="AD467" s="47">
        <f t="shared" si="407"/>
        <v>0.5</v>
      </c>
      <c r="AE467" s="48">
        <f t="shared" si="408"/>
        <v>0.5</v>
      </c>
    </row>
    <row r="468" spans="1:31" s="25" customFormat="1" ht="25.5" customHeight="1">
      <c r="A468" s="21">
        <v>13</v>
      </c>
      <c r="B468" s="22">
        <f t="shared" si="401"/>
        <v>4</v>
      </c>
      <c r="C468" s="22">
        <v>20</v>
      </c>
      <c r="D468" s="22" t="s">
        <v>912</v>
      </c>
      <c r="E468" s="22" t="s">
        <v>897</v>
      </c>
      <c r="F468" s="22" t="s">
        <v>1064</v>
      </c>
      <c r="G468" s="22" t="s">
        <v>924</v>
      </c>
      <c r="H468" s="22" t="s">
        <v>937</v>
      </c>
      <c r="I468" s="32"/>
      <c r="J468" s="23">
        <f t="shared" si="402"/>
        <v>2400</v>
      </c>
      <c r="K468" s="30" t="str">
        <f t="shared" si="403"/>
        <v/>
      </c>
      <c r="L468" s="23">
        <v>2400</v>
      </c>
      <c r="M468" s="23">
        <f t="shared" si="404"/>
        <v>0</v>
      </c>
      <c r="N468" s="31">
        <f t="shared" si="405"/>
        <v>0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4">
        <v>20170420</v>
      </c>
      <c r="Y468" s="22">
        <v>1</v>
      </c>
      <c r="Z468" s="22" t="s">
        <v>39</v>
      </c>
      <c r="AA468" s="22"/>
      <c r="AB468" s="22" t="str">
        <f t="shared" si="406"/>
        <v>이명강</v>
      </c>
      <c r="AC468" s="45" t="s">
        <v>30</v>
      </c>
      <c r="AD468" s="47" t="str">
        <f t="shared" si="407"/>
        <v/>
      </c>
      <c r="AE468" s="48">
        <f t="shared" si="408"/>
        <v>0</v>
      </c>
    </row>
    <row r="469" spans="1:31" s="25" customFormat="1" ht="25.5" customHeight="1">
      <c r="A469" s="21">
        <v>14</v>
      </c>
      <c r="B469" s="22">
        <f t="shared" si="401"/>
        <v>4</v>
      </c>
      <c r="C469" s="22">
        <v>20</v>
      </c>
      <c r="D469" s="22" t="s">
        <v>912</v>
      </c>
      <c r="E469" s="22" t="s">
        <v>901</v>
      </c>
      <c r="F469" s="22" t="s">
        <v>1092</v>
      </c>
      <c r="G469" s="22" t="s">
        <v>969</v>
      </c>
      <c r="H469" s="22" t="s">
        <v>937</v>
      </c>
      <c r="I469" s="32"/>
      <c r="J469" s="23">
        <f t="shared" si="402"/>
        <v>1383</v>
      </c>
      <c r="K469" s="30" t="str">
        <f t="shared" si="403"/>
        <v/>
      </c>
      <c r="L469" s="23">
        <v>1300</v>
      </c>
      <c r="M469" s="23">
        <f t="shared" si="404"/>
        <v>83</v>
      </c>
      <c r="N469" s="31">
        <f t="shared" si="405"/>
        <v>6.0014461315979754E-2</v>
      </c>
      <c r="O469" s="23">
        <v>72</v>
      </c>
      <c r="P469" s="23"/>
      <c r="Q469" s="23"/>
      <c r="R469" s="23"/>
      <c r="S469" s="23">
        <v>9</v>
      </c>
      <c r="T469" s="23">
        <v>2</v>
      </c>
      <c r="U469" s="23"/>
      <c r="V469" s="23"/>
      <c r="W469" s="23"/>
      <c r="X469" s="24">
        <v>20170420</v>
      </c>
      <c r="Y469" s="22">
        <v>4</v>
      </c>
      <c r="Z469" s="22" t="s">
        <v>39</v>
      </c>
      <c r="AA469" s="22"/>
      <c r="AB469" s="22" t="str">
        <f t="shared" si="406"/>
        <v>이명강</v>
      </c>
      <c r="AC469" s="45" t="s">
        <v>30</v>
      </c>
      <c r="AD469" s="47">
        <f t="shared" ref="AD469" si="421">IF(AE469=0,"",AE469)</f>
        <v>0.4</v>
      </c>
      <c r="AE469" s="48">
        <f t="shared" ref="AE469" si="422">IF(F469="",0,VLOOKUP(F469,제품피치,2))</f>
        <v>0.4</v>
      </c>
    </row>
    <row r="470" spans="1:31" s="25" customFormat="1" ht="25.5" customHeight="1">
      <c r="A470" s="21">
        <v>15</v>
      </c>
      <c r="B470" s="22">
        <f t="shared" si="401"/>
        <v>4</v>
      </c>
      <c r="C470" s="22">
        <v>20</v>
      </c>
      <c r="D470" s="22" t="s">
        <v>1056</v>
      </c>
      <c r="E470" s="22" t="s">
        <v>1080</v>
      </c>
      <c r="F470" s="22" t="s">
        <v>1081</v>
      </c>
      <c r="G470" s="22" t="s">
        <v>1082</v>
      </c>
      <c r="H470" s="22" t="s">
        <v>1083</v>
      </c>
      <c r="I470" s="32"/>
      <c r="J470" s="23">
        <f t="shared" si="402"/>
        <v>2328</v>
      </c>
      <c r="K470" s="30" t="str">
        <f t="shared" si="403"/>
        <v/>
      </c>
      <c r="L470" s="23">
        <v>2000</v>
      </c>
      <c r="M470" s="23">
        <f t="shared" si="404"/>
        <v>328</v>
      </c>
      <c r="N470" s="31">
        <f t="shared" si="405"/>
        <v>0.14089347079037801</v>
      </c>
      <c r="O470" s="23">
        <v>238</v>
      </c>
      <c r="P470" s="23"/>
      <c r="Q470" s="23"/>
      <c r="R470" s="23"/>
      <c r="S470" s="23">
        <v>27</v>
      </c>
      <c r="T470" s="23">
        <v>21</v>
      </c>
      <c r="U470" s="23">
        <v>19</v>
      </c>
      <c r="V470" s="23"/>
      <c r="W470" s="23">
        <v>23</v>
      </c>
      <c r="X470" s="24">
        <v>20170420</v>
      </c>
      <c r="Y470" s="22">
        <v>5</v>
      </c>
      <c r="Z470" s="22" t="s">
        <v>1093</v>
      </c>
      <c r="AA470" s="22" t="s">
        <v>1098</v>
      </c>
      <c r="AB470" s="22" t="str">
        <f t="shared" si="406"/>
        <v>김연빈</v>
      </c>
      <c r="AC470" s="45" t="s">
        <v>41</v>
      </c>
      <c r="AD470" s="47">
        <f t="shared" ref="AD470:AD471" si="423">IF(AE470=0,"",AE470)</f>
        <v>0.5</v>
      </c>
      <c r="AE470" s="48">
        <f t="shared" ref="AE470:AE471" si="424">IF(F470="",0,VLOOKUP(F470,제품피치,2))</f>
        <v>0.5</v>
      </c>
    </row>
    <row r="471" spans="1:31" s="25" customFormat="1" ht="25.5" customHeight="1">
      <c r="A471" s="21">
        <v>16</v>
      </c>
      <c r="B471" s="22">
        <f t="shared" si="401"/>
        <v>4</v>
      </c>
      <c r="C471" s="22">
        <v>20</v>
      </c>
      <c r="D471" s="22" t="s">
        <v>912</v>
      </c>
      <c r="E471" s="22" t="s">
        <v>899</v>
      </c>
      <c r="F471" s="22" t="s">
        <v>1066</v>
      </c>
      <c r="G471" s="22" t="s">
        <v>930</v>
      </c>
      <c r="H471" s="22" t="s">
        <v>922</v>
      </c>
      <c r="I471" s="32"/>
      <c r="J471" s="23">
        <f t="shared" si="402"/>
        <v>2278</v>
      </c>
      <c r="K471" s="30" t="str">
        <f t="shared" si="403"/>
        <v/>
      </c>
      <c r="L471" s="23">
        <v>2140</v>
      </c>
      <c r="M471" s="23">
        <f t="shared" si="404"/>
        <v>138</v>
      </c>
      <c r="N471" s="31">
        <f t="shared" si="405"/>
        <v>6.0579455662862158E-2</v>
      </c>
      <c r="O471" s="23">
        <v>30</v>
      </c>
      <c r="P471" s="23"/>
      <c r="Q471" s="23"/>
      <c r="R471" s="23"/>
      <c r="S471" s="23">
        <v>90</v>
      </c>
      <c r="T471" s="23">
        <v>18</v>
      </c>
      <c r="U471" s="23"/>
      <c r="V471" s="23"/>
      <c r="W471" s="23"/>
      <c r="X471" s="24">
        <v>20170420</v>
      </c>
      <c r="Y471" s="22">
        <v>7</v>
      </c>
      <c r="Z471" s="22" t="s">
        <v>1093</v>
      </c>
      <c r="AA471" s="22"/>
      <c r="AB471" s="22" t="str">
        <f t="shared" si="406"/>
        <v>김연빈</v>
      </c>
      <c r="AC471" s="45" t="s">
        <v>931</v>
      </c>
      <c r="AD471" s="47">
        <f t="shared" si="423"/>
        <v>0.4</v>
      </c>
      <c r="AE471" s="48">
        <f t="shared" si="424"/>
        <v>0.4</v>
      </c>
    </row>
    <row r="472" spans="1:31" s="25" customFormat="1" ht="25.5" customHeight="1" thickBot="1">
      <c r="A472" s="21">
        <v>17</v>
      </c>
      <c r="B472" s="22">
        <f t="shared" si="401"/>
        <v>4</v>
      </c>
      <c r="C472" s="22">
        <v>20</v>
      </c>
      <c r="D472" s="22" t="s">
        <v>912</v>
      </c>
      <c r="E472" s="22" t="s">
        <v>891</v>
      </c>
      <c r="F472" s="22" t="s">
        <v>1071</v>
      </c>
      <c r="G472" s="22" t="s">
        <v>969</v>
      </c>
      <c r="H472" s="22" t="s">
        <v>937</v>
      </c>
      <c r="I472" s="32"/>
      <c r="J472" s="23">
        <f t="shared" si="402"/>
        <v>2743</v>
      </c>
      <c r="K472" s="30" t="str">
        <f t="shared" si="403"/>
        <v/>
      </c>
      <c r="L472" s="23">
        <v>2630</v>
      </c>
      <c r="M472" s="23">
        <f t="shared" si="404"/>
        <v>113</v>
      </c>
      <c r="N472" s="31">
        <f t="shared" si="405"/>
        <v>4.1195771053590957E-2</v>
      </c>
      <c r="O472" s="23">
        <v>89</v>
      </c>
      <c r="P472" s="23"/>
      <c r="Q472" s="23"/>
      <c r="R472" s="23"/>
      <c r="S472" s="23">
        <v>21</v>
      </c>
      <c r="T472" s="23">
        <v>3</v>
      </c>
      <c r="U472" s="23"/>
      <c r="V472" s="23"/>
      <c r="W472" s="23"/>
      <c r="X472" s="24">
        <v>20170420</v>
      </c>
      <c r="Y472" s="22">
        <v>8</v>
      </c>
      <c r="Z472" s="22" t="s">
        <v>1093</v>
      </c>
      <c r="AA472" s="22"/>
      <c r="AB472" s="22" t="str">
        <f t="shared" si="406"/>
        <v>김연빈</v>
      </c>
      <c r="AC472" s="45" t="s">
        <v>41</v>
      </c>
      <c r="AD472" s="47" t="str">
        <f t="shared" si="407"/>
        <v/>
      </c>
      <c r="AE472" s="48">
        <f t="shared" si="408"/>
        <v>0</v>
      </c>
    </row>
    <row r="473" spans="1:31" s="27" customFormat="1" ht="21" customHeight="1" thickTop="1">
      <c r="A473" s="82" t="s">
        <v>32</v>
      </c>
      <c r="B473" s="83"/>
      <c r="C473" s="83"/>
      <c r="D473" s="83"/>
      <c r="E473" s="83"/>
      <c r="F473" s="83"/>
      <c r="G473" s="83"/>
      <c r="H473" s="59"/>
      <c r="I473" s="86">
        <f>SUM(I456:I472)</f>
        <v>0</v>
      </c>
      <c r="J473" s="86">
        <f>SUM(J456:J472)</f>
        <v>39742</v>
      </c>
      <c r="K473" s="86">
        <f>SUM(K456:K472)</f>
        <v>0</v>
      </c>
      <c r="L473" s="86">
        <f>SUM(L456:L472)</f>
        <v>36003</v>
      </c>
      <c r="M473" s="86">
        <f>SUM(M456:M472)</f>
        <v>3739</v>
      </c>
      <c r="N473" s="88">
        <f>M473/J473</f>
        <v>9.4081827789240596E-2</v>
      </c>
      <c r="O473" s="26">
        <f t="shared" ref="O473:W473" si="425">SUM( O456:O472)</f>
        <v>2682</v>
      </c>
      <c r="P473" s="26">
        <f t="shared" si="425"/>
        <v>0</v>
      </c>
      <c r="Q473" s="26">
        <f t="shared" si="425"/>
        <v>0</v>
      </c>
      <c r="R473" s="26">
        <f t="shared" si="425"/>
        <v>0</v>
      </c>
      <c r="S473" s="26">
        <f t="shared" si="425"/>
        <v>468</v>
      </c>
      <c r="T473" s="26">
        <f t="shared" si="425"/>
        <v>300</v>
      </c>
      <c r="U473" s="26">
        <f t="shared" si="425"/>
        <v>239</v>
      </c>
      <c r="V473" s="26">
        <f t="shared" si="425"/>
        <v>0</v>
      </c>
      <c r="W473" s="26">
        <f t="shared" si="425"/>
        <v>50</v>
      </c>
      <c r="X473" s="89"/>
      <c r="Y473" s="83"/>
      <c r="Z473" s="59"/>
      <c r="AA473" s="90"/>
      <c r="AB473" s="58"/>
      <c r="AC473" s="59"/>
      <c r="AD473" s="62"/>
      <c r="AE473" s="25"/>
    </row>
    <row r="474" spans="1:31" s="27" customFormat="1" ht="20.25">
      <c r="A474" s="84"/>
      <c r="B474" s="85"/>
      <c r="C474" s="85"/>
      <c r="D474" s="85"/>
      <c r="E474" s="85"/>
      <c r="F474" s="85"/>
      <c r="G474" s="85"/>
      <c r="H474" s="61"/>
      <c r="I474" s="87"/>
      <c r="J474" s="87"/>
      <c r="K474" s="87"/>
      <c r="L474" s="87"/>
      <c r="M474" s="87"/>
      <c r="N474" s="87"/>
      <c r="O474" s="55">
        <f t="shared" ref="O474:W474" si="426">IFERROR(O473/$M473,"")</f>
        <v>0.71730409200320944</v>
      </c>
      <c r="P474" s="55">
        <f t="shared" si="426"/>
        <v>0</v>
      </c>
      <c r="Q474" s="55">
        <f t="shared" si="426"/>
        <v>0</v>
      </c>
      <c r="R474" s="55">
        <f t="shared" si="426"/>
        <v>0</v>
      </c>
      <c r="S474" s="55">
        <f t="shared" si="426"/>
        <v>0.12516715699384862</v>
      </c>
      <c r="T474" s="55">
        <f t="shared" si="426"/>
        <v>8.0235357047338862E-2</v>
      </c>
      <c r="U474" s="55">
        <f t="shared" si="426"/>
        <v>6.3920834447713293E-2</v>
      </c>
      <c r="V474" s="55">
        <f t="shared" si="426"/>
        <v>0</v>
      </c>
      <c r="W474" s="55">
        <f t="shared" si="426"/>
        <v>1.3372559507889811E-2</v>
      </c>
      <c r="X474" s="60"/>
      <c r="Y474" s="85"/>
      <c r="Z474" s="61"/>
      <c r="AA474" s="87"/>
      <c r="AB474" s="60"/>
      <c r="AC474" s="61"/>
      <c r="AD474" s="63"/>
      <c r="AE474" s="25"/>
    </row>
    <row r="475" spans="1:31" s="28" customFormat="1" ht="10.5" customHeight="1" thickBot="1">
      <c r="A475" s="64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6"/>
      <c r="AE475" s="25"/>
    </row>
    <row r="476" spans="1:31" s="28" customFormat="1" ht="24.75" customHeight="1">
      <c r="A476" s="67" t="s">
        <v>33</v>
      </c>
      <c r="B476" s="68"/>
      <c r="C476" s="69"/>
      <c r="D476" s="76" t="s">
        <v>1119</v>
      </c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77"/>
      <c r="AE476" s="25"/>
    </row>
    <row r="477" spans="1:31" s="28" customFormat="1" ht="24.75" customHeight="1">
      <c r="A477" s="70"/>
      <c r="B477" s="71"/>
      <c r="C477" s="72"/>
      <c r="D477" s="78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9"/>
      <c r="AE477" s="16"/>
    </row>
    <row r="478" spans="1:31" s="28" customFormat="1" ht="24.75" customHeight="1">
      <c r="A478" s="70"/>
      <c r="B478" s="71"/>
      <c r="C478" s="72"/>
      <c r="D478" s="78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9"/>
      <c r="AE478" s="16"/>
    </row>
    <row r="479" spans="1:31" s="28" customFormat="1" ht="24.75" customHeight="1">
      <c r="A479" s="70"/>
      <c r="B479" s="71"/>
      <c r="C479" s="72"/>
      <c r="D479" s="78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9"/>
      <c r="AE479" s="16"/>
    </row>
    <row r="480" spans="1:31" s="28" customFormat="1" ht="24.75" customHeight="1">
      <c r="A480" s="70"/>
      <c r="B480" s="71"/>
      <c r="C480" s="72"/>
      <c r="D480" s="78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9"/>
      <c r="AE480" s="16"/>
    </row>
    <row r="481" spans="1:31" ht="24.75" customHeight="1" thickBot="1">
      <c r="A481" s="73"/>
      <c r="B481" s="74"/>
      <c r="C481" s="75"/>
      <c r="D481" s="80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81"/>
    </row>
    <row r="482" spans="1:31" ht="17.25" thickBot="1"/>
    <row r="483" spans="1:31" s="16" customFormat="1" ht="33" customHeight="1">
      <c r="A483" s="91">
        <v>4</v>
      </c>
      <c r="B483" s="92"/>
      <c r="C483" s="92"/>
      <c r="D483" s="92"/>
      <c r="E483" s="92"/>
      <c r="F483" s="93" t="s">
        <v>40</v>
      </c>
      <c r="G483" s="93"/>
      <c r="H483" s="93"/>
      <c r="I483" s="93"/>
      <c r="J483" s="93"/>
      <c r="K483" s="94"/>
      <c r="L483" s="95" t="s">
        <v>0</v>
      </c>
      <c r="M483" s="96"/>
      <c r="N483" s="15"/>
      <c r="O483" s="95" t="s">
        <v>1</v>
      </c>
      <c r="P483" s="97"/>
      <c r="Q483" s="97"/>
      <c r="R483" s="97"/>
      <c r="S483" s="97"/>
      <c r="T483" s="97"/>
      <c r="U483" s="97"/>
      <c r="V483" s="97"/>
      <c r="W483" s="96"/>
      <c r="X483" s="95" t="s">
        <v>2</v>
      </c>
      <c r="Y483" s="97"/>
      <c r="Z483" s="96"/>
      <c r="AA483" s="98" t="s">
        <v>3</v>
      </c>
      <c r="AB483" s="100" t="s">
        <v>4</v>
      </c>
      <c r="AC483" s="102" t="s">
        <v>5</v>
      </c>
      <c r="AD483" s="104" t="s">
        <v>793</v>
      </c>
    </row>
    <row r="484" spans="1:31" s="16" customFormat="1" ht="45" customHeight="1" thickBot="1">
      <c r="A484" s="17" t="s">
        <v>6</v>
      </c>
      <c r="B484" s="18" t="s">
        <v>7</v>
      </c>
      <c r="C484" s="18" t="s">
        <v>8</v>
      </c>
      <c r="D484" s="18" t="s">
        <v>9</v>
      </c>
      <c r="E484" s="18" t="s">
        <v>10</v>
      </c>
      <c r="F484" s="18" t="s">
        <v>11</v>
      </c>
      <c r="G484" s="18" t="s">
        <v>12</v>
      </c>
      <c r="H484" s="18" t="s">
        <v>13</v>
      </c>
      <c r="I484" s="33" t="s">
        <v>36</v>
      </c>
      <c r="J484" s="18" t="s">
        <v>0</v>
      </c>
      <c r="K484" s="18" t="s">
        <v>37</v>
      </c>
      <c r="L484" s="18" t="s">
        <v>14</v>
      </c>
      <c r="M484" s="18" t="s">
        <v>15</v>
      </c>
      <c r="N484" s="19" t="s">
        <v>16</v>
      </c>
      <c r="O484" s="18" t="s">
        <v>17</v>
      </c>
      <c r="P484" s="18" t="s">
        <v>18</v>
      </c>
      <c r="Q484" s="18" t="s">
        <v>19</v>
      </c>
      <c r="R484" s="18" t="s">
        <v>20</v>
      </c>
      <c r="S484" s="18" t="s">
        <v>21</v>
      </c>
      <c r="T484" s="18" t="s">
        <v>22</v>
      </c>
      <c r="U484" s="18" t="s">
        <v>23</v>
      </c>
      <c r="V484" s="20" t="s">
        <v>34</v>
      </c>
      <c r="W484" s="18" t="s">
        <v>25</v>
      </c>
      <c r="X484" s="18" t="s">
        <v>26</v>
      </c>
      <c r="Y484" s="18" t="s">
        <v>27</v>
      </c>
      <c r="Z484" s="18" t="s">
        <v>28</v>
      </c>
      <c r="AA484" s="99"/>
      <c r="AB484" s="101"/>
      <c r="AC484" s="103"/>
      <c r="AD484" s="105"/>
    </row>
    <row r="485" spans="1:31" s="25" customFormat="1" ht="25.5" customHeight="1">
      <c r="A485" s="21">
        <v>1</v>
      </c>
      <c r="B485" s="22">
        <f t="shared" ref="B485:B504" si="427">$A$1</f>
        <v>4</v>
      </c>
      <c r="C485" s="22">
        <v>21</v>
      </c>
      <c r="D485" s="22" t="s">
        <v>912</v>
      </c>
      <c r="E485" s="22" t="s">
        <v>1033</v>
      </c>
      <c r="F485" s="22" t="s">
        <v>1104</v>
      </c>
      <c r="G485" s="22" t="s">
        <v>1105</v>
      </c>
      <c r="H485" s="22" t="s">
        <v>922</v>
      </c>
      <c r="I485" s="32"/>
      <c r="J485" s="23">
        <f t="shared" ref="J485:J504" si="428">L485+M485</f>
        <v>10072</v>
      </c>
      <c r="K485" s="30" t="str">
        <f t="shared" ref="K485:K504" si="429">IF(OR(I485=0,J485=0),"",I485-J485)</f>
        <v/>
      </c>
      <c r="L485" s="23">
        <v>10000</v>
      </c>
      <c r="M485" s="23">
        <f t="shared" ref="M485:M504" si="430">SUBTOTAL(9,O485:W485)</f>
        <v>72</v>
      </c>
      <c r="N485" s="31">
        <f t="shared" ref="N485:N504" si="431">IF(L485="",0,M485/J485)</f>
        <v>7.1485305798252583E-3</v>
      </c>
      <c r="O485" s="23">
        <v>72</v>
      </c>
      <c r="P485" s="23"/>
      <c r="Q485" s="23"/>
      <c r="R485" s="23"/>
      <c r="S485" s="23"/>
      <c r="T485" s="23"/>
      <c r="U485" s="23"/>
      <c r="V485" s="23"/>
      <c r="W485" s="23"/>
      <c r="X485" s="24">
        <v>20170306</v>
      </c>
      <c r="Y485" s="22">
        <v>4</v>
      </c>
      <c r="Z485" s="22" t="s">
        <v>38</v>
      </c>
      <c r="AA485" s="22"/>
      <c r="AB485" s="22" t="str">
        <f t="shared" ref="AB485:AB504" si="432">IF(Z485="A","이명강","김연빈")</f>
        <v>김연빈</v>
      </c>
      <c r="AC485" s="45" t="s">
        <v>30</v>
      </c>
      <c r="AD485" s="47">
        <f t="shared" ref="AD485:AD504" si="433">IF(AE485=0,"",AE485)</f>
        <v>0.5</v>
      </c>
      <c r="AE485" s="48">
        <f t="shared" ref="AE485:AE504" si="434">IF(F485="",0,VLOOKUP(F485,제품피치,2))</f>
        <v>0.5</v>
      </c>
    </row>
    <row r="486" spans="1:31" s="25" customFormat="1" ht="25.5" customHeight="1">
      <c r="A486" s="21">
        <v>2</v>
      </c>
      <c r="B486" s="22">
        <f t="shared" si="427"/>
        <v>4</v>
      </c>
      <c r="C486" s="22">
        <v>21</v>
      </c>
      <c r="D486" s="22" t="s">
        <v>936</v>
      </c>
      <c r="E486" s="22" t="s">
        <v>1102</v>
      </c>
      <c r="F486" s="22" t="s">
        <v>1103</v>
      </c>
      <c r="G486" s="22" t="s">
        <v>1100</v>
      </c>
      <c r="H486" s="22" t="s">
        <v>937</v>
      </c>
      <c r="I486" s="32"/>
      <c r="J486" s="23">
        <f t="shared" si="428"/>
        <v>35192</v>
      </c>
      <c r="K486" s="30" t="str">
        <f t="shared" si="429"/>
        <v/>
      </c>
      <c r="L486" s="23">
        <v>35000</v>
      </c>
      <c r="M486" s="23">
        <f t="shared" si="430"/>
        <v>192</v>
      </c>
      <c r="N486" s="31">
        <f t="shared" si="431"/>
        <v>5.4557854057740397E-3</v>
      </c>
      <c r="O486" s="23">
        <v>192</v>
      </c>
      <c r="P486" s="23"/>
      <c r="Q486" s="23"/>
      <c r="R486" s="23"/>
      <c r="S486" s="23"/>
      <c r="T486" s="23"/>
      <c r="U486" s="23"/>
      <c r="V486" s="23"/>
      <c r="W486" s="23"/>
      <c r="X486" s="24">
        <v>20170417</v>
      </c>
      <c r="Y486" s="22">
        <v>4</v>
      </c>
      <c r="Z486" s="22" t="s">
        <v>39</v>
      </c>
      <c r="AA486" s="22"/>
      <c r="AB486" s="22" t="str">
        <f t="shared" si="432"/>
        <v>이명강</v>
      </c>
      <c r="AC486" s="45" t="s">
        <v>30</v>
      </c>
      <c r="AD486" s="47" t="str">
        <f t="shared" si="433"/>
        <v/>
      </c>
      <c r="AE486" s="48">
        <f t="shared" si="434"/>
        <v>0</v>
      </c>
    </row>
    <row r="487" spans="1:31" s="25" customFormat="1" ht="25.5" customHeight="1">
      <c r="A487" s="21">
        <v>3</v>
      </c>
      <c r="B487" s="22">
        <f t="shared" si="427"/>
        <v>4</v>
      </c>
      <c r="C487" s="22">
        <v>21</v>
      </c>
      <c r="D487" s="22" t="s">
        <v>920</v>
      </c>
      <c r="E487" s="22" t="s">
        <v>921</v>
      </c>
      <c r="F487" s="22" t="s">
        <v>1106</v>
      </c>
      <c r="G487" s="22" t="s">
        <v>924</v>
      </c>
      <c r="H487" s="22" t="s">
        <v>922</v>
      </c>
      <c r="I487" s="32"/>
      <c r="J487" s="23">
        <f t="shared" si="428"/>
        <v>853</v>
      </c>
      <c r="K487" s="30" t="str">
        <f t="shared" si="429"/>
        <v/>
      </c>
      <c r="L487" s="23">
        <v>850</v>
      </c>
      <c r="M487" s="23">
        <f t="shared" si="430"/>
        <v>3</v>
      </c>
      <c r="N487" s="31">
        <f t="shared" si="431"/>
        <v>3.5169988276670576E-3</v>
      </c>
      <c r="O487" s="23"/>
      <c r="P487" s="23"/>
      <c r="Q487" s="23"/>
      <c r="R487" s="23"/>
      <c r="S487" s="23">
        <v>3</v>
      </c>
      <c r="T487" s="23"/>
      <c r="U487" s="23"/>
      <c r="V487" s="23"/>
      <c r="W487" s="23"/>
      <c r="X487" s="24">
        <v>20170419</v>
      </c>
      <c r="Y487" s="22">
        <v>8</v>
      </c>
      <c r="Z487" s="22" t="s">
        <v>38</v>
      </c>
      <c r="AA487" s="22"/>
      <c r="AB487" s="22" t="str">
        <f t="shared" si="432"/>
        <v>김연빈</v>
      </c>
      <c r="AC487" s="45" t="s">
        <v>948</v>
      </c>
      <c r="AD487" s="47">
        <f t="shared" si="433"/>
        <v>0.5</v>
      </c>
      <c r="AE487" s="48">
        <f t="shared" si="434"/>
        <v>0.5</v>
      </c>
    </row>
    <row r="488" spans="1:31" s="25" customFormat="1" ht="25.5" customHeight="1">
      <c r="A488" s="21">
        <v>4</v>
      </c>
      <c r="B488" s="22">
        <f t="shared" si="427"/>
        <v>4</v>
      </c>
      <c r="C488" s="22">
        <v>21</v>
      </c>
      <c r="D488" s="22" t="s">
        <v>920</v>
      </c>
      <c r="E488" s="22" t="s">
        <v>933</v>
      </c>
      <c r="F488" s="22" t="s">
        <v>942</v>
      </c>
      <c r="G488" s="22">
        <v>8301</v>
      </c>
      <c r="H488" s="22" t="s">
        <v>923</v>
      </c>
      <c r="I488" s="32"/>
      <c r="J488" s="23">
        <f t="shared" si="428"/>
        <v>1517</v>
      </c>
      <c r="K488" s="30" t="str">
        <f t="shared" si="429"/>
        <v/>
      </c>
      <c r="L488" s="23">
        <v>1400</v>
      </c>
      <c r="M488" s="23">
        <f t="shared" si="430"/>
        <v>117</v>
      </c>
      <c r="N488" s="31">
        <f t="shared" si="431"/>
        <v>7.712590639419907E-2</v>
      </c>
      <c r="O488" s="23">
        <v>87</v>
      </c>
      <c r="P488" s="23"/>
      <c r="Q488" s="23"/>
      <c r="R488" s="23"/>
      <c r="S488" s="23"/>
      <c r="T488" s="23">
        <v>21</v>
      </c>
      <c r="U488" s="23">
        <v>9</v>
      </c>
      <c r="V488" s="23"/>
      <c r="W488" s="23"/>
      <c r="X488" s="24">
        <v>20170419</v>
      </c>
      <c r="Y488" s="22">
        <v>12</v>
      </c>
      <c r="Z488" s="22" t="s">
        <v>39</v>
      </c>
      <c r="AA488" s="22"/>
      <c r="AB488" s="22" t="str">
        <f t="shared" si="432"/>
        <v>이명강</v>
      </c>
      <c r="AC488" s="45" t="s">
        <v>30</v>
      </c>
      <c r="AD488" s="47">
        <f t="shared" si="433"/>
        <v>0.5</v>
      </c>
      <c r="AE488" s="48">
        <f t="shared" si="434"/>
        <v>0.5</v>
      </c>
    </row>
    <row r="489" spans="1:31" s="25" customFormat="1" ht="25.5" customHeight="1">
      <c r="A489" s="21">
        <v>5</v>
      </c>
      <c r="B489" s="22">
        <f t="shared" si="427"/>
        <v>4</v>
      </c>
      <c r="C489" s="22">
        <v>21</v>
      </c>
      <c r="D489" s="22" t="s">
        <v>920</v>
      </c>
      <c r="E489" s="22" t="s">
        <v>933</v>
      </c>
      <c r="F489" s="22" t="s">
        <v>942</v>
      </c>
      <c r="G489" s="22">
        <v>8301</v>
      </c>
      <c r="H489" s="22" t="s">
        <v>923</v>
      </c>
      <c r="I489" s="32"/>
      <c r="J489" s="23">
        <f t="shared" si="428"/>
        <v>547</v>
      </c>
      <c r="K489" s="30" t="str">
        <f t="shared" si="429"/>
        <v/>
      </c>
      <c r="L489" s="23">
        <v>520</v>
      </c>
      <c r="M489" s="23">
        <f t="shared" si="430"/>
        <v>27</v>
      </c>
      <c r="N489" s="31">
        <f t="shared" si="431"/>
        <v>4.9360146252285193E-2</v>
      </c>
      <c r="O489" s="23">
        <v>23</v>
      </c>
      <c r="P489" s="23"/>
      <c r="Q489" s="23"/>
      <c r="R489" s="23"/>
      <c r="S489" s="23"/>
      <c r="T489" s="23">
        <v>4</v>
      </c>
      <c r="U489" s="23"/>
      <c r="V489" s="23"/>
      <c r="W489" s="23"/>
      <c r="X489" s="24">
        <v>20170419</v>
      </c>
      <c r="Y489" s="22">
        <v>12</v>
      </c>
      <c r="Z489" s="22" t="s">
        <v>38</v>
      </c>
      <c r="AA489" s="22"/>
      <c r="AB489" s="22" t="str">
        <f t="shared" si="432"/>
        <v>김연빈</v>
      </c>
      <c r="AC489" s="45" t="s">
        <v>30</v>
      </c>
      <c r="AD489" s="47">
        <f t="shared" si="433"/>
        <v>0.5</v>
      </c>
      <c r="AE489" s="48">
        <f t="shared" si="434"/>
        <v>0.5</v>
      </c>
    </row>
    <row r="490" spans="1:31" s="25" customFormat="1" ht="25.5" customHeight="1">
      <c r="A490" s="21">
        <v>6</v>
      </c>
      <c r="B490" s="22">
        <f t="shared" si="427"/>
        <v>4</v>
      </c>
      <c r="C490" s="22">
        <v>21</v>
      </c>
      <c r="D490" s="22" t="s">
        <v>912</v>
      </c>
      <c r="E490" s="22" t="s">
        <v>892</v>
      </c>
      <c r="F490" s="22" t="s">
        <v>1075</v>
      </c>
      <c r="G490" s="22" t="s">
        <v>934</v>
      </c>
      <c r="H490" s="22" t="s">
        <v>922</v>
      </c>
      <c r="I490" s="32"/>
      <c r="J490" s="23">
        <f t="shared" si="428"/>
        <v>1813</v>
      </c>
      <c r="K490" s="30" t="str">
        <f t="shared" si="429"/>
        <v/>
      </c>
      <c r="L490" s="23">
        <v>1650</v>
      </c>
      <c r="M490" s="23">
        <f t="shared" si="430"/>
        <v>163</v>
      </c>
      <c r="N490" s="31">
        <f t="shared" si="431"/>
        <v>8.9906232763375615E-2</v>
      </c>
      <c r="O490" s="23">
        <v>163</v>
      </c>
      <c r="P490" s="23"/>
      <c r="Q490" s="23"/>
      <c r="R490" s="23"/>
      <c r="S490" s="23"/>
      <c r="T490" s="23"/>
      <c r="U490" s="23"/>
      <c r="V490" s="23"/>
      <c r="W490" s="23"/>
      <c r="X490" s="24">
        <v>20170419</v>
      </c>
      <c r="Y490" s="22">
        <v>13</v>
      </c>
      <c r="Z490" s="22" t="s">
        <v>38</v>
      </c>
      <c r="AA490" s="22"/>
      <c r="AB490" s="22" t="str">
        <f t="shared" si="432"/>
        <v>김연빈</v>
      </c>
      <c r="AC490" s="45" t="s">
        <v>948</v>
      </c>
      <c r="AD490" s="47" t="str">
        <f t="shared" si="433"/>
        <v/>
      </c>
      <c r="AE490" s="48">
        <f t="shared" si="434"/>
        <v>0</v>
      </c>
    </row>
    <row r="491" spans="1:31" s="25" customFormat="1" ht="25.5" customHeight="1">
      <c r="A491" s="21">
        <v>7</v>
      </c>
      <c r="B491" s="22">
        <f t="shared" si="427"/>
        <v>4</v>
      </c>
      <c r="C491" s="22">
        <v>21</v>
      </c>
      <c r="D491" s="22" t="s">
        <v>912</v>
      </c>
      <c r="E491" s="22" t="s">
        <v>897</v>
      </c>
      <c r="F491" s="22" t="s">
        <v>1064</v>
      </c>
      <c r="G491" s="22" t="s">
        <v>924</v>
      </c>
      <c r="H491" s="22" t="s">
        <v>937</v>
      </c>
      <c r="I491" s="32"/>
      <c r="J491" s="23">
        <f t="shared" si="428"/>
        <v>3200</v>
      </c>
      <c r="K491" s="30" t="str">
        <f t="shared" si="429"/>
        <v/>
      </c>
      <c r="L491" s="23">
        <v>3200</v>
      </c>
      <c r="M491" s="23">
        <f t="shared" si="430"/>
        <v>0</v>
      </c>
      <c r="N491" s="31">
        <f t="shared" si="431"/>
        <v>0</v>
      </c>
      <c r="O491" s="23"/>
      <c r="P491" s="23"/>
      <c r="Q491" s="23"/>
      <c r="R491" s="23"/>
      <c r="S491" s="23"/>
      <c r="T491" s="23"/>
      <c r="U491" s="23"/>
      <c r="V491" s="23"/>
      <c r="W491" s="23"/>
      <c r="X491" s="24">
        <v>20170420</v>
      </c>
      <c r="Y491" s="22">
        <v>1</v>
      </c>
      <c r="Z491" s="22" t="s">
        <v>38</v>
      </c>
      <c r="AA491" s="22"/>
      <c r="AB491" s="22" t="str">
        <f t="shared" si="432"/>
        <v>김연빈</v>
      </c>
      <c r="AC491" s="45" t="s">
        <v>30</v>
      </c>
      <c r="AD491" s="47" t="str">
        <f t="shared" si="433"/>
        <v/>
      </c>
      <c r="AE491" s="48">
        <f t="shared" si="434"/>
        <v>0</v>
      </c>
    </row>
    <row r="492" spans="1:31" s="25" customFormat="1" ht="25.5" customHeight="1">
      <c r="A492" s="21">
        <v>8</v>
      </c>
      <c r="B492" s="22">
        <f t="shared" si="427"/>
        <v>4</v>
      </c>
      <c r="C492" s="22">
        <v>21</v>
      </c>
      <c r="D492" s="22" t="s">
        <v>920</v>
      </c>
      <c r="E492" s="22" t="s">
        <v>897</v>
      </c>
      <c r="F492" s="22" t="s">
        <v>1099</v>
      </c>
      <c r="G492" s="22" t="s">
        <v>1101</v>
      </c>
      <c r="H492" s="22" t="s">
        <v>937</v>
      </c>
      <c r="I492" s="32"/>
      <c r="J492" s="23">
        <f t="shared" si="428"/>
        <v>2500</v>
      </c>
      <c r="K492" s="30" t="str">
        <f t="shared" si="429"/>
        <v/>
      </c>
      <c r="L492" s="23">
        <v>2500</v>
      </c>
      <c r="M492" s="23">
        <f t="shared" si="430"/>
        <v>0</v>
      </c>
      <c r="N492" s="31">
        <f t="shared" si="431"/>
        <v>0</v>
      </c>
      <c r="O492" s="23"/>
      <c r="P492" s="23"/>
      <c r="Q492" s="23"/>
      <c r="R492" s="23"/>
      <c r="S492" s="23"/>
      <c r="T492" s="23"/>
      <c r="U492" s="23"/>
      <c r="V492" s="23"/>
      <c r="W492" s="23"/>
      <c r="X492" s="24">
        <v>20170420</v>
      </c>
      <c r="Y492" s="22">
        <v>2</v>
      </c>
      <c r="Z492" s="22" t="s">
        <v>1093</v>
      </c>
      <c r="AA492" s="22"/>
      <c r="AB492" s="22" t="str">
        <f t="shared" si="432"/>
        <v>김연빈</v>
      </c>
      <c r="AC492" s="45" t="s">
        <v>30</v>
      </c>
      <c r="AD492" s="47" t="str">
        <f t="shared" si="433"/>
        <v/>
      </c>
      <c r="AE492" s="48">
        <f t="shared" si="434"/>
        <v>0</v>
      </c>
    </row>
    <row r="493" spans="1:31" s="25" customFormat="1" ht="25.5" customHeight="1">
      <c r="A493" s="21">
        <v>9</v>
      </c>
      <c r="B493" s="22">
        <f t="shared" si="427"/>
        <v>4</v>
      </c>
      <c r="C493" s="22">
        <v>21</v>
      </c>
      <c r="D493" s="22" t="s">
        <v>912</v>
      </c>
      <c r="E493" s="22" t="s">
        <v>901</v>
      </c>
      <c r="F493" s="22" t="s">
        <v>1092</v>
      </c>
      <c r="G493" s="22" t="s">
        <v>969</v>
      </c>
      <c r="H493" s="22" t="s">
        <v>937</v>
      </c>
      <c r="I493" s="32"/>
      <c r="J493" s="23">
        <f t="shared" si="428"/>
        <v>3509</v>
      </c>
      <c r="K493" s="30" t="str">
        <f t="shared" si="429"/>
        <v/>
      </c>
      <c r="L493" s="23">
        <v>3000</v>
      </c>
      <c r="M493" s="23">
        <f t="shared" si="430"/>
        <v>509</v>
      </c>
      <c r="N493" s="31">
        <f t="shared" si="431"/>
        <v>0.14505557138785979</v>
      </c>
      <c r="O493" s="23">
        <v>509</v>
      </c>
      <c r="P493" s="23"/>
      <c r="Q493" s="23"/>
      <c r="R493" s="23"/>
      <c r="S493" s="23"/>
      <c r="T493" s="23"/>
      <c r="U493" s="23"/>
      <c r="V493" s="23"/>
      <c r="W493" s="23"/>
      <c r="X493" s="24">
        <v>20170420</v>
      </c>
      <c r="Y493" s="22">
        <v>4</v>
      </c>
      <c r="Z493" s="22" t="s">
        <v>1093</v>
      </c>
      <c r="AA493" s="22"/>
      <c r="AB493" s="22" t="str">
        <f t="shared" si="432"/>
        <v>김연빈</v>
      </c>
      <c r="AC493" s="45" t="s">
        <v>948</v>
      </c>
      <c r="AD493" s="47">
        <f t="shared" si="433"/>
        <v>0.4</v>
      </c>
      <c r="AE493" s="48">
        <f t="shared" si="434"/>
        <v>0.4</v>
      </c>
    </row>
    <row r="494" spans="1:31" s="25" customFormat="1" ht="25.5" customHeight="1">
      <c r="A494" s="21">
        <v>10</v>
      </c>
      <c r="B494" s="22">
        <f t="shared" si="427"/>
        <v>4</v>
      </c>
      <c r="C494" s="22">
        <v>21</v>
      </c>
      <c r="D494" s="22" t="s">
        <v>1056</v>
      </c>
      <c r="E494" s="22" t="s">
        <v>1080</v>
      </c>
      <c r="F494" s="22" t="s">
        <v>1081</v>
      </c>
      <c r="G494" s="22" t="s">
        <v>1082</v>
      </c>
      <c r="H494" s="22" t="s">
        <v>1083</v>
      </c>
      <c r="I494" s="32"/>
      <c r="J494" s="23">
        <f t="shared" si="428"/>
        <v>2010</v>
      </c>
      <c r="K494" s="30" t="str">
        <f t="shared" si="429"/>
        <v/>
      </c>
      <c r="L494" s="23">
        <v>1652</v>
      </c>
      <c r="M494" s="23">
        <f t="shared" si="430"/>
        <v>358</v>
      </c>
      <c r="N494" s="31">
        <f t="shared" si="431"/>
        <v>0.1781094527363184</v>
      </c>
      <c r="O494" s="23">
        <v>198</v>
      </c>
      <c r="P494" s="23"/>
      <c r="Q494" s="23"/>
      <c r="R494" s="23"/>
      <c r="S494" s="23">
        <v>31</v>
      </c>
      <c r="T494" s="23">
        <v>72</v>
      </c>
      <c r="U494" s="23">
        <v>57</v>
      </c>
      <c r="V494" s="23"/>
      <c r="W494" s="23"/>
      <c r="X494" s="24">
        <v>20170420</v>
      </c>
      <c r="Y494" s="22">
        <v>5</v>
      </c>
      <c r="Z494" s="22" t="s">
        <v>38</v>
      </c>
      <c r="AA494" s="22"/>
      <c r="AB494" s="22" t="str">
        <f t="shared" si="432"/>
        <v>김연빈</v>
      </c>
      <c r="AC494" s="45" t="s">
        <v>911</v>
      </c>
      <c r="AD494" s="47">
        <f t="shared" si="433"/>
        <v>0.5</v>
      </c>
      <c r="AE494" s="48">
        <f t="shared" si="434"/>
        <v>0.5</v>
      </c>
    </row>
    <row r="495" spans="1:31" s="25" customFormat="1" ht="25.5" customHeight="1">
      <c r="A495" s="21">
        <v>11</v>
      </c>
      <c r="B495" s="22">
        <f t="shared" si="427"/>
        <v>4</v>
      </c>
      <c r="C495" s="22">
        <v>21</v>
      </c>
      <c r="D495" s="22" t="s">
        <v>1056</v>
      </c>
      <c r="E495" s="22" t="s">
        <v>1080</v>
      </c>
      <c r="F495" s="22" t="s">
        <v>1081</v>
      </c>
      <c r="G495" s="22" t="s">
        <v>1082</v>
      </c>
      <c r="H495" s="22" t="s">
        <v>1083</v>
      </c>
      <c r="I495" s="32"/>
      <c r="J495" s="23">
        <f t="shared" si="428"/>
        <v>2939</v>
      </c>
      <c r="K495" s="30" t="str">
        <f t="shared" si="429"/>
        <v/>
      </c>
      <c r="L495" s="23">
        <v>2680</v>
      </c>
      <c r="M495" s="23">
        <f t="shared" si="430"/>
        <v>259</v>
      </c>
      <c r="N495" s="31">
        <f t="shared" si="431"/>
        <v>8.8125212657366447E-2</v>
      </c>
      <c r="O495" s="23">
        <v>183</v>
      </c>
      <c r="P495" s="23"/>
      <c r="Q495" s="23"/>
      <c r="R495" s="23"/>
      <c r="S495" s="23">
        <v>17</v>
      </c>
      <c r="T495" s="23">
        <v>27</v>
      </c>
      <c r="U495" s="23">
        <v>13</v>
      </c>
      <c r="V495" s="23"/>
      <c r="W495" s="23">
        <v>19</v>
      </c>
      <c r="X495" s="24">
        <v>20170420</v>
      </c>
      <c r="Y495" s="22">
        <v>5</v>
      </c>
      <c r="Z495" s="22" t="s">
        <v>38</v>
      </c>
      <c r="AA495" s="22" t="s">
        <v>1107</v>
      </c>
      <c r="AB495" s="22" t="str">
        <f t="shared" si="432"/>
        <v>김연빈</v>
      </c>
      <c r="AC495" s="45" t="s">
        <v>41</v>
      </c>
      <c r="AD495" s="47">
        <f t="shared" si="433"/>
        <v>0.5</v>
      </c>
      <c r="AE495" s="48">
        <f t="shared" si="434"/>
        <v>0.5</v>
      </c>
    </row>
    <row r="496" spans="1:31" s="25" customFormat="1" ht="25.5" customHeight="1">
      <c r="A496" s="21">
        <v>12</v>
      </c>
      <c r="B496" s="22">
        <f t="shared" si="427"/>
        <v>4</v>
      </c>
      <c r="C496" s="22">
        <v>21</v>
      </c>
      <c r="D496" s="22" t="s">
        <v>920</v>
      </c>
      <c r="E496" s="22" t="s">
        <v>926</v>
      </c>
      <c r="F496" s="22" t="s">
        <v>1078</v>
      </c>
      <c r="G496" s="22">
        <v>7301</v>
      </c>
      <c r="H496" s="22" t="s">
        <v>922</v>
      </c>
      <c r="I496" s="32"/>
      <c r="J496" s="23">
        <f t="shared" si="428"/>
        <v>1370</v>
      </c>
      <c r="K496" s="30" t="str">
        <f t="shared" si="429"/>
        <v/>
      </c>
      <c r="L496" s="23">
        <v>1370</v>
      </c>
      <c r="M496" s="23">
        <f t="shared" si="430"/>
        <v>0</v>
      </c>
      <c r="N496" s="31">
        <f t="shared" si="431"/>
        <v>0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4">
        <v>20170420</v>
      </c>
      <c r="Y496" s="22">
        <v>11</v>
      </c>
      <c r="Z496" s="22" t="s">
        <v>39</v>
      </c>
      <c r="AA496" s="22"/>
      <c r="AB496" s="22" t="str">
        <f t="shared" si="432"/>
        <v>이명강</v>
      </c>
      <c r="AC496" s="45" t="s">
        <v>948</v>
      </c>
      <c r="AD496" s="47" t="str">
        <f t="shared" si="433"/>
        <v/>
      </c>
      <c r="AE496" s="48">
        <f t="shared" si="434"/>
        <v>0</v>
      </c>
    </row>
    <row r="497" spans="1:31" s="25" customFormat="1" ht="25.5" customHeight="1">
      <c r="A497" s="21">
        <v>13</v>
      </c>
      <c r="B497" s="22">
        <f t="shared" si="427"/>
        <v>4</v>
      </c>
      <c r="C497" s="22">
        <v>21</v>
      </c>
      <c r="D497" s="22" t="s">
        <v>912</v>
      </c>
      <c r="E497" s="22" t="s">
        <v>892</v>
      </c>
      <c r="F497" s="22" t="s">
        <v>1075</v>
      </c>
      <c r="G497" s="22" t="s">
        <v>934</v>
      </c>
      <c r="H497" s="22" t="s">
        <v>922</v>
      </c>
      <c r="I497" s="32"/>
      <c r="J497" s="23">
        <f t="shared" si="428"/>
        <v>1168</v>
      </c>
      <c r="K497" s="30" t="str">
        <f t="shared" si="429"/>
        <v/>
      </c>
      <c r="L497" s="23">
        <v>1120</v>
      </c>
      <c r="M497" s="23">
        <f t="shared" si="430"/>
        <v>48</v>
      </c>
      <c r="N497" s="31">
        <f t="shared" si="431"/>
        <v>4.1095890410958902E-2</v>
      </c>
      <c r="O497" s="23">
        <v>46</v>
      </c>
      <c r="P497" s="23"/>
      <c r="Q497" s="23"/>
      <c r="R497" s="23"/>
      <c r="S497" s="23">
        <v>2</v>
      </c>
      <c r="T497" s="23"/>
      <c r="U497" s="23"/>
      <c r="V497" s="23"/>
      <c r="W497" s="23"/>
      <c r="X497" s="24">
        <v>20170420</v>
      </c>
      <c r="Y497" s="22">
        <v>13</v>
      </c>
      <c r="Z497" s="22" t="s">
        <v>39</v>
      </c>
      <c r="AA497" s="22"/>
      <c r="AB497" s="22" t="str">
        <f t="shared" si="432"/>
        <v>이명강</v>
      </c>
      <c r="AC497" s="45" t="s">
        <v>911</v>
      </c>
      <c r="AD497" s="47" t="str">
        <f t="shared" si="433"/>
        <v/>
      </c>
      <c r="AE497" s="48">
        <f t="shared" si="434"/>
        <v>0</v>
      </c>
    </row>
    <row r="498" spans="1:31" s="25" customFormat="1" ht="25.5" customHeight="1">
      <c r="A498" s="21">
        <v>14</v>
      </c>
      <c r="B498" s="22">
        <f t="shared" si="427"/>
        <v>4</v>
      </c>
      <c r="C498" s="22">
        <v>21</v>
      </c>
      <c r="D498" s="22" t="s">
        <v>912</v>
      </c>
      <c r="E498" s="22" t="s">
        <v>892</v>
      </c>
      <c r="F498" s="22" t="s">
        <v>1075</v>
      </c>
      <c r="G498" s="22" t="s">
        <v>934</v>
      </c>
      <c r="H498" s="22" t="s">
        <v>922</v>
      </c>
      <c r="I498" s="32"/>
      <c r="J498" s="23">
        <f t="shared" si="428"/>
        <v>2244</v>
      </c>
      <c r="K498" s="30" t="str">
        <f t="shared" si="429"/>
        <v/>
      </c>
      <c r="L498" s="23">
        <v>2125</v>
      </c>
      <c r="M498" s="23">
        <f t="shared" si="430"/>
        <v>119</v>
      </c>
      <c r="N498" s="31">
        <f t="shared" si="431"/>
        <v>5.3030303030303032E-2</v>
      </c>
      <c r="O498" s="23">
        <v>119</v>
      </c>
      <c r="P498" s="23"/>
      <c r="Q498" s="23"/>
      <c r="R498" s="23"/>
      <c r="S498" s="23"/>
      <c r="T498" s="23"/>
      <c r="U498" s="23"/>
      <c r="V498" s="23"/>
      <c r="W498" s="23"/>
      <c r="X498" s="24">
        <v>20170420</v>
      </c>
      <c r="Y498" s="22">
        <v>13</v>
      </c>
      <c r="Z498" s="22" t="s">
        <v>38</v>
      </c>
      <c r="AA498" s="22"/>
      <c r="AB498" s="22" t="str">
        <f t="shared" si="432"/>
        <v>김연빈</v>
      </c>
      <c r="AC498" s="45" t="s">
        <v>948</v>
      </c>
      <c r="AD498" s="47" t="str">
        <f t="shared" si="433"/>
        <v/>
      </c>
      <c r="AE498" s="48">
        <f t="shared" si="434"/>
        <v>0</v>
      </c>
    </row>
    <row r="499" spans="1:31" s="25" customFormat="1" ht="25.5" customHeight="1">
      <c r="A499" s="21">
        <v>15</v>
      </c>
      <c r="B499" s="22">
        <f t="shared" si="427"/>
        <v>4</v>
      </c>
      <c r="C499" s="22">
        <v>21</v>
      </c>
      <c r="D499" s="22" t="s">
        <v>912</v>
      </c>
      <c r="E499" s="22" t="s">
        <v>897</v>
      </c>
      <c r="F499" s="22" t="s">
        <v>1045</v>
      </c>
      <c r="G499" s="22" t="s">
        <v>924</v>
      </c>
      <c r="H499" s="22" t="s">
        <v>937</v>
      </c>
      <c r="I499" s="32"/>
      <c r="J499" s="23">
        <f t="shared" si="428"/>
        <v>1600</v>
      </c>
      <c r="K499" s="30" t="str">
        <f t="shared" si="429"/>
        <v/>
      </c>
      <c r="L499" s="23">
        <v>1600</v>
      </c>
      <c r="M499" s="23">
        <f t="shared" si="430"/>
        <v>0</v>
      </c>
      <c r="N499" s="31">
        <f t="shared" si="431"/>
        <v>0</v>
      </c>
      <c r="O499" s="23"/>
      <c r="P499" s="23"/>
      <c r="Q499" s="23"/>
      <c r="R499" s="23"/>
      <c r="S499" s="23"/>
      <c r="T499" s="23"/>
      <c r="U499" s="23"/>
      <c r="V499" s="23"/>
      <c r="W499" s="23"/>
      <c r="X499" s="24">
        <v>20170421</v>
      </c>
      <c r="Y499" s="22">
        <v>2</v>
      </c>
      <c r="Z499" s="22" t="s">
        <v>39</v>
      </c>
      <c r="AA499" s="22"/>
      <c r="AB499" s="22" t="str">
        <f t="shared" si="432"/>
        <v>이명강</v>
      </c>
      <c r="AC499" s="45" t="s">
        <v>911</v>
      </c>
      <c r="AD499" s="47" t="str">
        <f t="shared" si="433"/>
        <v/>
      </c>
      <c r="AE499" s="48">
        <f t="shared" si="434"/>
        <v>0</v>
      </c>
    </row>
    <row r="500" spans="1:31" s="25" customFormat="1" ht="25.5" customHeight="1">
      <c r="A500" s="21">
        <v>16</v>
      </c>
      <c r="B500" s="22">
        <f t="shared" si="427"/>
        <v>4</v>
      </c>
      <c r="C500" s="22">
        <v>21</v>
      </c>
      <c r="D500" s="22" t="s">
        <v>912</v>
      </c>
      <c r="E500" s="22" t="s">
        <v>901</v>
      </c>
      <c r="F500" s="22" t="s">
        <v>1092</v>
      </c>
      <c r="G500" s="22" t="s">
        <v>969</v>
      </c>
      <c r="H500" s="22" t="s">
        <v>937</v>
      </c>
      <c r="I500" s="32"/>
      <c r="J500" s="23">
        <f t="shared" si="428"/>
        <v>2820</v>
      </c>
      <c r="K500" s="30" t="str">
        <f t="shared" si="429"/>
        <v/>
      </c>
      <c r="L500" s="23">
        <v>2300</v>
      </c>
      <c r="M500" s="23">
        <f t="shared" si="430"/>
        <v>520</v>
      </c>
      <c r="N500" s="31">
        <f t="shared" si="431"/>
        <v>0.18439716312056736</v>
      </c>
      <c r="O500" s="23">
        <v>324</v>
      </c>
      <c r="P500" s="23"/>
      <c r="Q500" s="23"/>
      <c r="R500" s="23"/>
      <c r="S500" s="23">
        <v>180</v>
      </c>
      <c r="T500" s="23">
        <v>16</v>
      </c>
      <c r="U500" s="23"/>
      <c r="V500" s="23"/>
      <c r="W500" s="23"/>
      <c r="X500" s="24">
        <v>20170421</v>
      </c>
      <c r="Y500" s="22">
        <v>4</v>
      </c>
      <c r="Z500" s="22" t="s">
        <v>1093</v>
      </c>
      <c r="AA500" s="22"/>
      <c r="AB500" s="22" t="str">
        <f t="shared" si="432"/>
        <v>김연빈</v>
      </c>
      <c r="AC500" s="45" t="s">
        <v>931</v>
      </c>
      <c r="AD500" s="47">
        <f t="shared" si="433"/>
        <v>0.4</v>
      </c>
      <c r="AE500" s="48">
        <f t="shared" si="434"/>
        <v>0.4</v>
      </c>
    </row>
    <row r="501" spans="1:31" s="25" customFormat="1" ht="25.5" customHeight="1">
      <c r="A501" s="21">
        <v>17</v>
      </c>
      <c r="B501" s="22">
        <f t="shared" si="427"/>
        <v>4</v>
      </c>
      <c r="C501" s="22">
        <v>21</v>
      </c>
      <c r="D501" s="22" t="s">
        <v>1056</v>
      </c>
      <c r="E501" s="22" t="s">
        <v>1080</v>
      </c>
      <c r="F501" s="22" t="s">
        <v>1081</v>
      </c>
      <c r="G501" s="22" t="s">
        <v>1082</v>
      </c>
      <c r="H501" s="22" t="s">
        <v>1083</v>
      </c>
      <c r="I501" s="32"/>
      <c r="J501" s="23">
        <f t="shared" si="428"/>
        <v>1954</v>
      </c>
      <c r="K501" s="30" t="str">
        <f t="shared" si="429"/>
        <v/>
      </c>
      <c r="L501" s="23">
        <v>1530</v>
      </c>
      <c r="M501" s="23">
        <f t="shared" si="430"/>
        <v>424</v>
      </c>
      <c r="N501" s="31">
        <f t="shared" si="431"/>
        <v>0.21699078812691913</v>
      </c>
      <c r="O501" s="23">
        <v>201</v>
      </c>
      <c r="P501" s="23"/>
      <c r="Q501" s="23"/>
      <c r="R501" s="23"/>
      <c r="S501" s="23">
        <v>27</v>
      </c>
      <c r="T501" s="23">
        <v>124</v>
      </c>
      <c r="U501" s="23">
        <v>72</v>
      </c>
      <c r="V501" s="23"/>
      <c r="W501" s="23"/>
      <c r="X501" s="24">
        <v>20170421</v>
      </c>
      <c r="Y501" s="22">
        <v>5</v>
      </c>
      <c r="Z501" s="22" t="s">
        <v>39</v>
      </c>
      <c r="AA501" s="22"/>
      <c r="AB501" s="22" t="str">
        <f t="shared" si="432"/>
        <v>이명강</v>
      </c>
      <c r="AC501" s="45" t="s">
        <v>911</v>
      </c>
      <c r="AD501" s="47">
        <f t="shared" si="433"/>
        <v>0.5</v>
      </c>
      <c r="AE501" s="48">
        <f t="shared" si="434"/>
        <v>0.5</v>
      </c>
    </row>
    <row r="502" spans="1:31" s="25" customFormat="1" ht="25.5" customHeight="1">
      <c r="A502" s="21">
        <v>18</v>
      </c>
      <c r="B502" s="22">
        <f t="shared" si="427"/>
        <v>4</v>
      </c>
      <c r="C502" s="22">
        <v>21</v>
      </c>
      <c r="D502" s="22" t="s">
        <v>1056</v>
      </c>
      <c r="E502" s="22" t="s">
        <v>1080</v>
      </c>
      <c r="F502" s="22" t="s">
        <v>1081</v>
      </c>
      <c r="G502" s="22" t="s">
        <v>1082</v>
      </c>
      <c r="H502" s="22" t="s">
        <v>1083</v>
      </c>
      <c r="I502" s="32"/>
      <c r="J502" s="23">
        <f t="shared" si="428"/>
        <v>2296</v>
      </c>
      <c r="K502" s="30" t="str">
        <f t="shared" si="429"/>
        <v/>
      </c>
      <c r="L502" s="23">
        <v>2000</v>
      </c>
      <c r="M502" s="23">
        <f t="shared" si="430"/>
        <v>296</v>
      </c>
      <c r="N502" s="31">
        <f t="shared" si="431"/>
        <v>0.1289198606271777</v>
      </c>
      <c r="O502" s="23">
        <v>198</v>
      </c>
      <c r="P502" s="23"/>
      <c r="Q502" s="23"/>
      <c r="R502" s="23"/>
      <c r="S502" s="23">
        <v>19</v>
      </c>
      <c r="T502" s="23">
        <v>31</v>
      </c>
      <c r="U502" s="23">
        <v>27</v>
      </c>
      <c r="V502" s="23"/>
      <c r="W502" s="23">
        <v>21</v>
      </c>
      <c r="X502" s="24">
        <v>20170421</v>
      </c>
      <c r="Y502" s="22">
        <v>5</v>
      </c>
      <c r="Z502" s="22" t="s">
        <v>38</v>
      </c>
      <c r="AA502" s="22" t="s">
        <v>1108</v>
      </c>
      <c r="AB502" s="22" t="str">
        <f t="shared" si="432"/>
        <v>김연빈</v>
      </c>
      <c r="AC502" s="45" t="s">
        <v>41</v>
      </c>
      <c r="AD502" s="47">
        <f t="shared" si="433"/>
        <v>0.5</v>
      </c>
      <c r="AE502" s="48">
        <f t="shared" si="434"/>
        <v>0.5</v>
      </c>
    </row>
    <row r="503" spans="1:31" s="25" customFormat="1" ht="25.5" customHeight="1">
      <c r="A503" s="21">
        <v>19</v>
      </c>
      <c r="B503" s="22">
        <f t="shared" si="427"/>
        <v>4</v>
      </c>
      <c r="C503" s="22">
        <v>21</v>
      </c>
      <c r="D503" s="22" t="s">
        <v>912</v>
      </c>
      <c r="E503" s="22" t="s">
        <v>899</v>
      </c>
      <c r="F503" s="22" t="s">
        <v>1066</v>
      </c>
      <c r="G503" s="22" t="s">
        <v>930</v>
      </c>
      <c r="H503" s="22" t="s">
        <v>922</v>
      </c>
      <c r="I503" s="32"/>
      <c r="J503" s="23">
        <f t="shared" si="428"/>
        <v>1955</v>
      </c>
      <c r="K503" s="30" t="str">
        <f t="shared" si="429"/>
        <v/>
      </c>
      <c r="L503" s="23">
        <v>1840</v>
      </c>
      <c r="M503" s="23">
        <f t="shared" si="430"/>
        <v>115</v>
      </c>
      <c r="N503" s="31">
        <f t="shared" si="431"/>
        <v>5.8823529411764705E-2</v>
      </c>
      <c r="O503" s="23">
        <v>45</v>
      </c>
      <c r="P503" s="23"/>
      <c r="Q503" s="23"/>
      <c r="R503" s="23"/>
      <c r="S503" s="23">
        <v>65</v>
      </c>
      <c r="T503" s="23">
        <v>5</v>
      </c>
      <c r="U503" s="23"/>
      <c r="V503" s="23"/>
      <c r="W503" s="23"/>
      <c r="X503" s="24">
        <v>20170421</v>
      </c>
      <c r="Y503" s="22">
        <v>7</v>
      </c>
      <c r="Z503" s="22" t="s">
        <v>39</v>
      </c>
      <c r="AA503" s="22"/>
      <c r="AB503" s="22" t="str">
        <f t="shared" si="432"/>
        <v>이명강</v>
      </c>
      <c r="AC503" s="45" t="s">
        <v>931</v>
      </c>
      <c r="AD503" s="47">
        <f t="shared" si="433"/>
        <v>0.4</v>
      </c>
      <c r="AE503" s="48">
        <f t="shared" si="434"/>
        <v>0.4</v>
      </c>
    </row>
    <row r="504" spans="1:31" s="25" customFormat="1" ht="25.5" customHeight="1" thickBot="1">
      <c r="A504" s="21">
        <v>20</v>
      </c>
      <c r="B504" s="22">
        <f t="shared" si="427"/>
        <v>4</v>
      </c>
      <c r="C504" s="22">
        <v>21</v>
      </c>
      <c r="D504" s="22" t="s">
        <v>912</v>
      </c>
      <c r="E504" s="22" t="s">
        <v>899</v>
      </c>
      <c r="F504" s="22" t="s">
        <v>1066</v>
      </c>
      <c r="G504" s="22" t="s">
        <v>930</v>
      </c>
      <c r="H504" s="22" t="s">
        <v>922</v>
      </c>
      <c r="I504" s="32"/>
      <c r="J504" s="23">
        <f t="shared" si="428"/>
        <v>2654</v>
      </c>
      <c r="K504" s="30" t="str">
        <f t="shared" si="429"/>
        <v/>
      </c>
      <c r="L504" s="23">
        <v>2480</v>
      </c>
      <c r="M504" s="23">
        <f t="shared" si="430"/>
        <v>174</v>
      </c>
      <c r="N504" s="31">
        <f t="shared" si="431"/>
        <v>6.5561416729464958E-2</v>
      </c>
      <c r="O504" s="23">
        <v>56</v>
      </c>
      <c r="P504" s="23"/>
      <c r="Q504" s="23"/>
      <c r="R504" s="23"/>
      <c r="S504" s="23">
        <v>110</v>
      </c>
      <c r="T504" s="23">
        <v>8</v>
      </c>
      <c r="U504" s="23"/>
      <c r="V504" s="23"/>
      <c r="W504" s="23"/>
      <c r="X504" s="24">
        <v>20170421</v>
      </c>
      <c r="Y504" s="22">
        <v>7</v>
      </c>
      <c r="Z504" s="22" t="s">
        <v>38</v>
      </c>
      <c r="AA504" s="22"/>
      <c r="AB504" s="22" t="str">
        <f t="shared" si="432"/>
        <v>김연빈</v>
      </c>
      <c r="AC504" s="45" t="s">
        <v>931</v>
      </c>
      <c r="AD504" s="47">
        <f t="shared" si="433"/>
        <v>0.4</v>
      </c>
      <c r="AE504" s="48">
        <f t="shared" si="434"/>
        <v>0.4</v>
      </c>
    </row>
    <row r="505" spans="1:31" s="27" customFormat="1" ht="21" customHeight="1" thickTop="1">
      <c r="A505" s="82" t="s">
        <v>32</v>
      </c>
      <c r="B505" s="83"/>
      <c r="C505" s="83"/>
      <c r="D505" s="83"/>
      <c r="E505" s="83"/>
      <c r="F505" s="83"/>
      <c r="G505" s="83"/>
      <c r="H505" s="59"/>
      <c r="I505" s="86">
        <f>SUM(I485:I504)</f>
        <v>0</v>
      </c>
      <c r="J505" s="86">
        <f>SUM(J485:J504)</f>
        <v>82213</v>
      </c>
      <c r="K505" s="86">
        <f>SUM(K485:K504)</f>
        <v>0</v>
      </c>
      <c r="L505" s="86">
        <f>SUM(L485:L504)</f>
        <v>78817</v>
      </c>
      <c r="M505" s="86">
        <f>SUM(M485:M504)</f>
        <v>3396</v>
      </c>
      <c r="N505" s="88">
        <f>M505/J505</f>
        <v>4.1307335822801744E-2</v>
      </c>
      <c r="O505" s="26">
        <f t="shared" ref="O505:W505" si="435">SUM( O485:O504)</f>
        <v>2416</v>
      </c>
      <c r="P505" s="26">
        <f t="shared" si="435"/>
        <v>0</v>
      </c>
      <c r="Q505" s="26">
        <f t="shared" si="435"/>
        <v>0</v>
      </c>
      <c r="R505" s="26">
        <f t="shared" si="435"/>
        <v>0</v>
      </c>
      <c r="S505" s="26">
        <f t="shared" si="435"/>
        <v>454</v>
      </c>
      <c r="T505" s="26">
        <f t="shared" si="435"/>
        <v>308</v>
      </c>
      <c r="U505" s="26">
        <f t="shared" si="435"/>
        <v>178</v>
      </c>
      <c r="V505" s="26">
        <f t="shared" si="435"/>
        <v>0</v>
      </c>
      <c r="W505" s="26">
        <f t="shared" si="435"/>
        <v>40</v>
      </c>
      <c r="X505" s="89"/>
      <c r="Y505" s="83"/>
      <c r="Z505" s="59"/>
      <c r="AA505" s="90"/>
      <c r="AB505" s="58"/>
      <c r="AC505" s="59"/>
      <c r="AD505" s="62"/>
      <c r="AE505" s="25"/>
    </row>
    <row r="506" spans="1:31" s="27" customFormat="1" ht="20.25">
      <c r="A506" s="84"/>
      <c r="B506" s="85"/>
      <c r="C506" s="85"/>
      <c r="D506" s="85"/>
      <c r="E506" s="85"/>
      <c r="F506" s="85"/>
      <c r="G506" s="85"/>
      <c r="H506" s="61"/>
      <c r="I506" s="87"/>
      <c r="J506" s="87"/>
      <c r="K506" s="87"/>
      <c r="L506" s="87"/>
      <c r="M506" s="87"/>
      <c r="N506" s="87"/>
      <c r="O506" s="55">
        <f t="shared" ref="O506:W506" si="436">IFERROR(O505/$M505,"")</f>
        <v>0.71142520612485272</v>
      </c>
      <c r="P506" s="55">
        <f t="shared" si="436"/>
        <v>0</v>
      </c>
      <c r="Q506" s="55">
        <f t="shared" si="436"/>
        <v>0</v>
      </c>
      <c r="R506" s="55">
        <f t="shared" si="436"/>
        <v>0</v>
      </c>
      <c r="S506" s="55">
        <f t="shared" si="436"/>
        <v>0.1336866902237927</v>
      </c>
      <c r="T506" s="55">
        <f t="shared" si="436"/>
        <v>9.0694935217903422E-2</v>
      </c>
      <c r="U506" s="55">
        <f t="shared" si="436"/>
        <v>5.2414605418138985E-2</v>
      </c>
      <c r="V506" s="55">
        <f t="shared" si="436"/>
        <v>0</v>
      </c>
      <c r="W506" s="55">
        <f t="shared" si="436"/>
        <v>1.1778563015312132E-2</v>
      </c>
      <c r="X506" s="60"/>
      <c r="Y506" s="85"/>
      <c r="Z506" s="61"/>
      <c r="AA506" s="87"/>
      <c r="AB506" s="60"/>
      <c r="AC506" s="61"/>
      <c r="AD506" s="63"/>
      <c r="AE506" s="25"/>
    </row>
    <row r="507" spans="1:31" s="28" customFormat="1" ht="10.5" customHeight="1" thickBot="1">
      <c r="A507" s="64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6"/>
      <c r="AE507" s="25"/>
    </row>
    <row r="508" spans="1:31" s="28" customFormat="1" ht="24.75" customHeight="1">
      <c r="A508" s="67" t="s">
        <v>33</v>
      </c>
      <c r="B508" s="68"/>
      <c r="C508" s="69"/>
      <c r="D508" s="76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77"/>
      <c r="AE508" s="25"/>
    </row>
    <row r="509" spans="1:31" s="28" customFormat="1" ht="24.75" customHeight="1">
      <c r="A509" s="70"/>
      <c r="B509" s="71"/>
      <c r="C509" s="72"/>
      <c r="D509" s="78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9"/>
      <c r="AE509" s="16"/>
    </row>
    <row r="510" spans="1:31" s="28" customFormat="1" ht="24.75" customHeight="1">
      <c r="A510" s="70"/>
      <c r="B510" s="71"/>
      <c r="C510" s="72"/>
      <c r="D510" s="78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9"/>
      <c r="AE510" s="16"/>
    </row>
    <row r="511" spans="1:31" s="28" customFormat="1" ht="24.75" customHeight="1">
      <c r="A511" s="70"/>
      <c r="B511" s="71"/>
      <c r="C511" s="72"/>
      <c r="D511" s="78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9"/>
      <c r="AE511" s="16"/>
    </row>
    <row r="512" spans="1:31" s="28" customFormat="1" ht="24.75" customHeight="1">
      <c r="A512" s="70"/>
      <c r="B512" s="71"/>
      <c r="C512" s="72"/>
      <c r="D512" s="78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9"/>
      <c r="AE512" s="16"/>
    </row>
    <row r="513" spans="1:31" ht="24.75" customHeight="1" thickBot="1">
      <c r="A513" s="73"/>
      <c r="B513" s="74"/>
      <c r="C513" s="75"/>
      <c r="D513" s="80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81"/>
    </row>
    <row r="514" spans="1:31" ht="17.25" thickBot="1"/>
    <row r="515" spans="1:31" s="16" customFormat="1" ht="33" customHeight="1">
      <c r="A515" s="91">
        <v>4</v>
      </c>
      <c r="B515" s="92"/>
      <c r="C515" s="92"/>
      <c r="D515" s="92"/>
      <c r="E515" s="92"/>
      <c r="F515" s="93" t="s">
        <v>40</v>
      </c>
      <c r="G515" s="93"/>
      <c r="H515" s="93"/>
      <c r="I515" s="93"/>
      <c r="J515" s="93"/>
      <c r="K515" s="94"/>
      <c r="L515" s="95" t="s">
        <v>0</v>
      </c>
      <c r="M515" s="96"/>
      <c r="N515" s="15"/>
      <c r="O515" s="95" t="s">
        <v>1</v>
      </c>
      <c r="P515" s="97"/>
      <c r="Q515" s="97"/>
      <c r="R515" s="97"/>
      <c r="S515" s="97"/>
      <c r="T515" s="97"/>
      <c r="U515" s="97"/>
      <c r="V515" s="97"/>
      <c r="W515" s="96"/>
      <c r="X515" s="95" t="s">
        <v>2</v>
      </c>
      <c r="Y515" s="97"/>
      <c r="Z515" s="96"/>
      <c r="AA515" s="98" t="s">
        <v>3</v>
      </c>
      <c r="AB515" s="100" t="s">
        <v>4</v>
      </c>
      <c r="AC515" s="102" t="s">
        <v>5</v>
      </c>
      <c r="AD515" s="104" t="s">
        <v>793</v>
      </c>
    </row>
    <row r="516" spans="1:31" s="16" customFormat="1" ht="45" customHeight="1" thickBot="1">
      <c r="A516" s="17" t="s">
        <v>6</v>
      </c>
      <c r="B516" s="18" t="s">
        <v>7</v>
      </c>
      <c r="C516" s="18" t="s">
        <v>8</v>
      </c>
      <c r="D516" s="18" t="s">
        <v>9</v>
      </c>
      <c r="E516" s="18" t="s">
        <v>10</v>
      </c>
      <c r="F516" s="18" t="s">
        <v>11</v>
      </c>
      <c r="G516" s="18" t="s">
        <v>12</v>
      </c>
      <c r="H516" s="18" t="s">
        <v>13</v>
      </c>
      <c r="I516" s="33" t="s">
        <v>36</v>
      </c>
      <c r="J516" s="18" t="s">
        <v>0</v>
      </c>
      <c r="K516" s="18" t="s">
        <v>37</v>
      </c>
      <c r="L516" s="18" t="s">
        <v>14</v>
      </c>
      <c r="M516" s="18" t="s">
        <v>15</v>
      </c>
      <c r="N516" s="19" t="s">
        <v>16</v>
      </c>
      <c r="O516" s="18" t="s">
        <v>17</v>
      </c>
      <c r="P516" s="18" t="s">
        <v>18</v>
      </c>
      <c r="Q516" s="18" t="s">
        <v>19</v>
      </c>
      <c r="R516" s="18" t="s">
        <v>20</v>
      </c>
      <c r="S516" s="18" t="s">
        <v>21</v>
      </c>
      <c r="T516" s="18" t="s">
        <v>22</v>
      </c>
      <c r="U516" s="18" t="s">
        <v>23</v>
      </c>
      <c r="V516" s="20" t="s">
        <v>34</v>
      </c>
      <c r="W516" s="18" t="s">
        <v>25</v>
      </c>
      <c r="X516" s="18" t="s">
        <v>26</v>
      </c>
      <c r="Y516" s="18" t="s">
        <v>27</v>
      </c>
      <c r="Z516" s="18" t="s">
        <v>28</v>
      </c>
      <c r="AA516" s="99"/>
      <c r="AB516" s="101"/>
      <c r="AC516" s="103"/>
      <c r="AD516" s="105"/>
    </row>
    <row r="517" spans="1:31" s="25" customFormat="1" ht="25.5" customHeight="1">
      <c r="A517" s="21">
        <v>1</v>
      </c>
      <c r="B517" s="22">
        <f t="shared" ref="B517:B536" si="437">$A$1</f>
        <v>4</v>
      </c>
      <c r="C517" s="22">
        <v>22</v>
      </c>
      <c r="D517" s="22" t="s">
        <v>1056</v>
      </c>
      <c r="E517" s="22" t="s">
        <v>1057</v>
      </c>
      <c r="F517" s="22" t="s">
        <v>1058</v>
      </c>
      <c r="G517" s="22" t="s">
        <v>1059</v>
      </c>
      <c r="H517" s="22" t="s">
        <v>937</v>
      </c>
      <c r="I517" s="32"/>
      <c r="J517" s="23">
        <f t="shared" ref="J517:J536" si="438">L517+M517</f>
        <v>1315</v>
      </c>
      <c r="K517" s="30" t="str">
        <f t="shared" ref="K517:K536" si="439">IF(OR(I517=0,J517=0),"",I517-J517)</f>
        <v/>
      </c>
      <c r="L517" s="23">
        <v>1100</v>
      </c>
      <c r="M517" s="23">
        <f t="shared" ref="M517:M536" si="440">SUBTOTAL(9,O517:W517)</f>
        <v>215</v>
      </c>
      <c r="N517" s="31">
        <f t="shared" ref="N517:N536" si="441">IF(L517="",0,M517/J517)</f>
        <v>0.1634980988593156</v>
      </c>
      <c r="O517" s="23">
        <v>175</v>
      </c>
      <c r="P517" s="23"/>
      <c r="Q517" s="23"/>
      <c r="R517" s="23"/>
      <c r="S517" s="23">
        <v>40</v>
      </c>
      <c r="T517" s="23"/>
      <c r="U517" s="23"/>
      <c r="V517" s="23"/>
      <c r="W517" s="23"/>
      <c r="X517" s="24">
        <v>20170415</v>
      </c>
      <c r="Y517" s="22">
        <v>14</v>
      </c>
      <c r="Z517" s="22" t="s">
        <v>39</v>
      </c>
      <c r="AA517" s="22"/>
      <c r="AB517" s="22" t="str">
        <f t="shared" ref="AB517:AB536" si="442">IF(Z517="A","이명강","김연빈")</f>
        <v>이명강</v>
      </c>
      <c r="AC517" s="45" t="s">
        <v>1109</v>
      </c>
      <c r="AD517" s="47">
        <f t="shared" ref="AD517:AD536" si="443">IF(AE517=0,"",AE517)</f>
        <v>0.5</v>
      </c>
      <c r="AE517" s="48">
        <f t="shared" ref="AE517:AE536" si="444">IF(F517="",0,VLOOKUP(F517,제품피치,2))</f>
        <v>0.5</v>
      </c>
    </row>
    <row r="518" spans="1:31" s="25" customFormat="1" ht="25.5" customHeight="1">
      <c r="A518" s="21">
        <v>2</v>
      </c>
      <c r="B518" s="22">
        <f t="shared" si="437"/>
        <v>4</v>
      </c>
      <c r="C518" s="22">
        <v>22</v>
      </c>
      <c r="D518" s="22" t="s">
        <v>1056</v>
      </c>
      <c r="E518" s="22" t="s">
        <v>1057</v>
      </c>
      <c r="F518" s="22" t="s">
        <v>1058</v>
      </c>
      <c r="G518" s="22" t="s">
        <v>1059</v>
      </c>
      <c r="H518" s="22" t="s">
        <v>937</v>
      </c>
      <c r="I518" s="32"/>
      <c r="J518" s="23">
        <f t="shared" si="438"/>
        <v>1956</v>
      </c>
      <c r="K518" s="30" t="str">
        <f t="shared" si="439"/>
        <v/>
      </c>
      <c r="L518" s="23">
        <v>1755</v>
      </c>
      <c r="M518" s="23">
        <f t="shared" si="440"/>
        <v>201</v>
      </c>
      <c r="N518" s="31">
        <f t="shared" si="441"/>
        <v>0.10276073619631902</v>
      </c>
      <c r="O518" s="23">
        <v>176</v>
      </c>
      <c r="P518" s="23"/>
      <c r="Q518" s="23"/>
      <c r="R518" s="23"/>
      <c r="S518" s="23">
        <v>25</v>
      </c>
      <c r="T518" s="23"/>
      <c r="U518" s="23"/>
      <c r="V518" s="23"/>
      <c r="W518" s="23"/>
      <c r="X518" s="24">
        <v>20170419</v>
      </c>
      <c r="Y518" s="22">
        <v>14</v>
      </c>
      <c r="Z518" s="22" t="s">
        <v>39</v>
      </c>
      <c r="AA518" s="22"/>
      <c r="AB518" s="22" t="str">
        <f t="shared" si="442"/>
        <v>이명강</v>
      </c>
      <c r="AC518" s="45" t="s">
        <v>948</v>
      </c>
      <c r="AD518" s="47">
        <f t="shared" si="443"/>
        <v>0.5</v>
      </c>
      <c r="AE518" s="48">
        <f t="shared" si="444"/>
        <v>0.5</v>
      </c>
    </row>
    <row r="519" spans="1:31" s="25" customFormat="1" ht="25.5" customHeight="1">
      <c r="A519" s="21">
        <v>3</v>
      </c>
      <c r="B519" s="22">
        <f t="shared" si="437"/>
        <v>4</v>
      </c>
      <c r="C519" s="22">
        <v>22</v>
      </c>
      <c r="D519" s="22" t="s">
        <v>1056</v>
      </c>
      <c r="E519" s="22" t="s">
        <v>1057</v>
      </c>
      <c r="F519" s="22" t="s">
        <v>1058</v>
      </c>
      <c r="G519" s="22" t="s">
        <v>1059</v>
      </c>
      <c r="H519" s="22" t="s">
        <v>937</v>
      </c>
      <c r="I519" s="32"/>
      <c r="J519" s="23">
        <f t="shared" si="438"/>
        <v>2843</v>
      </c>
      <c r="K519" s="30" t="str">
        <f t="shared" si="439"/>
        <v/>
      </c>
      <c r="L519" s="23">
        <v>2091</v>
      </c>
      <c r="M519" s="23">
        <f t="shared" si="440"/>
        <v>752</v>
      </c>
      <c r="N519" s="31">
        <f t="shared" si="441"/>
        <v>0.26450932113964121</v>
      </c>
      <c r="O519" s="23">
        <v>709</v>
      </c>
      <c r="P519" s="23"/>
      <c r="Q519" s="23"/>
      <c r="R519" s="23"/>
      <c r="S519" s="23">
        <v>43</v>
      </c>
      <c r="T519" s="23"/>
      <c r="U519" s="23"/>
      <c r="V519" s="23"/>
      <c r="W519" s="23"/>
      <c r="X519" s="24">
        <v>20170419</v>
      </c>
      <c r="Y519" s="22">
        <v>14</v>
      </c>
      <c r="Z519" s="22" t="s">
        <v>38</v>
      </c>
      <c r="AA519" s="22"/>
      <c r="AB519" s="22" t="str">
        <f t="shared" si="442"/>
        <v>김연빈</v>
      </c>
      <c r="AC519" s="45" t="s">
        <v>948</v>
      </c>
      <c r="AD519" s="47">
        <f t="shared" si="443"/>
        <v>0.5</v>
      </c>
      <c r="AE519" s="48">
        <f t="shared" si="444"/>
        <v>0.5</v>
      </c>
    </row>
    <row r="520" spans="1:31" s="25" customFormat="1" ht="25.5" customHeight="1">
      <c r="A520" s="21">
        <v>4</v>
      </c>
      <c r="B520" s="22">
        <f t="shared" si="437"/>
        <v>4</v>
      </c>
      <c r="C520" s="22">
        <v>22</v>
      </c>
      <c r="D520" s="22" t="s">
        <v>1056</v>
      </c>
      <c r="E520" s="22" t="s">
        <v>1057</v>
      </c>
      <c r="F520" s="22" t="s">
        <v>1058</v>
      </c>
      <c r="G520" s="22" t="s">
        <v>1059</v>
      </c>
      <c r="H520" s="22" t="s">
        <v>937</v>
      </c>
      <c r="I520" s="32"/>
      <c r="J520" s="23">
        <f t="shared" si="438"/>
        <v>2269</v>
      </c>
      <c r="K520" s="30" t="str">
        <f t="shared" si="439"/>
        <v/>
      </c>
      <c r="L520" s="23">
        <v>2180</v>
      </c>
      <c r="M520" s="23">
        <f t="shared" si="440"/>
        <v>89</v>
      </c>
      <c r="N520" s="31">
        <f t="shared" si="441"/>
        <v>3.9224327897752313E-2</v>
      </c>
      <c r="O520" s="23">
        <v>85</v>
      </c>
      <c r="P520" s="23"/>
      <c r="Q520" s="23"/>
      <c r="R520" s="23"/>
      <c r="S520" s="23">
        <v>4</v>
      </c>
      <c r="T520" s="23"/>
      <c r="U520" s="23"/>
      <c r="V520" s="23"/>
      <c r="W520" s="23"/>
      <c r="X520" s="24">
        <v>20170419</v>
      </c>
      <c r="Y520" s="22">
        <v>14</v>
      </c>
      <c r="Z520" s="22" t="s">
        <v>38</v>
      </c>
      <c r="AA520" s="22"/>
      <c r="AB520" s="22" t="str">
        <f t="shared" si="442"/>
        <v>김연빈</v>
      </c>
      <c r="AC520" s="45" t="s">
        <v>1109</v>
      </c>
      <c r="AD520" s="47">
        <f t="shared" ref="AD520" si="445">IF(AE520=0,"",AE520)</f>
        <v>0.5</v>
      </c>
      <c r="AE520" s="48">
        <f t="shared" ref="AE520" si="446">IF(F520="",0,VLOOKUP(F520,제품피치,2))</f>
        <v>0.5</v>
      </c>
    </row>
    <row r="521" spans="1:31" s="25" customFormat="1" ht="25.5" customHeight="1">
      <c r="A521" s="21">
        <v>5</v>
      </c>
      <c r="B521" s="22">
        <f t="shared" si="437"/>
        <v>4</v>
      </c>
      <c r="C521" s="22">
        <v>22</v>
      </c>
      <c r="D521" s="22" t="s">
        <v>920</v>
      </c>
      <c r="E521" s="22" t="s">
        <v>933</v>
      </c>
      <c r="F521" s="22" t="s">
        <v>942</v>
      </c>
      <c r="G521" s="22">
        <v>8301</v>
      </c>
      <c r="H521" s="22" t="s">
        <v>923</v>
      </c>
      <c r="I521" s="32"/>
      <c r="J521" s="23">
        <f t="shared" si="438"/>
        <v>1979</v>
      </c>
      <c r="K521" s="30" t="str">
        <f t="shared" si="439"/>
        <v/>
      </c>
      <c r="L521" s="23">
        <v>938</v>
      </c>
      <c r="M521" s="23">
        <f t="shared" si="440"/>
        <v>1041</v>
      </c>
      <c r="N521" s="31">
        <f t="shared" si="441"/>
        <v>0.52602324406265788</v>
      </c>
      <c r="O521" s="23">
        <v>812</v>
      </c>
      <c r="P521" s="23"/>
      <c r="Q521" s="23"/>
      <c r="R521" s="23"/>
      <c r="S521" s="23">
        <v>101</v>
      </c>
      <c r="T521" s="23">
        <v>52</v>
      </c>
      <c r="U521" s="23">
        <v>76</v>
      </c>
      <c r="V521" s="23"/>
      <c r="W521" s="23"/>
      <c r="X521" s="24">
        <v>20170420</v>
      </c>
      <c r="Y521" s="22">
        <v>12</v>
      </c>
      <c r="Z521" s="22" t="s">
        <v>39</v>
      </c>
      <c r="AA521" s="22"/>
      <c r="AB521" s="22" t="str">
        <f t="shared" si="442"/>
        <v>이명강</v>
      </c>
      <c r="AC521" s="45" t="s">
        <v>911</v>
      </c>
      <c r="AD521" s="47">
        <f t="shared" ref="AD521" si="447">IF(AE521=0,"",AE521)</f>
        <v>0.5</v>
      </c>
      <c r="AE521" s="48">
        <f t="shared" ref="AE521" si="448">IF(F521="",0,VLOOKUP(F521,제품피치,2))</f>
        <v>0.5</v>
      </c>
    </row>
    <row r="522" spans="1:31" s="25" customFormat="1" ht="25.5" customHeight="1">
      <c r="A522" s="21">
        <v>6</v>
      </c>
      <c r="B522" s="22">
        <f t="shared" si="437"/>
        <v>4</v>
      </c>
      <c r="C522" s="22">
        <v>22</v>
      </c>
      <c r="D522" s="22" t="s">
        <v>912</v>
      </c>
      <c r="E522" s="22" t="s">
        <v>897</v>
      </c>
      <c r="F522" s="22" t="s">
        <v>1064</v>
      </c>
      <c r="G522" s="22" t="s">
        <v>924</v>
      </c>
      <c r="H522" s="22" t="s">
        <v>937</v>
      </c>
      <c r="I522" s="32"/>
      <c r="J522" s="23">
        <f t="shared" si="438"/>
        <v>3200</v>
      </c>
      <c r="K522" s="30" t="str">
        <f t="shared" si="439"/>
        <v/>
      </c>
      <c r="L522" s="23">
        <v>3200</v>
      </c>
      <c r="M522" s="23">
        <f t="shared" si="440"/>
        <v>0</v>
      </c>
      <c r="N522" s="31">
        <f t="shared" si="441"/>
        <v>0</v>
      </c>
      <c r="O522" s="23"/>
      <c r="P522" s="23"/>
      <c r="Q522" s="23"/>
      <c r="R522" s="23"/>
      <c r="S522" s="23"/>
      <c r="T522" s="23"/>
      <c r="U522" s="23"/>
      <c r="V522" s="23"/>
      <c r="W522" s="23"/>
      <c r="X522" s="24">
        <v>20170421</v>
      </c>
      <c r="Y522" s="22">
        <v>1</v>
      </c>
      <c r="Z522" s="22" t="s">
        <v>38</v>
      </c>
      <c r="AA522" s="22"/>
      <c r="AB522" s="22" t="str">
        <f t="shared" si="442"/>
        <v>김연빈</v>
      </c>
      <c r="AC522" s="45" t="s">
        <v>30</v>
      </c>
      <c r="AD522" s="47" t="str">
        <f t="shared" si="443"/>
        <v/>
      </c>
      <c r="AE522" s="48">
        <f t="shared" si="444"/>
        <v>0</v>
      </c>
    </row>
    <row r="523" spans="1:31" s="25" customFormat="1" ht="25.5" customHeight="1">
      <c r="A523" s="21">
        <v>7</v>
      </c>
      <c r="B523" s="22">
        <f t="shared" si="437"/>
        <v>4</v>
      </c>
      <c r="C523" s="22">
        <v>22</v>
      </c>
      <c r="D523" s="22" t="s">
        <v>912</v>
      </c>
      <c r="E523" s="22" t="s">
        <v>897</v>
      </c>
      <c r="F523" s="22" t="s">
        <v>1045</v>
      </c>
      <c r="G523" s="22" t="s">
        <v>924</v>
      </c>
      <c r="H523" s="22" t="s">
        <v>937</v>
      </c>
      <c r="I523" s="32"/>
      <c r="J523" s="23">
        <f t="shared" si="438"/>
        <v>2500</v>
      </c>
      <c r="K523" s="30" t="str">
        <f t="shared" si="439"/>
        <v/>
      </c>
      <c r="L523" s="23">
        <v>2500</v>
      </c>
      <c r="M523" s="23">
        <f t="shared" si="440"/>
        <v>0</v>
      </c>
      <c r="N523" s="31">
        <f t="shared" si="441"/>
        <v>0</v>
      </c>
      <c r="O523" s="23"/>
      <c r="P523" s="23"/>
      <c r="Q523" s="23"/>
      <c r="R523" s="23"/>
      <c r="S523" s="23"/>
      <c r="T523" s="23"/>
      <c r="U523" s="23"/>
      <c r="V523" s="23"/>
      <c r="W523" s="23"/>
      <c r="X523" s="24">
        <v>20170421</v>
      </c>
      <c r="Y523" s="22">
        <v>2</v>
      </c>
      <c r="Z523" s="22" t="s">
        <v>38</v>
      </c>
      <c r="AA523" s="22"/>
      <c r="AB523" s="22" t="str">
        <f t="shared" si="442"/>
        <v>김연빈</v>
      </c>
      <c r="AC523" s="45" t="s">
        <v>30</v>
      </c>
      <c r="AD523" s="47" t="str">
        <f t="shared" ref="AD523" si="449">IF(AE523=0,"",AE523)</f>
        <v/>
      </c>
      <c r="AE523" s="48">
        <f t="shared" ref="AE523" si="450">IF(F523="",0,VLOOKUP(F523,제품피치,2))</f>
        <v>0</v>
      </c>
    </row>
    <row r="524" spans="1:31" s="25" customFormat="1" ht="25.5" customHeight="1">
      <c r="A524" s="21">
        <v>8</v>
      </c>
      <c r="B524" s="22">
        <f t="shared" si="437"/>
        <v>4</v>
      </c>
      <c r="C524" s="22">
        <v>22</v>
      </c>
      <c r="D524" s="22" t="s">
        <v>912</v>
      </c>
      <c r="E524" s="22" t="s">
        <v>901</v>
      </c>
      <c r="F524" s="22" t="s">
        <v>1092</v>
      </c>
      <c r="G524" s="22" t="s">
        <v>969</v>
      </c>
      <c r="H524" s="22" t="s">
        <v>937</v>
      </c>
      <c r="I524" s="32"/>
      <c r="J524" s="23">
        <f t="shared" si="438"/>
        <v>3321</v>
      </c>
      <c r="K524" s="30" t="str">
        <f t="shared" si="439"/>
        <v/>
      </c>
      <c r="L524" s="23">
        <v>3000</v>
      </c>
      <c r="M524" s="23">
        <f t="shared" si="440"/>
        <v>321</v>
      </c>
      <c r="N524" s="31">
        <f t="shared" si="441"/>
        <v>9.66576332429991E-2</v>
      </c>
      <c r="O524" s="23">
        <v>321</v>
      </c>
      <c r="P524" s="23"/>
      <c r="Q524" s="23"/>
      <c r="R524" s="23"/>
      <c r="S524" s="23"/>
      <c r="T524" s="23"/>
      <c r="U524" s="23"/>
      <c r="V524" s="23"/>
      <c r="W524" s="23"/>
      <c r="X524" s="24">
        <v>20170421</v>
      </c>
      <c r="Y524" s="22">
        <v>4</v>
      </c>
      <c r="Z524" s="22" t="s">
        <v>38</v>
      </c>
      <c r="AA524" s="22"/>
      <c r="AB524" s="22" t="str">
        <f t="shared" si="442"/>
        <v>김연빈</v>
      </c>
      <c r="AC524" s="45" t="s">
        <v>30</v>
      </c>
      <c r="AD524" s="47">
        <f t="shared" si="443"/>
        <v>0.4</v>
      </c>
      <c r="AE524" s="48">
        <f t="shared" si="444"/>
        <v>0.4</v>
      </c>
    </row>
    <row r="525" spans="1:31" s="25" customFormat="1" ht="25.5" customHeight="1">
      <c r="A525" s="21">
        <v>9</v>
      </c>
      <c r="B525" s="22">
        <f t="shared" si="437"/>
        <v>4</v>
      </c>
      <c r="C525" s="22">
        <v>22</v>
      </c>
      <c r="D525" s="22" t="s">
        <v>1056</v>
      </c>
      <c r="E525" s="22" t="s">
        <v>1080</v>
      </c>
      <c r="F525" s="22" t="s">
        <v>1081</v>
      </c>
      <c r="G525" s="22" t="s">
        <v>1082</v>
      </c>
      <c r="H525" s="22" t="s">
        <v>1083</v>
      </c>
      <c r="I525" s="32"/>
      <c r="J525" s="23">
        <f t="shared" si="438"/>
        <v>3009</v>
      </c>
      <c r="K525" s="30" t="str">
        <f t="shared" si="439"/>
        <v/>
      </c>
      <c r="L525" s="23">
        <v>2780</v>
      </c>
      <c r="M525" s="23">
        <f t="shared" si="440"/>
        <v>229</v>
      </c>
      <c r="N525" s="31">
        <f t="shared" si="441"/>
        <v>7.6105018278497846E-2</v>
      </c>
      <c r="O525" s="23">
        <v>102</v>
      </c>
      <c r="P525" s="23"/>
      <c r="Q525" s="23"/>
      <c r="R525" s="23"/>
      <c r="S525" s="23">
        <v>18</v>
      </c>
      <c r="T525" s="23">
        <v>78</v>
      </c>
      <c r="U525" s="23">
        <v>18</v>
      </c>
      <c r="V525" s="23"/>
      <c r="W525" s="23">
        <v>13</v>
      </c>
      <c r="X525" s="24">
        <v>20170421</v>
      </c>
      <c r="Y525" s="22">
        <v>5</v>
      </c>
      <c r="Z525" s="22" t="s">
        <v>39</v>
      </c>
      <c r="AA525" s="22" t="s">
        <v>1112</v>
      </c>
      <c r="AB525" s="22" t="str">
        <f t="shared" si="442"/>
        <v>이명강</v>
      </c>
      <c r="AC525" s="45" t="s">
        <v>41</v>
      </c>
      <c r="AD525" s="47">
        <f t="shared" ref="AD525" si="451">IF(AE525=0,"",AE525)</f>
        <v>0.5</v>
      </c>
      <c r="AE525" s="48">
        <f t="shared" ref="AE525" si="452">IF(F525="",0,VLOOKUP(F525,제품피치,2))</f>
        <v>0.5</v>
      </c>
    </row>
    <row r="526" spans="1:31" s="25" customFormat="1" ht="25.5" customHeight="1">
      <c r="A526" s="21">
        <v>10</v>
      </c>
      <c r="B526" s="22">
        <f t="shared" si="437"/>
        <v>4</v>
      </c>
      <c r="C526" s="22">
        <v>22</v>
      </c>
      <c r="D526" s="22" t="s">
        <v>1056</v>
      </c>
      <c r="E526" s="22" t="s">
        <v>1080</v>
      </c>
      <c r="F526" s="22" t="s">
        <v>1081</v>
      </c>
      <c r="G526" s="22" t="s">
        <v>1082</v>
      </c>
      <c r="H526" s="22" t="s">
        <v>1083</v>
      </c>
      <c r="I526" s="32"/>
      <c r="J526" s="23">
        <f t="shared" si="438"/>
        <v>2453</v>
      </c>
      <c r="K526" s="30" t="str">
        <f t="shared" si="439"/>
        <v/>
      </c>
      <c r="L526" s="23">
        <v>2190</v>
      </c>
      <c r="M526" s="23">
        <f t="shared" si="440"/>
        <v>263</v>
      </c>
      <c r="N526" s="31">
        <f t="shared" si="441"/>
        <v>0.1072156543008561</v>
      </c>
      <c r="O526" s="23">
        <v>181</v>
      </c>
      <c r="P526" s="23"/>
      <c r="Q526" s="23"/>
      <c r="R526" s="23"/>
      <c r="S526" s="23">
        <v>19</v>
      </c>
      <c r="T526" s="23">
        <v>25</v>
      </c>
      <c r="U526" s="23">
        <v>27</v>
      </c>
      <c r="V526" s="23"/>
      <c r="W526" s="23">
        <v>11</v>
      </c>
      <c r="X526" s="24">
        <v>20170421</v>
      </c>
      <c r="Y526" s="22">
        <v>5</v>
      </c>
      <c r="Z526" s="22" t="s">
        <v>38</v>
      </c>
      <c r="AA526" s="22" t="s">
        <v>1111</v>
      </c>
      <c r="AB526" s="22" t="str">
        <f t="shared" si="442"/>
        <v>김연빈</v>
      </c>
      <c r="AC526" s="45" t="s">
        <v>41</v>
      </c>
      <c r="AD526" s="47">
        <f t="shared" ref="AD526" si="453">IF(AE526=0,"",AE526)</f>
        <v>0.5</v>
      </c>
      <c r="AE526" s="48">
        <f t="shared" ref="AE526" si="454">IF(F526="",0,VLOOKUP(F526,제품피치,2))</f>
        <v>0.5</v>
      </c>
    </row>
    <row r="527" spans="1:31" s="25" customFormat="1" ht="25.5" customHeight="1">
      <c r="A527" s="21">
        <v>11</v>
      </c>
      <c r="B527" s="22">
        <f t="shared" si="437"/>
        <v>4</v>
      </c>
      <c r="C527" s="22">
        <v>22</v>
      </c>
      <c r="D527" s="22" t="s">
        <v>912</v>
      </c>
      <c r="E527" s="22" t="s">
        <v>892</v>
      </c>
      <c r="F527" s="22" t="s">
        <v>1075</v>
      </c>
      <c r="G527" s="22" t="s">
        <v>934</v>
      </c>
      <c r="H527" s="22" t="s">
        <v>922</v>
      </c>
      <c r="I527" s="32"/>
      <c r="J527" s="23">
        <f t="shared" si="438"/>
        <v>1024</v>
      </c>
      <c r="K527" s="30" t="str">
        <f t="shared" si="439"/>
        <v/>
      </c>
      <c r="L527" s="23">
        <v>942</v>
      </c>
      <c r="M527" s="23">
        <f t="shared" si="440"/>
        <v>82</v>
      </c>
      <c r="N527" s="31">
        <f t="shared" si="441"/>
        <v>8.0078125E-2</v>
      </c>
      <c r="O527" s="23">
        <v>72</v>
      </c>
      <c r="P527" s="23"/>
      <c r="Q527" s="23"/>
      <c r="R527" s="23"/>
      <c r="S527" s="23">
        <v>3</v>
      </c>
      <c r="T527" s="23">
        <v>7</v>
      </c>
      <c r="U527" s="23"/>
      <c r="V527" s="23"/>
      <c r="W527" s="23"/>
      <c r="X527" s="24">
        <v>20170421</v>
      </c>
      <c r="Y527" s="22">
        <v>13</v>
      </c>
      <c r="Z527" s="22" t="s">
        <v>39</v>
      </c>
      <c r="AA527" s="22"/>
      <c r="AB527" s="22" t="str">
        <f t="shared" si="442"/>
        <v>이명강</v>
      </c>
      <c r="AC527" s="45" t="s">
        <v>911</v>
      </c>
      <c r="AD527" s="47" t="str">
        <f t="shared" si="443"/>
        <v/>
      </c>
      <c r="AE527" s="48">
        <f t="shared" si="444"/>
        <v>0</v>
      </c>
    </row>
    <row r="528" spans="1:31" s="25" customFormat="1" ht="25.5" customHeight="1">
      <c r="A528" s="21">
        <v>12</v>
      </c>
      <c r="B528" s="22">
        <f t="shared" si="437"/>
        <v>4</v>
      </c>
      <c r="C528" s="22">
        <v>22</v>
      </c>
      <c r="D528" s="22" t="s">
        <v>912</v>
      </c>
      <c r="E528" s="22" t="s">
        <v>892</v>
      </c>
      <c r="F528" s="22" t="s">
        <v>1075</v>
      </c>
      <c r="G528" s="22" t="s">
        <v>934</v>
      </c>
      <c r="H528" s="22" t="s">
        <v>922</v>
      </c>
      <c r="I528" s="32"/>
      <c r="J528" s="23">
        <f t="shared" si="438"/>
        <v>2385</v>
      </c>
      <c r="K528" s="30" t="str">
        <f t="shared" si="439"/>
        <v/>
      </c>
      <c r="L528" s="23">
        <v>2119</v>
      </c>
      <c r="M528" s="23">
        <f t="shared" si="440"/>
        <v>266</v>
      </c>
      <c r="N528" s="31">
        <f t="shared" si="441"/>
        <v>0.11153039832285115</v>
      </c>
      <c r="O528" s="23">
        <v>243</v>
      </c>
      <c r="P528" s="23"/>
      <c r="Q528" s="23"/>
      <c r="R528" s="23"/>
      <c r="S528" s="23">
        <v>2</v>
      </c>
      <c r="T528" s="23">
        <v>21</v>
      </c>
      <c r="U528" s="23"/>
      <c r="V528" s="23"/>
      <c r="W528" s="23"/>
      <c r="X528" s="24">
        <v>20170421</v>
      </c>
      <c r="Y528" s="22">
        <v>13</v>
      </c>
      <c r="Z528" s="22" t="s">
        <v>38</v>
      </c>
      <c r="AA528" s="22"/>
      <c r="AB528" s="22" t="str">
        <f t="shared" si="442"/>
        <v>김연빈</v>
      </c>
      <c r="AC528" s="45" t="s">
        <v>911</v>
      </c>
      <c r="AD528" s="47" t="str">
        <f t="shared" si="443"/>
        <v/>
      </c>
      <c r="AE528" s="48">
        <f t="shared" si="444"/>
        <v>0</v>
      </c>
    </row>
    <row r="529" spans="1:31" s="25" customFormat="1" ht="25.5" customHeight="1">
      <c r="A529" s="21">
        <v>13</v>
      </c>
      <c r="B529" s="22">
        <f t="shared" si="437"/>
        <v>4</v>
      </c>
      <c r="C529" s="22">
        <v>22</v>
      </c>
      <c r="D529" s="22" t="s">
        <v>1056</v>
      </c>
      <c r="E529" s="22" t="s">
        <v>1057</v>
      </c>
      <c r="F529" s="22" t="s">
        <v>1058</v>
      </c>
      <c r="G529" s="22" t="s">
        <v>1059</v>
      </c>
      <c r="H529" s="22" t="s">
        <v>937</v>
      </c>
      <c r="I529" s="32"/>
      <c r="J529" s="23">
        <f t="shared" si="438"/>
        <v>968</v>
      </c>
      <c r="K529" s="30" t="str">
        <f t="shared" si="439"/>
        <v/>
      </c>
      <c r="L529" s="23">
        <v>630</v>
      </c>
      <c r="M529" s="23">
        <f t="shared" si="440"/>
        <v>338</v>
      </c>
      <c r="N529" s="31">
        <f t="shared" si="441"/>
        <v>0.34917355371900827</v>
      </c>
      <c r="O529" s="23">
        <v>106</v>
      </c>
      <c r="P529" s="23"/>
      <c r="Q529" s="23"/>
      <c r="R529" s="23"/>
      <c r="S529" s="23">
        <v>8</v>
      </c>
      <c r="T529" s="23"/>
      <c r="U529" s="23"/>
      <c r="V529" s="23"/>
      <c r="W529" s="23">
        <v>224</v>
      </c>
      <c r="X529" s="24">
        <v>20170421</v>
      </c>
      <c r="Y529" s="22">
        <v>14</v>
      </c>
      <c r="Z529" s="22" t="s">
        <v>38</v>
      </c>
      <c r="AA529" s="22" t="s">
        <v>1110</v>
      </c>
      <c r="AB529" s="22" t="str">
        <f t="shared" si="442"/>
        <v>김연빈</v>
      </c>
      <c r="AC529" s="45" t="s">
        <v>1109</v>
      </c>
      <c r="AD529" s="47">
        <f t="shared" ref="AD529" si="455">IF(AE529=0,"",AE529)</f>
        <v>0.5</v>
      </c>
      <c r="AE529" s="48">
        <f t="shared" ref="AE529" si="456">IF(F529="",0,VLOOKUP(F529,제품피치,2))</f>
        <v>0.5</v>
      </c>
    </row>
    <row r="530" spans="1:31" s="25" customFormat="1" ht="25.5" customHeight="1">
      <c r="A530" s="21">
        <v>14</v>
      </c>
      <c r="B530" s="22">
        <f t="shared" si="437"/>
        <v>4</v>
      </c>
      <c r="C530" s="22">
        <v>22</v>
      </c>
      <c r="D530" s="22" t="s">
        <v>912</v>
      </c>
      <c r="E530" s="22" t="s">
        <v>897</v>
      </c>
      <c r="F530" s="22" t="s">
        <v>1064</v>
      </c>
      <c r="G530" s="22" t="s">
        <v>924</v>
      </c>
      <c r="H530" s="22" t="s">
        <v>937</v>
      </c>
      <c r="I530" s="32"/>
      <c r="J530" s="23">
        <f t="shared" si="438"/>
        <v>2000</v>
      </c>
      <c r="K530" s="30" t="str">
        <f t="shared" si="439"/>
        <v/>
      </c>
      <c r="L530" s="23">
        <v>2000</v>
      </c>
      <c r="M530" s="23">
        <f t="shared" si="440"/>
        <v>0</v>
      </c>
      <c r="N530" s="31">
        <f t="shared" si="441"/>
        <v>0</v>
      </c>
      <c r="O530" s="23"/>
      <c r="P530" s="23"/>
      <c r="Q530" s="23"/>
      <c r="R530" s="23"/>
      <c r="S530" s="23"/>
      <c r="T530" s="23"/>
      <c r="U530" s="23"/>
      <c r="V530" s="23"/>
      <c r="W530" s="23"/>
      <c r="X530" s="24">
        <v>20170422</v>
      </c>
      <c r="Y530" s="22">
        <v>1</v>
      </c>
      <c r="Z530" s="22" t="s">
        <v>39</v>
      </c>
      <c r="AA530" s="22"/>
      <c r="AB530" s="22" t="str">
        <f t="shared" si="442"/>
        <v>이명강</v>
      </c>
      <c r="AC530" s="45" t="s">
        <v>30</v>
      </c>
      <c r="AD530" s="47" t="str">
        <f t="shared" ref="AD530" si="457">IF(AE530=0,"",AE530)</f>
        <v/>
      </c>
      <c r="AE530" s="48">
        <f t="shared" ref="AE530" si="458">IF(F530="",0,VLOOKUP(F530,제품피치,2))</f>
        <v>0</v>
      </c>
    </row>
    <row r="531" spans="1:31" s="25" customFormat="1" ht="25.5" customHeight="1">
      <c r="A531" s="21">
        <v>15</v>
      </c>
      <c r="B531" s="22">
        <f t="shared" si="437"/>
        <v>4</v>
      </c>
      <c r="C531" s="22">
        <v>22</v>
      </c>
      <c r="D531" s="22" t="s">
        <v>912</v>
      </c>
      <c r="E531" s="22" t="s">
        <v>897</v>
      </c>
      <c r="F531" s="22" t="s">
        <v>1045</v>
      </c>
      <c r="G531" s="22" t="s">
        <v>924</v>
      </c>
      <c r="H531" s="22" t="s">
        <v>937</v>
      </c>
      <c r="I531" s="32"/>
      <c r="J531" s="23">
        <f t="shared" si="438"/>
        <v>2000</v>
      </c>
      <c r="K531" s="30" t="str">
        <f t="shared" si="439"/>
        <v/>
      </c>
      <c r="L531" s="23">
        <v>2000</v>
      </c>
      <c r="M531" s="23">
        <f t="shared" si="440"/>
        <v>0</v>
      </c>
      <c r="N531" s="31">
        <f t="shared" si="441"/>
        <v>0</v>
      </c>
      <c r="O531" s="23"/>
      <c r="P531" s="23"/>
      <c r="Q531" s="23"/>
      <c r="R531" s="23"/>
      <c r="S531" s="23"/>
      <c r="T531" s="23"/>
      <c r="U531" s="23"/>
      <c r="V531" s="23"/>
      <c r="W531" s="23"/>
      <c r="X531" s="24">
        <v>20170422</v>
      </c>
      <c r="Y531" s="22">
        <v>2</v>
      </c>
      <c r="Z531" s="22" t="s">
        <v>39</v>
      </c>
      <c r="AA531" s="22"/>
      <c r="AB531" s="22" t="str">
        <f t="shared" si="442"/>
        <v>이명강</v>
      </c>
      <c r="AC531" s="45" t="s">
        <v>30</v>
      </c>
      <c r="AD531" s="47" t="str">
        <f t="shared" ref="AD531" si="459">IF(AE531=0,"",AE531)</f>
        <v/>
      </c>
      <c r="AE531" s="48">
        <f t="shared" ref="AE531" si="460">IF(F531="",0,VLOOKUP(F531,제품피치,2))</f>
        <v>0</v>
      </c>
    </row>
    <row r="532" spans="1:31" s="25" customFormat="1" ht="25.5" customHeight="1">
      <c r="A532" s="21">
        <v>16</v>
      </c>
      <c r="B532" s="22">
        <f t="shared" si="437"/>
        <v>4</v>
      </c>
      <c r="C532" s="22">
        <v>22</v>
      </c>
      <c r="D532" s="22" t="s">
        <v>912</v>
      </c>
      <c r="E532" s="22" t="s">
        <v>901</v>
      </c>
      <c r="F532" s="22" t="s">
        <v>1092</v>
      </c>
      <c r="G532" s="22" t="s">
        <v>969</v>
      </c>
      <c r="H532" s="22" t="s">
        <v>937</v>
      </c>
      <c r="I532" s="32"/>
      <c r="J532" s="23">
        <f t="shared" si="438"/>
        <v>1627</v>
      </c>
      <c r="K532" s="30" t="str">
        <f t="shared" si="439"/>
        <v/>
      </c>
      <c r="L532" s="23">
        <v>1500</v>
      </c>
      <c r="M532" s="23">
        <f t="shared" si="440"/>
        <v>127</v>
      </c>
      <c r="N532" s="31">
        <f t="shared" si="441"/>
        <v>7.8057775046097108E-2</v>
      </c>
      <c r="O532" s="23">
        <v>127</v>
      </c>
      <c r="P532" s="23"/>
      <c r="Q532" s="23"/>
      <c r="R532" s="23"/>
      <c r="S532" s="23"/>
      <c r="T532" s="23"/>
      <c r="U532" s="23"/>
      <c r="V532" s="23"/>
      <c r="W532" s="23"/>
      <c r="X532" s="24">
        <v>20170422</v>
      </c>
      <c r="Y532" s="22">
        <v>4</v>
      </c>
      <c r="Z532" s="22" t="s">
        <v>39</v>
      </c>
      <c r="AA532" s="22"/>
      <c r="AB532" s="22" t="str">
        <f t="shared" si="442"/>
        <v>이명강</v>
      </c>
      <c r="AC532" s="45" t="s">
        <v>30</v>
      </c>
      <c r="AD532" s="47">
        <f t="shared" ref="AD532" si="461">IF(AE532=0,"",AE532)</f>
        <v>0.4</v>
      </c>
      <c r="AE532" s="48">
        <f t="shared" ref="AE532" si="462">IF(F532="",0,VLOOKUP(F532,제품피치,2))</f>
        <v>0.4</v>
      </c>
    </row>
    <row r="533" spans="1:31" s="25" customFormat="1" ht="25.5" customHeight="1">
      <c r="A533" s="21">
        <v>17</v>
      </c>
      <c r="B533" s="22">
        <f t="shared" si="437"/>
        <v>4</v>
      </c>
      <c r="C533" s="22">
        <v>22</v>
      </c>
      <c r="D533" s="22" t="s">
        <v>912</v>
      </c>
      <c r="E533" s="22" t="s">
        <v>901</v>
      </c>
      <c r="F533" s="22" t="s">
        <v>1092</v>
      </c>
      <c r="G533" s="22" t="s">
        <v>969</v>
      </c>
      <c r="H533" s="22" t="s">
        <v>937</v>
      </c>
      <c r="I533" s="32"/>
      <c r="J533" s="23">
        <f t="shared" si="438"/>
        <v>2754</v>
      </c>
      <c r="K533" s="30" t="str">
        <f t="shared" si="439"/>
        <v/>
      </c>
      <c r="L533" s="23">
        <v>2180</v>
      </c>
      <c r="M533" s="23">
        <f t="shared" si="440"/>
        <v>574</v>
      </c>
      <c r="N533" s="31">
        <f t="shared" si="441"/>
        <v>0.2084241103848947</v>
      </c>
      <c r="O533" s="23">
        <v>500</v>
      </c>
      <c r="P533" s="23"/>
      <c r="Q533" s="23"/>
      <c r="R533" s="23"/>
      <c r="S533" s="23">
        <v>2</v>
      </c>
      <c r="T533" s="23">
        <v>72</v>
      </c>
      <c r="U533" s="23"/>
      <c r="V533" s="23"/>
      <c r="W533" s="23"/>
      <c r="X533" s="24">
        <v>20170422</v>
      </c>
      <c r="Y533" s="22">
        <v>4</v>
      </c>
      <c r="Z533" s="22" t="s">
        <v>38</v>
      </c>
      <c r="AA533" s="22"/>
      <c r="AB533" s="22" t="str">
        <f t="shared" si="442"/>
        <v>김연빈</v>
      </c>
      <c r="AC533" s="45" t="s">
        <v>931</v>
      </c>
      <c r="AD533" s="47">
        <f t="shared" ref="AD533" si="463">IF(AE533=0,"",AE533)</f>
        <v>0.4</v>
      </c>
      <c r="AE533" s="48">
        <f t="shared" ref="AE533" si="464">IF(F533="",0,VLOOKUP(F533,제품피치,2))</f>
        <v>0.4</v>
      </c>
    </row>
    <row r="534" spans="1:31" s="25" customFormat="1" ht="25.5" customHeight="1">
      <c r="A534" s="21">
        <v>18</v>
      </c>
      <c r="B534" s="22">
        <f t="shared" si="437"/>
        <v>4</v>
      </c>
      <c r="C534" s="22">
        <v>22</v>
      </c>
      <c r="D534" s="22" t="s">
        <v>912</v>
      </c>
      <c r="E534" s="22" t="s">
        <v>899</v>
      </c>
      <c r="F534" s="22" t="s">
        <v>1066</v>
      </c>
      <c r="G534" s="22" t="s">
        <v>930</v>
      </c>
      <c r="H534" s="22" t="s">
        <v>922</v>
      </c>
      <c r="I534" s="32"/>
      <c r="J534" s="23">
        <f t="shared" si="438"/>
        <v>1205</v>
      </c>
      <c r="K534" s="30" t="str">
        <f t="shared" si="439"/>
        <v/>
      </c>
      <c r="L534" s="23">
        <v>1080</v>
      </c>
      <c r="M534" s="23">
        <f t="shared" si="440"/>
        <v>125</v>
      </c>
      <c r="N534" s="31">
        <f t="shared" si="441"/>
        <v>0.1037344398340249</v>
      </c>
      <c r="O534" s="23">
        <v>115</v>
      </c>
      <c r="P534" s="23"/>
      <c r="Q534" s="23"/>
      <c r="R534" s="23"/>
      <c r="S534" s="23">
        <v>5</v>
      </c>
      <c r="T534" s="23">
        <v>5</v>
      </c>
      <c r="U534" s="23"/>
      <c r="V534" s="23"/>
      <c r="W534" s="23"/>
      <c r="X534" s="24">
        <v>20170422</v>
      </c>
      <c r="Y534" s="22">
        <v>7</v>
      </c>
      <c r="Z534" s="22" t="s">
        <v>39</v>
      </c>
      <c r="AA534" s="22"/>
      <c r="AB534" s="22" t="str">
        <f t="shared" si="442"/>
        <v>이명강</v>
      </c>
      <c r="AC534" s="45" t="s">
        <v>931</v>
      </c>
      <c r="AD534" s="47">
        <f t="shared" si="443"/>
        <v>0.4</v>
      </c>
      <c r="AE534" s="48">
        <f t="shared" si="444"/>
        <v>0.4</v>
      </c>
    </row>
    <row r="535" spans="1:31" s="25" customFormat="1" ht="25.5" customHeight="1">
      <c r="A535" s="21">
        <v>19</v>
      </c>
      <c r="B535" s="22">
        <f t="shared" si="437"/>
        <v>4</v>
      </c>
      <c r="C535" s="22">
        <v>22</v>
      </c>
      <c r="D535" s="22" t="s">
        <v>920</v>
      </c>
      <c r="E535" s="22" t="s">
        <v>933</v>
      </c>
      <c r="F535" s="22" t="s">
        <v>942</v>
      </c>
      <c r="G535" s="22">
        <v>8301</v>
      </c>
      <c r="H535" s="22" t="s">
        <v>923</v>
      </c>
      <c r="I535" s="32"/>
      <c r="J535" s="23">
        <f t="shared" si="438"/>
        <v>2716</v>
      </c>
      <c r="K535" s="30" t="str">
        <f t="shared" si="439"/>
        <v/>
      </c>
      <c r="L535" s="23">
        <v>2340</v>
      </c>
      <c r="M535" s="23">
        <f t="shared" si="440"/>
        <v>376</v>
      </c>
      <c r="N535" s="31">
        <f t="shared" si="441"/>
        <v>0.13843888070692195</v>
      </c>
      <c r="O535" s="23">
        <v>256</v>
      </c>
      <c r="P535" s="23"/>
      <c r="Q535" s="23"/>
      <c r="R535" s="23"/>
      <c r="S535" s="23">
        <v>75</v>
      </c>
      <c r="T535" s="23">
        <v>45</v>
      </c>
      <c r="U535" s="23"/>
      <c r="V535" s="23"/>
      <c r="W535" s="23"/>
      <c r="X535" s="24">
        <v>20170422</v>
      </c>
      <c r="Y535" s="22">
        <v>12</v>
      </c>
      <c r="Z535" s="22" t="s">
        <v>38</v>
      </c>
      <c r="AA535" s="22"/>
      <c r="AB535" s="22" t="str">
        <f t="shared" si="442"/>
        <v>김연빈</v>
      </c>
      <c r="AC535" s="45" t="s">
        <v>931</v>
      </c>
      <c r="AD535" s="47">
        <f t="shared" ref="AD535" si="465">IF(AE535=0,"",AE535)</f>
        <v>0.5</v>
      </c>
      <c r="AE535" s="48">
        <f t="shared" ref="AE535" si="466">IF(F535="",0,VLOOKUP(F535,제품피치,2))</f>
        <v>0.5</v>
      </c>
    </row>
    <row r="536" spans="1:31" s="25" customFormat="1" ht="25.5" customHeight="1" thickBot="1">
      <c r="A536" s="21">
        <v>20</v>
      </c>
      <c r="B536" s="22">
        <f t="shared" si="437"/>
        <v>4</v>
      </c>
      <c r="C536" s="22">
        <v>22</v>
      </c>
      <c r="D536" s="22" t="s">
        <v>912</v>
      </c>
      <c r="E536" s="22" t="s">
        <v>892</v>
      </c>
      <c r="F536" s="22" t="s">
        <v>1075</v>
      </c>
      <c r="G536" s="22" t="s">
        <v>934</v>
      </c>
      <c r="H536" s="22" t="s">
        <v>922</v>
      </c>
      <c r="I536" s="32"/>
      <c r="J536" s="23">
        <f t="shared" si="438"/>
        <v>732</v>
      </c>
      <c r="K536" s="30" t="str">
        <f t="shared" si="439"/>
        <v/>
      </c>
      <c r="L536" s="23">
        <v>600</v>
      </c>
      <c r="M536" s="23">
        <f t="shared" si="440"/>
        <v>132</v>
      </c>
      <c r="N536" s="31">
        <f t="shared" si="441"/>
        <v>0.18032786885245902</v>
      </c>
      <c r="O536" s="23">
        <v>121</v>
      </c>
      <c r="P536" s="23"/>
      <c r="Q536" s="23"/>
      <c r="R536" s="23"/>
      <c r="S536" s="23">
        <v>11</v>
      </c>
      <c r="T536" s="23"/>
      <c r="U536" s="23"/>
      <c r="V536" s="23"/>
      <c r="W536" s="23"/>
      <c r="X536" s="24">
        <v>20170422</v>
      </c>
      <c r="Y536" s="22">
        <v>13</v>
      </c>
      <c r="Z536" s="22" t="s">
        <v>39</v>
      </c>
      <c r="AA536" s="22"/>
      <c r="AB536" s="22" t="str">
        <f t="shared" si="442"/>
        <v>이명강</v>
      </c>
      <c r="AC536" s="45" t="s">
        <v>30</v>
      </c>
      <c r="AD536" s="47" t="str">
        <f t="shared" si="443"/>
        <v/>
      </c>
      <c r="AE536" s="48">
        <f t="shared" si="444"/>
        <v>0</v>
      </c>
    </row>
    <row r="537" spans="1:31" s="27" customFormat="1" ht="21" customHeight="1" thickTop="1">
      <c r="A537" s="82" t="s">
        <v>32</v>
      </c>
      <c r="B537" s="83"/>
      <c r="C537" s="83"/>
      <c r="D537" s="83"/>
      <c r="E537" s="83"/>
      <c r="F537" s="83"/>
      <c r="G537" s="83"/>
      <c r="H537" s="59"/>
      <c r="I537" s="86">
        <f>SUM(I517:I536)</f>
        <v>0</v>
      </c>
      <c r="J537" s="86">
        <f>SUM(J517:J536)</f>
        <v>42256</v>
      </c>
      <c r="K537" s="86">
        <f>SUM(K517:K536)</f>
        <v>0</v>
      </c>
      <c r="L537" s="86">
        <f>SUM(L517:L536)</f>
        <v>37125</v>
      </c>
      <c r="M537" s="86">
        <f>SUM(M517:M536)</f>
        <v>5131</v>
      </c>
      <c r="N537" s="88">
        <f>M537/J537</f>
        <v>0.1214265429761454</v>
      </c>
      <c r="O537" s="26">
        <f t="shared" ref="O537:W537" si="467">SUM( O517:O536)</f>
        <v>4101</v>
      </c>
      <c r="P537" s="26">
        <f t="shared" si="467"/>
        <v>0</v>
      </c>
      <c r="Q537" s="26">
        <f t="shared" si="467"/>
        <v>0</v>
      </c>
      <c r="R537" s="26">
        <f t="shared" si="467"/>
        <v>0</v>
      </c>
      <c r="S537" s="26">
        <f t="shared" si="467"/>
        <v>356</v>
      </c>
      <c r="T537" s="26">
        <f t="shared" si="467"/>
        <v>305</v>
      </c>
      <c r="U537" s="26">
        <f t="shared" si="467"/>
        <v>121</v>
      </c>
      <c r="V537" s="26">
        <f t="shared" si="467"/>
        <v>0</v>
      </c>
      <c r="W537" s="26">
        <f t="shared" si="467"/>
        <v>248</v>
      </c>
      <c r="X537" s="89"/>
      <c r="Y537" s="83"/>
      <c r="Z537" s="59"/>
      <c r="AA537" s="90"/>
      <c r="AB537" s="58"/>
      <c r="AC537" s="59"/>
      <c r="AD537" s="62"/>
      <c r="AE537" s="25"/>
    </row>
    <row r="538" spans="1:31" s="27" customFormat="1" ht="20.25">
      <c r="A538" s="84"/>
      <c r="B538" s="85"/>
      <c r="C538" s="85"/>
      <c r="D538" s="85"/>
      <c r="E538" s="85"/>
      <c r="F538" s="85"/>
      <c r="G538" s="85"/>
      <c r="H538" s="61"/>
      <c r="I538" s="87"/>
      <c r="J538" s="87"/>
      <c r="K538" s="87"/>
      <c r="L538" s="87"/>
      <c r="M538" s="87"/>
      <c r="N538" s="87"/>
      <c r="O538" s="55">
        <f t="shared" ref="O538:W538" si="468">IFERROR(O537/$M537,"")</f>
        <v>0.79925940362502434</v>
      </c>
      <c r="P538" s="55">
        <f t="shared" si="468"/>
        <v>0</v>
      </c>
      <c r="Q538" s="55">
        <f t="shared" si="468"/>
        <v>0</v>
      </c>
      <c r="R538" s="55">
        <f t="shared" si="468"/>
        <v>0</v>
      </c>
      <c r="S538" s="55">
        <f t="shared" si="468"/>
        <v>6.9382186708244004E-2</v>
      </c>
      <c r="T538" s="55">
        <f t="shared" si="468"/>
        <v>5.9442603780939386E-2</v>
      </c>
      <c r="U538" s="55">
        <f t="shared" si="468"/>
        <v>2.358214772948743E-2</v>
      </c>
      <c r="V538" s="55">
        <f t="shared" si="468"/>
        <v>0</v>
      </c>
      <c r="W538" s="55">
        <f t="shared" si="468"/>
        <v>4.8333658156304811E-2</v>
      </c>
      <c r="X538" s="60"/>
      <c r="Y538" s="85"/>
      <c r="Z538" s="61"/>
      <c r="AA538" s="87"/>
      <c r="AB538" s="60"/>
      <c r="AC538" s="61"/>
      <c r="AD538" s="63"/>
      <c r="AE538" s="25"/>
    </row>
    <row r="539" spans="1:31" s="28" customFormat="1" ht="10.5" customHeight="1" thickBot="1">
      <c r="A539" s="64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6"/>
      <c r="AE539" s="25"/>
    </row>
    <row r="540" spans="1:31" s="28" customFormat="1" ht="24.75" customHeight="1">
      <c r="A540" s="67" t="s">
        <v>33</v>
      </c>
      <c r="B540" s="68"/>
      <c r="C540" s="69"/>
      <c r="D540" s="76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77"/>
      <c r="AE540" s="25"/>
    </row>
    <row r="541" spans="1:31" s="28" customFormat="1" ht="24.75" customHeight="1">
      <c r="A541" s="70"/>
      <c r="B541" s="71"/>
      <c r="C541" s="72"/>
      <c r="D541" s="78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9"/>
      <c r="AE541" s="16"/>
    </row>
    <row r="542" spans="1:31" s="28" customFormat="1" ht="24.75" customHeight="1">
      <c r="A542" s="70"/>
      <c r="B542" s="71"/>
      <c r="C542" s="72"/>
      <c r="D542" s="78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9"/>
      <c r="AE542" s="16"/>
    </row>
    <row r="543" spans="1:31" s="28" customFormat="1" ht="24.75" customHeight="1">
      <c r="A543" s="70"/>
      <c r="B543" s="71"/>
      <c r="C543" s="72"/>
      <c r="D543" s="78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9"/>
      <c r="AE543" s="16"/>
    </row>
    <row r="544" spans="1:31" s="28" customFormat="1" ht="24.75" customHeight="1">
      <c r="A544" s="70"/>
      <c r="B544" s="71"/>
      <c r="C544" s="72"/>
      <c r="D544" s="78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9"/>
      <c r="AE544" s="16"/>
    </row>
    <row r="545" spans="1:31" ht="24.75" customHeight="1" thickBot="1">
      <c r="A545" s="73"/>
      <c r="B545" s="74"/>
      <c r="C545" s="75"/>
      <c r="D545" s="80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81"/>
    </row>
    <row r="546" spans="1:31" ht="17.25" thickBot="1"/>
    <row r="547" spans="1:31" s="16" customFormat="1" ht="33" customHeight="1">
      <c r="A547" s="91">
        <v>4</v>
      </c>
      <c r="B547" s="92"/>
      <c r="C547" s="92"/>
      <c r="D547" s="92"/>
      <c r="E547" s="92"/>
      <c r="F547" s="93" t="s">
        <v>40</v>
      </c>
      <c r="G547" s="93"/>
      <c r="H547" s="93"/>
      <c r="I547" s="93"/>
      <c r="J547" s="93"/>
      <c r="K547" s="94"/>
      <c r="L547" s="95" t="s">
        <v>0</v>
      </c>
      <c r="M547" s="96"/>
      <c r="N547" s="15"/>
      <c r="O547" s="95" t="s">
        <v>1</v>
      </c>
      <c r="P547" s="97"/>
      <c r="Q547" s="97"/>
      <c r="R547" s="97"/>
      <c r="S547" s="97"/>
      <c r="T547" s="97"/>
      <c r="U547" s="97"/>
      <c r="V547" s="97"/>
      <c r="W547" s="96"/>
      <c r="X547" s="95" t="s">
        <v>2</v>
      </c>
      <c r="Y547" s="97"/>
      <c r="Z547" s="96"/>
      <c r="AA547" s="98" t="s">
        <v>3</v>
      </c>
      <c r="AB547" s="100" t="s">
        <v>4</v>
      </c>
      <c r="AC547" s="102" t="s">
        <v>5</v>
      </c>
      <c r="AD547" s="104" t="s">
        <v>793</v>
      </c>
    </row>
    <row r="548" spans="1:31" s="16" customFormat="1" ht="45" customHeight="1" thickBot="1">
      <c r="A548" s="17" t="s">
        <v>6</v>
      </c>
      <c r="B548" s="18" t="s">
        <v>7</v>
      </c>
      <c r="C548" s="18" t="s">
        <v>8</v>
      </c>
      <c r="D548" s="18" t="s">
        <v>9</v>
      </c>
      <c r="E548" s="18" t="s">
        <v>10</v>
      </c>
      <c r="F548" s="18" t="s">
        <v>11</v>
      </c>
      <c r="G548" s="18" t="s">
        <v>12</v>
      </c>
      <c r="H548" s="18" t="s">
        <v>13</v>
      </c>
      <c r="I548" s="33" t="s">
        <v>36</v>
      </c>
      <c r="J548" s="18" t="s">
        <v>0</v>
      </c>
      <c r="K548" s="18" t="s">
        <v>37</v>
      </c>
      <c r="L548" s="18" t="s">
        <v>14</v>
      </c>
      <c r="M548" s="18" t="s">
        <v>15</v>
      </c>
      <c r="N548" s="19" t="s">
        <v>16</v>
      </c>
      <c r="O548" s="18" t="s">
        <v>17</v>
      </c>
      <c r="P548" s="18" t="s">
        <v>18</v>
      </c>
      <c r="Q548" s="18" t="s">
        <v>19</v>
      </c>
      <c r="R548" s="18" t="s">
        <v>20</v>
      </c>
      <c r="S548" s="18" t="s">
        <v>21</v>
      </c>
      <c r="T548" s="18" t="s">
        <v>22</v>
      </c>
      <c r="U548" s="18" t="s">
        <v>23</v>
      </c>
      <c r="V548" s="20" t="s">
        <v>34</v>
      </c>
      <c r="W548" s="18" t="s">
        <v>25</v>
      </c>
      <c r="X548" s="18" t="s">
        <v>26</v>
      </c>
      <c r="Y548" s="18" t="s">
        <v>27</v>
      </c>
      <c r="Z548" s="18" t="s">
        <v>28</v>
      </c>
      <c r="AA548" s="99"/>
      <c r="AB548" s="101"/>
      <c r="AC548" s="103"/>
      <c r="AD548" s="105"/>
    </row>
    <row r="549" spans="1:31" s="25" customFormat="1" ht="25.5" customHeight="1">
      <c r="A549" s="21">
        <v>1</v>
      </c>
      <c r="B549" s="22">
        <f t="shared" ref="B549:B561" si="469">$A$1</f>
        <v>4</v>
      </c>
      <c r="C549" s="22">
        <v>24</v>
      </c>
      <c r="D549" s="22" t="s">
        <v>912</v>
      </c>
      <c r="E549" s="22" t="s">
        <v>901</v>
      </c>
      <c r="F549" s="22" t="s">
        <v>1113</v>
      </c>
      <c r="G549" s="22">
        <v>7301</v>
      </c>
      <c r="H549" s="22" t="s">
        <v>922</v>
      </c>
      <c r="I549" s="32"/>
      <c r="J549" s="23">
        <f t="shared" ref="J549:J561" si="470">L549+M549</f>
        <v>2635</v>
      </c>
      <c r="K549" s="30" t="str">
        <f t="shared" ref="K549:K561" si="471">IF(OR(I549=0,J549=0),"",I549-J549)</f>
        <v/>
      </c>
      <c r="L549" s="23">
        <v>2614</v>
      </c>
      <c r="M549" s="23">
        <f t="shared" ref="M549:M561" si="472">SUBTOTAL(9,O549:W549)</f>
        <v>21</v>
      </c>
      <c r="N549" s="31">
        <f t="shared" ref="N549:N561" si="473">IF(L549="",0,M549/J549)</f>
        <v>7.9696394686907014E-3</v>
      </c>
      <c r="O549" s="23"/>
      <c r="P549" s="23"/>
      <c r="Q549" s="23"/>
      <c r="R549" s="23"/>
      <c r="S549" s="23"/>
      <c r="T549" s="23">
        <v>21</v>
      </c>
      <c r="U549" s="23"/>
      <c r="V549" s="23"/>
      <c r="W549" s="23"/>
      <c r="X549" s="24">
        <v>20170420</v>
      </c>
      <c r="Y549" s="22">
        <v>11</v>
      </c>
      <c r="Z549" s="22" t="s">
        <v>38</v>
      </c>
      <c r="AA549" s="22"/>
      <c r="AB549" s="22" t="str">
        <f t="shared" ref="AB549:AB561" si="474">IF(Z549="A","이명강","김연빈")</f>
        <v>김연빈</v>
      </c>
      <c r="AC549" s="45" t="s">
        <v>30</v>
      </c>
      <c r="AD549" s="47">
        <f t="shared" ref="AD549:AD561" si="475">IF(AE549=0,"",AE549)</f>
        <v>0.5</v>
      </c>
      <c r="AE549" s="48">
        <f t="shared" ref="AE549:AE561" si="476">IF(F549="",0,VLOOKUP(F549,제품피치,2))</f>
        <v>0.5</v>
      </c>
    </row>
    <row r="550" spans="1:31" s="25" customFormat="1" ht="25.5" customHeight="1">
      <c r="A550" s="21">
        <v>2</v>
      </c>
      <c r="B550" s="22">
        <f t="shared" si="469"/>
        <v>4</v>
      </c>
      <c r="C550" s="22">
        <v>24</v>
      </c>
      <c r="D550" s="22" t="s">
        <v>912</v>
      </c>
      <c r="E550" s="22" t="s">
        <v>901</v>
      </c>
      <c r="F550" s="22" t="s">
        <v>1113</v>
      </c>
      <c r="G550" s="22">
        <v>7301</v>
      </c>
      <c r="H550" s="22" t="s">
        <v>922</v>
      </c>
      <c r="I550" s="32"/>
      <c r="J550" s="23">
        <f t="shared" si="470"/>
        <v>2931</v>
      </c>
      <c r="K550" s="30" t="str">
        <f t="shared" si="471"/>
        <v/>
      </c>
      <c r="L550" s="23">
        <v>2931</v>
      </c>
      <c r="M550" s="23">
        <f t="shared" si="472"/>
        <v>0</v>
      </c>
      <c r="N550" s="31">
        <f t="shared" si="473"/>
        <v>0</v>
      </c>
      <c r="O550" s="23"/>
      <c r="P550" s="23"/>
      <c r="Q550" s="23"/>
      <c r="R550" s="23"/>
      <c r="S550" s="23"/>
      <c r="T550" s="23"/>
      <c r="U550" s="23"/>
      <c r="V550" s="23"/>
      <c r="W550" s="23"/>
      <c r="X550" s="24">
        <v>20170421</v>
      </c>
      <c r="Y550" s="22">
        <v>11</v>
      </c>
      <c r="Z550" s="22" t="s">
        <v>39</v>
      </c>
      <c r="AA550" s="22"/>
      <c r="AB550" s="22" t="str">
        <f t="shared" si="474"/>
        <v>이명강</v>
      </c>
      <c r="AC550" s="45" t="s">
        <v>30</v>
      </c>
      <c r="AD550" s="47">
        <f t="shared" si="475"/>
        <v>0.5</v>
      </c>
      <c r="AE550" s="48">
        <f t="shared" si="476"/>
        <v>0.5</v>
      </c>
    </row>
    <row r="551" spans="1:31" s="25" customFormat="1" ht="25.5" customHeight="1">
      <c r="A551" s="21">
        <v>3</v>
      </c>
      <c r="B551" s="22">
        <f t="shared" si="469"/>
        <v>4</v>
      </c>
      <c r="C551" s="22">
        <v>24</v>
      </c>
      <c r="D551" s="22" t="s">
        <v>920</v>
      </c>
      <c r="E551" s="22" t="s">
        <v>933</v>
      </c>
      <c r="F551" s="22" t="s">
        <v>942</v>
      </c>
      <c r="G551" s="22">
        <v>8301</v>
      </c>
      <c r="H551" s="22" t="s">
        <v>923</v>
      </c>
      <c r="I551" s="32"/>
      <c r="J551" s="23">
        <f t="shared" si="470"/>
        <v>1978</v>
      </c>
      <c r="K551" s="30" t="str">
        <f t="shared" si="471"/>
        <v/>
      </c>
      <c r="L551" s="23">
        <v>1352</v>
      </c>
      <c r="M551" s="23">
        <f t="shared" si="472"/>
        <v>626</v>
      </c>
      <c r="N551" s="31">
        <f t="shared" si="473"/>
        <v>0.31648129423660265</v>
      </c>
      <c r="O551" s="23">
        <v>463</v>
      </c>
      <c r="P551" s="23"/>
      <c r="Q551" s="23"/>
      <c r="R551" s="23"/>
      <c r="S551" s="23">
        <v>53</v>
      </c>
      <c r="T551" s="23">
        <v>31</v>
      </c>
      <c r="U551" s="23">
        <v>79</v>
      </c>
      <c r="V551" s="23"/>
      <c r="W551" s="23"/>
      <c r="X551" s="24">
        <v>20170421</v>
      </c>
      <c r="Y551" s="22">
        <v>12</v>
      </c>
      <c r="Z551" s="22" t="s">
        <v>39</v>
      </c>
      <c r="AA551" s="22"/>
      <c r="AB551" s="22" t="str">
        <f t="shared" si="474"/>
        <v>이명강</v>
      </c>
      <c r="AC551" s="45" t="s">
        <v>911</v>
      </c>
      <c r="AD551" s="47">
        <f t="shared" si="475"/>
        <v>0.5</v>
      </c>
      <c r="AE551" s="48">
        <f t="shared" si="476"/>
        <v>0.5</v>
      </c>
    </row>
    <row r="552" spans="1:31" s="25" customFormat="1" ht="25.5" customHeight="1">
      <c r="A552" s="21">
        <v>4</v>
      </c>
      <c r="B552" s="22">
        <f t="shared" si="469"/>
        <v>4</v>
      </c>
      <c r="C552" s="22">
        <v>24</v>
      </c>
      <c r="D552" s="22" t="s">
        <v>912</v>
      </c>
      <c r="E552" s="22" t="s">
        <v>897</v>
      </c>
      <c r="F552" s="22" t="s">
        <v>1045</v>
      </c>
      <c r="G552" s="22" t="s">
        <v>924</v>
      </c>
      <c r="H552" s="22" t="s">
        <v>937</v>
      </c>
      <c r="I552" s="32"/>
      <c r="J552" s="23">
        <f t="shared" si="470"/>
        <v>2800</v>
      </c>
      <c r="K552" s="30" t="str">
        <f t="shared" si="471"/>
        <v/>
      </c>
      <c r="L552" s="23">
        <v>2800</v>
      </c>
      <c r="M552" s="23">
        <f t="shared" si="472"/>
        <v>0</v>
      </c>
      <c r="N552" s="31">
        <f t="shared" si="473"/>
        <v>0</v>
      </c>
      <c r="O552" s="23"/>
      <c r="P552" s="23"/>
      <c r="Q552" s="23"/>
      <c r="R552" s="23"/>
      <c r="S552" s="23"/>
      <c r="T552" s="23"/>
      <c r="U552" s="23"/>
      <c r="V552" s="23"/>
      <c r="W552" s="23"/>
      <c r="X552" s="24">
        <v>20170422</v>
      </c>
      <c r="Y552" s="22">
        <v>2</v>
      </c>
      <c r="Z552" s="22" t="s">
        <v>38</v>
      </c>
      <c r="AA552" s="22"/>
      <c r="AB552" s="22" t="str">
        <f t="shared" si="474"/>
        <v>김연빈</v>
      </c>
      <c r="AC552" s="45" t="s">
        <v>30</v>
      </c>
      <c r="AD552" s="47" t="str">
        <f t="shared" ref="AD552" si="477">IF(AE552=0,"",AE552)</f>
        <v/>
      </c>
      <c r="AE552" s="48">
        <f t="shared" ref="AE552" si="478">IF(F552="",0,VLOOKUP(F552,제품피치,2))</f>
        <v>0</v>
      </c>
    </row>
    <row r="553" spans="1:31" s="25" customFormat="1" ht="25.5" customHeight="1">
      <c r="A553" s="21">
        <v>5</v>
      </c>
      <c r="B553" s="22">
        <f t="shared" si="469"/>
        <v>4</v>
      </c>
      <c r="C553" s="22">
        <v>24</v>
      </c>
      <c r="D553" s="22" t="s">
        <v>912</v>
      </c>
      <c r="E553" s="22" t="s">
        <v>901</v>
      </c>
      <c r="F553" s="22" t="s">
        <v>1092</v>
      </c>
      <c r="G553" s="22" t="s">
        <v>969</v>
      </c>
      <c r="H553" s="22" t="s">
        <v>937</v>
      </c>
      <c r="I553" s="32"/>
      <c r="J553" s="23">
        <f t="shared" si="470"/>
        <v>1337</v>
      </c>
      <c r="K553" s="30" t="str">
        <f t="shared" si="471"/>
        <v/>
      </c>
      <c r="L553" s="23">
        <v>1210</v>
      </c>
      <c r="M553" s="23">
        <f t="shared" si="472"/>
        <v>127</v>
      </c>
      <c r="N553" s="31">
        <f t="shared" si="473"/>
        <v>9.4988780852655191E-2</v>
      </c>
      <c r="O553" s="23">
        <v>127</v>
      </c>
      <c r="P553" s="23"/>
      <c r="Q553" s="23"/>
      <c r="R553" s="23"/>
      <c r="S553" s="23"/>
      <c r="T553" s="23"/>
      <c r="U553" s="23"/>
      <c r="V553" s="23"/>
      <c r="W553" s="23"/>
      <c r="X553" s="24">
        <v>20170422</v>
      </c>
      <c r="Y553" s="22">
        <v>4</v>
      </c>
      <c r="Z553" s="22" t="s">
        <v>38</v>
      </c>
      <c r="AA553" s="22"/>
      <c r="AB553" s="22" t="str">
        <f t="shared" si="474"/>
        <v>김연빈</v>
      </c>
      <c r="AC553" s="45" t="s">
        <v>30</v>
      </c>
      <c r="AD553" s="47">
        <f t="shared" si="475"/>
        <v>0.4</v>
      </c>
      <c r="AE553" s="48">
        <f t="shared" si="476"/>
        <v>0.4</v>
      </c>
    </row>
    <row r="554" spans="1:31" s="25" customFormat="1" ht="25.5" customHeight="1">
      <c r="A554" s="21">
        <v>6</v>
      </c>
      <c r="B554" s="22">
        <f t="shared" si="469"/>
        <v>4</v>
      </c>
      <c r="C554" s="22">
        <v>24</v>
      </c>
      <c r="D554" s="22" t="s">
        <v>1056</v>
      </c>
      <c r="E554" s="22" t="s">
        <v>1080</v>
      </c>
      <c r="F554" s="22" t="s">
        <v>1081</v>
      </c>
      <c r="G554" s="22" t="s">
        <v>1082</v>
      </c>
      <c r="H554" s="22" t="s">
        <v>1083</v>
      </c>
      <c r="I554" s="32"/>
      <c r="J554" s="23">
        <f t="shared" si="470"/>
        <v>4386</v>
      </c>
      <c r="K554" s="30" t="str">
        <f t="shared" si="471"/>
        <v/>
      </c>
      <c r="L554" s="23">
        <v>4000</v>
      </c>
      <c r="M554" s="23">
        <f t="shared" si="472"/>
        <v>386</v>
      </c>
      <c r="N554" s="31">
        <f t="shared" si="473"/>
        <v>8.8007295941632466E-2</v>
      </c>
      <c r="O554" s="23">
        <v>272</v>
      </c>
      <c r="P554" s="23"/>
      <c r="Q554" s="23"/>
      <c r="R554" s="23"/>
      <c r="S554" s="23">
        <v>28</v>
      </c>
      <c r="T554" s="23">
        <v>38</v>
      </c>
      <c r="U554" s="23">
        <v>29</v>
      </c>
      <c r="V554" s="23"/>
      <c r="W554" s="23">
        <v>19</v>
      </c>
      <c r="X554" s="24">
        <v>20170422</v>
      </c>
      <c r="Y554" s="22">
        <v>5</v>
      </c>
      <c r="Z554" s="22" t="s">
        <v>39</v>
      </c>
      <c r="AA554" s="22" t="s">
        <v>1116</v>
      </c>
      <c r="AB554" s="22" t="str">
        <f t="shared" si="474"/>
        <v>이명강</v>
      </c>
      <c r="AC554" s="45" t="s">
        <v>41</v>
      </c>
      <c r="AD554" s="47">
        <f t="shared" ref="AD554" si="479">IF(AE554=0,"",AE554)</f>
        <v>0.5</v>
      </c>
      <c r="AE554" s="48">
        <f t="shared" ref="AE554" si="480">IF(F554="",0,VLOOKUP(F554,제품피치,2))</f>
        <v>0.5</v>
      </c>
    </row>
    <row r="555" spans="1:31" s="25" customFormat="1" ht="25.5" customHeight="1">
      <c r="A555" s="21">
        <v>7</v>
      </c>
      <c r="B555" s="22">
        <f t="shared" si="469"/>
        <v>4</v>
      </c>
      <c r="C555" s="22">
        <v>24</v>
      </c>
      <c r="D555" s="22" t="s">
        <v>1056</v>
      </c>
      <c r="E555" s="22" t="s">
        <v>1057</v>
      </c>
      <c r="F555" s="22" t="s">
        <v>1058</v>
      </c>
      <c r="G555" s="22" t="s">
        <v>1059</v>
      </c>
      <c r="H555" s="22" t="s">
        <v>937</v>
      </c>
      <c r="I555" s="32"/>
      <c r="J555" s="23">
        <f t="shared" si="470"/>
        <v>1641</v>
      </c>
      <c r="K555" s="30" t="str">
        <f t="shared" si="471"/>
        <v/>
      </c>
      <c r="L555" s="23">
        <v>1500</v>
      </c>
      <c r="M555" s="23">
        <f t="shared" si="472"/>
        <v>141</v>
      </c>
      <c r="N555" s="31">
        <f t="shared" si="473"/>
        <v>8.5923217550274225E-2</v>
      </c>
      <c r="O555" s="23">
        <v>134</v>
      </c>
      <c r="P555" s="23"/>
      <c r="Q555" s="23"/>
      <c r="R555" s="23"/>
      <c r="S555" s="23">
        <v>7</v>
      </c>
      <c r="T555" s="23"/>
      <c r="U555" s="23"/>
      <c r="V555" s="23"/>
      <c r="W555" s="23"/>
      <c r="X555" s="24">
        <v>20170422</v>
      </c>
      <c r="Y555" s="22">
        <v>14</v>
      </c>
      <c r="Z555" s="22" t="s">
        <v>39</v>
      </c>
      <c r="AA555" s="22"/>
      <c r="AB555" s="22" t="str">
        <f t="shared" si="474"/>
        <v>이명강</v>
      </c>
      <c r="AC555" s="45" t="s">
        <v>30</v>
      </c>
      <c r="AD555" s="47">
        <f t="shared" si="475"/>
        <v>0.5</v>
      </c>
      <c r="AE555" s="48">
        <f t="shared" si="476"/>
        <v>0.5</v>
      </c>
    </row>
    <row r="556" spans="1:31" s="25" customFormat="1" ht="25.5" customHeight="1">
      <c r="A556" s="21">
        <v>8</v>
      </c>
      <c r="B556" s="22">
        <f t="shared" si="469"/>
        <v>4</v>
      </c>
      <c r="C556" s="22">
        <v>24</v>
      </c>
      <c r="D556" s="22" t="s">
        <v>1056</v>
      </c>
      <c r="E556" s="22" t="s">
        <v>1057</v>
      </c>
      <c r="F556" s="22" t="s">
        <v>1058</v>
      </c>
      <c r="G556" s="22" t="s">
        <v>1059</v>
      </c>
      <c r="H556" s="22" t="s">
        <v>937</v>
      </c>
      <c r="I556" s="32"/>
      <c r="J556" s="23">
        <f t="shared" si="470"/>
        <v>4991</v>
      </c>
      <c r="K556" s="30" t="str">
        <f t="shared" si="471"/>
        <v/>
      </c>
      <c r="L556" s="23">
        <v>4712</v>
      </c>
      <c r="M556" s="23">
        <f t="shared" si="472"/>
        <v>279</v>
      </c>
      <c r="N556" s="31">
        <f t="shared" si="473"/>
        <v>5.5900621118012424E-2</v>
      </c>
      <c r="O556" s="23">
        <v>279</v>
      </c>
      <c r="P556" s="23"/>
      <c r="Q556" s="23"/>
      <c r="R556" s="23"/>
      <c r="S556" s="23"/>
      <c r="T556" s="23"/>
      <c r="U556" s="23"/>
      <c r="V556" s="23"/>
      <c r="W556" s="23"/>
      <c r="X556" s="24">
        <v>20170422</v>
      </c>
      <c r="Y556" s="22">
        <v>14</v>
      </c>
      <c r="Z556" s="22" t="s">
        <v>38</v>
      </c>
      <c r="AA556" s="22"/>
      <c r="AB556" s="22" t="str">
        <f t="shared" si="474"/>
        <v>김연빈</v>
      </c>
      <c r="AC556" s="45" t="s">
        <v>948</v>
      </c>
      <c r="AD556" s="47">
        <f t="shared" si="475"/>
        <v>0.5</v>
      </c>
      <c r="AE556" s="48">
        <f t="shared" si="476"/>
        <v>0.5</v>
      </c>
    </row>
    <row r="557" spans="1:31" s="25" customFormat="1" ht="25.5" customHeight="1">
      <c r="A557" s="21">
        <v>9</v>
      </c>
      <c r="B557" s="22">
        <f t="shared" si="469"/>
        <v>4</v>
      </c>
      <c r="C557" s="22">
        <v>24</v>
      </c>
      <c r="D557" s="22" t="s">
        <v>912</v>
      </c>
      <c r="E557" s="22" t="s">
        <v>897</v>
      </c>
      <c r="F557" s="22" t="s">
        <v>1045</v>
      </c>
      <c r="G557" s="22" t="s">
        <v>924</v>
      </c>
      <c r="H557" s="22" t="s">
        <v>937</v>
      </c>
      <c r="I557" s="32"/>
      <c r="J557" s="23">
        <f t="shared" si="470"/>
        <v>1500</v>
      </c>
      <c r="K557" s="30" t="str">
        <f t="shared" si="471"/>
        <v/>
      </c>
      <c r="L557" s="23">
        <v>1500</v>
      </c>
      <c r="M557" s="23">
        <f t="shared" si="472"/>
        <v>0</v>
      </c>
      <c r="N557" s="31">
        <f t="shared" si="473"/>
        <v>0</v>
      </c>
      <c r="O557" s="23"/>
      <c r="P557" s="23"/>
      <c r="Q557" s="23"/>
      <c r="R557" s="23"/>
      <c r="S557" s="23"/>
      <c r="T557" s="23"/>
      <c r="U557" s="23"/>
      <c r="V557" s="23"/>
      <c r="W557" s="23"/>
      <c r="X557" s="24">
        <v>20170424</v>
      </c>
      <c r="Y557" s="22">
        <v>2</v>
      </c>
      <c r="Z557" s="22" t="s">
        <v>39</v>
      </c>
      <c r="AA557" s="22"/>
      <c r="AB557" s="22" t="str">
        <f t="shared" si="474"/>
        <v>이명강</v>
      </c>
      <c r="AC557" s="45" t="s">
        <v>30</v>
      </c>
      <c r="AD557" s="47" t="str">
        <f t="shared" ref="AD557" si="481">IF(AE557=0,"",AE557)</f>
        <v/>
      </c>
      <c r="AE557" s="48">
        <f t="shared" ref="AE557" si="482">IF(F557="",0,VLOOKUP(F557,제품피치,2))</f>
        <v>0</v>
      </c>
    </row>
    <row r="558" spans="1:31" s="25" customFormat="1" ht="25.5" customHeight="1">
      <c r="A558" s="21">
        <v>10</v>
      </c>
      <c r="B558" s="22">
        <f t="shared" si="469"/>
        <v>4</v>
      </c>
      <c r="C558" s="22">
        <v>24</v>
      </c>
      <c r="D558" s="22" t="s">
        <v>912</v>
      </c>
      <c r="E558" s="22" t="s">
        <v>901</v>
      </c>
      <c r="F558" s="22" t="s">
        <v>1092</v>
      </c>
      <c r="G558" s="22" t="s">
        <v>969</v>
      </c>
      <c r="H558" s="22" t="s">
        <v>937</v>
      </c>
      <c r="I558" s="32"/>
      <c r="J558" s="23">
        <f t="shared" si="470"/>
        <v>2200</v>
      </c>
      <c r="K558" s="30" t="str">
        <f t="shared" si="471"/>
        <v/>
      </c>
      <c r="L558" s="23">
        <v>1630</v>
      </c>
      <c r="M558" s="23">
        <f t="shared" si="472"/>
        <v>570</v>
      </c>
      <c r="N558" s="31">
        <f t="shared" si="473"/>
        <v>0.25909090909090909</v>
      </c>
      <c r="O558" s="23">
        <v>570</v>
      </c>
      <c r="P558" s="23"/>
      <c r="Q558" s="23"/>
      <c r="R558" s="23"/>
      <c r="S558" s="23"/>
      <c r="T558" s="23"/>
      <c r="U558" s="23"/>
      <c r="V558" s="23"/>
      <c r="W558" s="23"/>
      <c r="X558" s="24">
        <v>20170424</v>
      </c>
      <c r="Y558" s="22">
        <v>4</v>
      </c>
      <c r="Z558" s="22" t="s">
        <v>39</v>
      </c>
      <c r="AA558" s="22"/>
      <c r="AB558" s="22" t="str">
        <f t="shared" si="474"/>
        <v>이명강</v>
      </c>
      <c r="AC558" s="45" t="s">
        <v>1109</v>
      </c>
      <c r="AD558" s="47">
        <f t="shared" ref="AD558" si="483">IF(AE558=0,"",AE558)</f>
        <v>0.4</v>
      </c>
      <c r="AE558" s="48">
        <f t="shared" ref="AE558" si="484">IF(F558="",0,VLOOKUP(F558,제품피치,2))</f>
        <v>0.4</v>
      </c>
    </row>
    <row r="559" spans="1:31" s="25" customFormat="1" ht="25.5" customHeight="1">
      <c r="A559" s="21">
        <v>11</v>
      </c>
      <c r="B559" s="22">
        <f t="shared" si="469"/>
        <v>4</v>
      </c>
      <c r="C559" s="22">
        <v>24</v>
      </c>
      <c r="D559" s="22" t="s">
        <v>912</v>
      </c>
      <c r="E559" s="22" t="s">
        <v>899</v>
      </c>
      <c r="F559" s="22" t="s">
        <v>1066</v>
      </c>
      <c r="G559" s="22" t="s">
        <v>930</v>
      </c>
      <c r="H559" s="22" t="s">
        <v>922</v>
      </c>
      <c r="I559" s="32"/>
      <c r="J559" s="23">
        <f t="shared" si="470"/>
        <v>425</v>
      </c>
      <c r="K559" s="30" t="str">
        <f t="shared" si="471"/>
        <v/>
      </c>
      <c r="L559" s="23">
        <v>350</v>
      </c>
      <c r="M559" s="23">
        <f t="shared" si="472"/>
        <v>75</v>
      </c>
      <c r="N559" s="31">
        <f t="shared" si="473"/>
        <v>0.17647058823529413</v>
      </c>
      <c r="O559" s="23">
        <v>30</v>
      </c>
      <c r="P559" s="23"/>
      <c r="Q559" s="23"/>
      <c r="R559" s="23"/>
      <c r="S559" s="23">
        <v>40</v>
      </c>
      <c r="T559" s="23">
        <v>5</v>
      </c>
      <c r="U559" s="23"/>
      <c r="V559" s="23"/>
      <c r="W559" s="23"/>
      <c r="X559" s="24">
        <v>20170424</v>
      </c>
      <c r="Y559" s="22">
        <v>7</v>
      </c>
      <c r="Z559" s="22" t="s">
        <v>39</v>
      </c>
      <c r="AA559" s="22"/>
      <c r="AB559" s="22" t="str">
        <f t="shared" si="474"/>
        <v>이명강</v>
      </c>
      <c r="AC559" s="45" t="s">
        <v>931</v>
      </c>
      <c r="AD559" s="47">
        <f t="shared" ref="AD559" si="485">IF(AE559=0,"",AE559)</f>
        <v>0.4</v>
      </c>
      <c r="AE559" s="48">
        <f t="shared" ref="AE559" si="486">IF(F559="",0,VLOOKUP(F559,제품피치,2))</f>
        <v>0.4</v>
      </c>
    </row>
    <row r="560" spans="1:31" s="25" customFormat="1" ht="25.5" customHeight="1">
      <c r="A560" s="21">
        <v>12</v>
      </c>
      <c r="B560" s="22">
        <f t="shared" si="469"/>
        <v>4</v>
      </c>
      <c r="C560" s="22">
        <v>24</v>
      </c>
      <c r="D560" s="22" t="s">
        <v>912</v>
      </c>
      <c r="E560" s="22" t="s">
        <v>899</v>
      </c>
      <c r="F560" s="22" t="s">
        <v>1066</v>
      </c>
      <c r="G560" s="22" t="s">
        <v>930</v>
      </c>
      <c r="H560" s="22" t="s">
        <v>922</v>
      </c>
      <c r="I560" s="32"/>
      <c r="J560" s="23">
        <f t="shared" si="470"/>
        <v>527</v>
      </c>
      <c r="K560" s="30" t="str">
        <f t="shared" si="471"/>
        <v/>
      </c>
      <c r="L560" s="23">
        <v>480</v>
      </c>
      <c r="M560" s="23">
        <f t="shared" si="472"/>
        <v>47</v>
      </c>
      <c r="N560" s="31">
        <f t="shared" si="473"/>
        <v>8.9184060721062622E-2</v>
      </c>
      <c r="O560" s="23">
        <v>12</v>
      </c>
      <c r="P560" s="23"/>
      <c r="Q560" s="23"/>
      <c r="R560" s="23"/>
      <c r="S560" s="23">
        <v>35</v>
      </c>
      <c r="T560" s="23"/>
      <c r="U560" s="23"/>
      <c r="V560" s="23"/>
      <c r="W560" s="23"/>
      <c r="X560" s="24">
        <v>20170424</v>
      </c>
      <c r="Y560" s="22">
        <v>7</v>
      </c>
      <c r="Z560" s="22" t="s">
        <v>38</v>
      </c>
      <c r="AA560" s="22"/>
      <c r="AB560" s="22" t="str">
        <f t="shared" si="474"/>
        <v>김연빈</v>
      </c>
      <c r="AC560" s="45" t="s">
        <v>931</v>
      </c>
      <c r="AD560" s="47">
        <f t="shared" ref="AD560" si="487">IF(AE560=0,"",AE560)</f>
        <v>0.4</v>
      </c>
      <c r="AE560" s="48">
        <f t="shared" ref="AE560" si="488">IF(F560="",0,VLOOKUP(F560,제품피치,2))</f>
        <v>0.4</v>
      </c>
    </row>
    <row r="561" spans="1:31" s="25" customFormat="1" ht="25.5" customHeight="1" thickBot="1">
      <c r="A561" s="21">
        <v>13</v>
      </c>
      <c r="B561" s="22">
        <f t="shared" si="469"/>
        <v>4</v>
      </c>
      <c r="C561" s="22">
        <v>24</v>
      </c>
      <c r="D561" s="22" t="s">
        <v>920</v>
      </c>
      <c r="E561" s="22" t="s">
        <v>926</v>
      </c>
      <c r="F561" s="22" t="s">
        <v>1114</v>
      </c>
      <c r="G561" s="22" t="s">
        <v>925</v>
      </c>
      <c r="H561" s="22" t="s">
        <v>922</v>
      </c>
      <c r="I561" s="32"/>
      <c r="J561" s="23">
        <f t="shared" si="470"/>
        <v>1204</v>
      </c>
      <c r="K561" s="30" t="str">
        <f t="shared" si="471"/>
        <v/>
      </c>
      <c r="L561" s="23">
        <v>1000</v>
      </c>
      <c r="M561" s="23">
        <f t="shared" si="472"/>
        <v>204</v>
      </c>
      <c r="N561" s="31">
        <f t="shared" si="473"/>
        <v>0.16943521594684385</v>
      </c>
      <c r="O561" s="23">
        <v>158</v>
      </c>
      <c r="P561" s="23"/>
      <c r="Q561" s="23"/>
      <c r="R561" s="23"/>
      <c r="S561" s="23">
        <v>2</v>
      </c>
      <c r="T561" s="23"/>
      <c r="U561" s="23"/>
      <c r="V561" s="23"/>
      <c r="W561" s="23">
        <v>44</v>
      </c>
      <c r="X561" s="24">
        <v>20170424</v>
      </c>
      <c r="Y561" s="22">
        <v>8</v>
      </c>
      <c r="Z561" s="22" t="s">
        <v>38</v>
      </c>
      <c r="AA561" s="22" t="s">
        <v>1115</v>
      </c>
      <c r="AB561" s="22" t="str">
        <f t="shared" si="474"/>
        <v>김연빈</v>
      </c>
      <c r="AC561" s="45" t="s">
        <v>931</v>
      </c>
      <c r="AD561" s="47">
        <f t="shared" si="475"/>
        <v>0.5</v>
      </c>
      <c r="AE561" s="48">
        <f t="shared" si="476"/>
        <v>0.5</v>
      </c>
    </row>
    <row r="562" spans="1:31" s="27" customFormat="1" ht="21" customHeight="1" thickTop="1">
      <c r="A562" s="82" t="s">
        <v>32</v>
      </c>
      <c r="B562" s="83"/>
      <c r="C562" s="83"/>
      <c r="D562" s="83"/>
      <c r="E562" s="83"/>
      <c r="F562" s="83"/>
      <c r="G562" s="83"/>
      <c r="H562" s="59"/>
      <c r="I562" s="86">
        <f>SUM(I549:I561)</f>
        <v>0</v>
      </c>
      <c r="J562" s="86">
        <f>SUM(J549:J561)</f>
        <v>28555</v>
      </c>
      <c r="K562" s="86">
        <f>SUM(K549:K561)</f>
        <v>0</v>
      </c>
      <c r="L562" s="86">
        <f>SUM(L549:L561)</f>
        <v>26079</v>
      </c>
      <c r="M562" s="86">
        <f>SUM(M549:M561)</f>
        <v>2476</v>
      </c>
      <c r="N562" s="88">
        <f>M562/J562</f>
        <v>8.6709858168446854E-2</v>
      </c>
      <c r="O562" s="26">
        <f t="shared" ref="O562:W562" si="489">SUM( O549:O561)</f>
        <v>2045</v>
      </c>
      <c r="P562" s="26">
        <f t="shared" si="489"/>
        <v>0</v>
      </c>
      <c r="Q562" s="26">
        <f t="shared" si="489"/>
        <v>0</v>
      </c>
      <c r="R562" s="26">
        <f t="shared" si="489"/>
        <v>0</v>
      </c>
      <c r="S562" s="26">
        <f t="shared" si="489"/>
        <v>165</v>
      </c>
      <c r="T562" s="26">
        <f t="shared" si="489"/>
        <v>95</v>
      </c>
      <c r="U562" s="26">
        <f t="shared" si="489"/>
        <v>108</v>
      </c>
      <c r="V562" s="26">
        <f t="shared" si="489"/>
        <v>0</v>
      </c>
      <c r="W562" s="26">
        <f t="shared" si="489"/>
        <v>63</v>
      </c>
      <c r="X562" s="89"/>
      <c r="Y562" s="83"/>
      <c r="Z562" s="59"/>
      <c r="AA562" s="90"/>
      <c r="AB562" s="58"/>
      <c r="AC562" s="59"/>
      <c r="AD562" s="62"/>
      <c r="AE562" s="25"/>
    </row>
    <row r="563" spans="1:31" s="27" customFormat="1" ht="20.25">
      <c r="A563" s="84"/>
      <c r="B563" s="85"/>
      <c r="C563" s="85"/>
      <c r="D563" s="85"/>
      <c r="E563" s="85"/>
      <c r="F563" s="85"/>
      <c r="G563" s="85"/>
      <c r="H563" s="61"/>
      <c r="I563" s="87"/>
      <c r="J563" s="87"/>
      <c r="K563" s="87"/>
      <c r="L563" s="87"/>
      <c r="M563" s="87"/>
      <c r="N563" s="87"/>
      <c r="O563" s="55">
        <f t="shared" ref="O563:W563" si="490">IFERROR(O562/$M562,"")</f>
        <v>0.82592891760904685</v>
      </c>
      <c r="P563" s="55">
        <f t="shared" si="490"/>
        <v>0</v>
      </c>
      <c r="Q563" s="55">
        <f t="shared" si="490"/>
        <v>0</v>
      </c>
      <c r="R563" s="55">
        <f t="shared" si="490"/>
        <v>0</v>
      </c>
      <c r="S563" s="55">
        <f t="shared" si="490"/>
        <v>6.6639741518578349E-2</v>
      </c>
      <c r="T563" s="55">
        <f t="shared" si="490"/>
        <v>3.8368336025848139E-2</v>
      </c>
      <c r="U563" s="55">
        <f t="shared" si="490"/>
        <v>4.361873990306947E-2</v>
      </c>
      <c r="V563" s="55">
        <f t="shared" si="490"/>
        <v>0</v>
      </c>
      <c r="W563" s="55">
        <f t="shared" si="490"/>
        <v>2.5444264943457189E-2</v>
      </c>
      <c r="X563" s="60"/>
      <c r="Y563" s="85"/>
      <c r="Z563" s="61"/>
      <c r="AA563" s="87"/>
      <c r="AB563" s="60"/>
      <c r="AC563" s="61"/>
      <c r="AD563" s="63"/>
      <c r="AE563" s="25"/>
    </row>
    <row r="564" spans="1:31" s="28" customFormat="1" ht="10.5" customHeight="1" thickBot="1">
      <c r="A564" s="64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6"/>
      <c r="AE564" s="25"/>
    </row>
    <row r="565" spans="1:31" s="28" customFormat="1" ht="24.75" customHeight="1">
      <c r="A565" s="67" t="s">
        <v>33</v>
      </c>
      <c r="B565" s="68"/>
      <c r="C565" s="69"/>
      <c r="D565" s="76" t="s">
        <v>1120</v>
      </c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77"/>
      <c r="AE565" s="25"/>
    </row>
    <row r="566" spans="1:31" s="28" customFormat="1" ht="24.75" customHeight="1">
      <c r="A566" s="70"/>
      <c r="B566" s="71"/>
      <c r="C566" s="72"/>
      <c r="D566" s="78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9"/>
      <c r="AE566" s="16"/>
    </row>
    <row r="567" spans="1:31" s="28" customFormat="1" ht="24.75" customHeight="1">
      <c r="A567" s="70"/>
      <c r="B567" s="71"/>
      <c r="C567" s="72"/>
      <c r="D567" s="78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9"/>
      <c r="AE567" s="16"/>
    </row>
    <row r="568" spans="1:31" s="28" customFormat="1" ht="24.75" customHeight="1">
      <c r="A568" s="70"/>
      <c r="B568" s="71"/>
      <c r="C568" s="72"/>
      <c r="D568" s="78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9"/>
      <c r="AE568" s="16"/>
    </row>
    <row r="569" spans="1:31" s="28" customFormat="1" ht="24.75" customHeight="1">
      <c r="A569" s="70"/>
      <c r="B569" s="71"/>
      <c r="C569" s="72"/>
      <c r="D569" s="78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9"/>
      <c r="AE569" s="16"/>
    </row>
    <row r="570" spans="1:31" ht="24.75" customHeight="1" thickBot="1">
      <c r="A570" s="73"/>
      <c r="B570" s="74"/>
      <c r="C570" s="75"/>
      <c r="D570" s="80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81"/>
    </row>
    <row r="571" spans="1:31" ht="17.25" thickBot="1"/>
    <row r="572" spans="1:31" s="16" customFormat="1" ht="33" customHeight="1">
      <c r="A572" s="91">
        <v>4</v>
      </c>
      <c r="B572" s="92"/>
      <c r="C572" s="92"/>
      <c r="D572" s="92"/>
      <c r="E572" s="92"/>
      <c r="F572" s="93" t="s">
        <v>40</v>
      </c>
      <c r="G572" s="93"/>
      <c r="H572" s="93"/>
      <c r="I572" s="93"/>
      <c r="J572" s="93"/>
      <c r="K572" s="94"/>
      <c r="L572" s="95" t="s">
        <v>0</v>
      </c>
      <c r="M572" s="96"/>
      <c r="N572" s="15"/>
      <c r="O572" s="95" t="s">
        <v>1</v>
      </c>
      <c r="P572" s="97"/>
      <c r="Q572" s="97"/>
      <c r="R572" s="97"/>
      <c r="S572" s="97"/>
      <c r="T572" s="97"/>
      <c r="U572" s="97"/>
      <c r="V572" s="97"/>
      <c r="W572" s="96"/>
      <c r="X572" s="95" t="s">
        <v>2</v>
      </c>
      <c r="Y572" s="97"/>
      <c r="Z572" s="96"/>
      <c r="AA572" s="98" t="s">
        <v>3</v>
      </c>
      <c r="AB572" s="100" t="s">
        <v>4</v>
      </c>
      <c r="AC572" s="102" t="s">
        <v>5</v>
      </c>
      <c r="AD572" s="104" t="s">
        <v>793</v>
      </c>
    </row>
    <row r="573" spans="1:31" s="16" customFormat="1" ht="45" customHeight="1" thickBot="1">
      <c r="A573" s="17" t="s">
        <v>6</v>
      </c>
      <c r="B573" s="18" t="s">
        <v>7</v>
      </c>
      <c r="C573" s="18" t="s">
        <v>8</v>
      </c>
      <c r="D573" s="18" t="s">
        <v>9</v>
      </c>
      <c r="E573" s="18" t="s">
        <v>10</v>
      </c>
      <c r="F573" s="18" t="s">
        <v>11</v>
      </c>
      <c r="G573" s="18" t="s">
        <v>12</v>
      </c>
      <c r="H573" s="18" t="s">
        <v>13</v>
      </c>
      <c r="I573" s="33" t="s">
        <v>36</v>
      </c>
      <c r="J573" s="18" t="s">
        <v>0</v>
      </c>
      <c r="K573" s="18" t="s">
        <v>37</v>
      </c>
      <c r="L573" s="18" t="s">
        <v>14</v>
      </c>
      <c r="M573" s="18" t="s">
        <v>15</v>
      </c>
      <c r="N573" s="19" t="s">
        <v>16</v>
      </c>
      <c r="O573" s="18" t="s">
        <v>17</v>
      </c>
      <c r="P573" s="18" t="s">
        <v>18</v>
      </c>
      <c r="Q573" s="18" t="s">
        <v>19</v>
      </c>
      <c r="R573" s="18" t="s">
        <v>20</v>
      </c>
      <c r="S573" s="18" t="s">
        <v>21</v>
      </c>
      <c r="T573" s="18" t="s">
        <v>22</v>
      </c>
      <c r="U573" s="18" t="s">
        <v>23</v>
      </c>
      <c r="V573" s="20" t="s">
        <v>34</v>
      </c>
      <c r="W573" s="18" t="s">
        <v>25</v>
      </c>
      <c r="X573" s="18" t="s">
        <v>26</v>
      </c>
      <c r="Y573" s="18" t="s">
        <v>27</v>
      </c>
      <c r="Z573" s="18" t="s">
        <v>28</v>
      </c>
      <c r="AA573" s="99"/>
      <c r="AB573" s="101"/>
      <c r="AC573" s="103"/>
      <c r="AD573" s="105"/>
    </row>
    <row r="574" spans="1:31" s="25" customFormat="1" ht="25.5" customHeight="1">
      <c r="A574" s="21">
        <v>1</v>
      </c>
      <c r="B574" s="22">
        <f t="shared" ref="B574:B590" si="491">$A$1</f>
        <v>4</v>
      </c>
      <c r="C574" s="22">
        <v>25</v>
      </c>
      <c r="D574" s="22" t="s">
        <v>920</v>
      </c>
      <c r="E574" s="22" t="s">
        <v>921</v>
      </c>
      <c r="F574" s="22" t="s">
        <v>1041</v>
      </c>
      <c r="G574" s="22" t="s">
        <v>934</v>
      </c>
      <c r="H574" s="22" t="s">
        <v>1121</v>
      </c>
      <c r="I574" s="32"/>
      <c r="J574" s="23">
        <f t="shared" ref="J574:J590" si="492">L574+M574</f>
        <v>2438</v>
      </c>
      <c r="K574" s="30" t="str">
        <f t="shared" ref="K574:K590" si="493">IF(OR(I574=0,J574=0),"",I574-J574)</f>
        <v/>
      </c>
      <c r="L574" s="23">
        <v>2000</v>
      </c>
      <c r="M574" s="23">
        <f t="shared" ref="M574:M590" si="494">SUBTOTAL(9,O574:W574)</f>
        <v>438</v>
      </c>
      <c r="N574" s="31">
        <f t="shared" ref="N574:N590" si="495">IF(L574="",0,M574/J574)</f>
        <v>0.17965545529122232</v>
      </c>
      <c r="O574" s="23">
        <v>46</v>
      </c>
      <c r="P574" s="23"/>
      <c r="Q574" s="23"/>
      <c r="R574" s="23"/>
      <c r="S574" s="23">
        <v>52</v>
      </c>
      <c r="T574" s="23">
        <v>92</v>
      </c>
      <c r="U574" s="23">
        <v>31</v>
      </c>
      <c r="V574" s="23"/>
      <c r="W574" s="23">
        <v>217</v>
      </c>
      <c r="X574" s="24">
        <v>20170414</v>
      </c>
      <c r="Y574" s="22">
        <v>6</v>
      </c>
      <c r="Z574" s="22" t="s">
        <v>38</v>
      </c>
      <c r="AA574" s="22" t="s">
        <v>1122</v>
      </c>
      <c r="AB574" s="22" t="str">
        <f t="shared" ref="AB574:AB590" si="496">IF(Z574="A","이명강","김연빈")</f>
        <v>김연빈</v>
      </c>
      <c r="AC574" s="45" t="s">
        <v>30</v>
      </c>
      <c r="AD574" s="47">
        <f t="shared" ref="AD574:AD588" si="497">IF(AE574=0,"",AE574)</f>
        <v>0.5</v>
      </c>
      <c r="AE574" s="48">
        <f t="shared" ref="AE574:AE588" si="498">IF(F574="",0,VLOOKUP(F574,제품피치,2))</f>
        <v>0.5</v>
      </c>
    </row>
    <row r="575" spans="1:31" s="25" customFormat="1" ht="25.5" customHeight="1">
      <c r="A575" s="21">
        <v>2</v>
      </c>
      <c r="B575" s="22">
        <f t="shared" si="491"/>
        <v>4</v>
      </c>
      <c r="C575" s="22">
        <v>25</v>
      </c>
      <c r="D575" s="22" t="s">
        <v>1056</v>
      </c>
      <c r="E575" s="22" t="s">
        <v>1057</v>
      </c>
      <c r="F575" s="22" t="s">
        <v>1058</v>
      </c>
      <c r="G575" s="22" t="s">
        <v>1059</v>
      </c>
      <c r="H575" s="22" t="s">
        <v>937</v>
      </c>
      <c r="I575" s="32"/>
      <c r="J575" s="23">
        <f t="shared" si="492"/>
        <v>981</v>
      </c>
      <c r="K575" s="30" t="str">
        <f t="shared" si="493"/>
        <v/>
      </c>
      <c r="L575" s="23">
        <v>941</v>
      </c>
      <c r="M575" s="23">
        <f t="shared" si="494"/>
        <v>40</v>
      </c>
      <c r="N575" s="31">
        <f t="shared" si="495"/>
        <v>4.0774719673802244E-2</v>
      </c>
      <c r="O575" s="23">
        <v>27</v>
      </c>
      <c r="P575" s="23"/>
      <c r="Q575" s="23"/>
      <c r="R575" s="23"/>
      <c r="S575" s="23">
        <v>13</v>
      </c>
      <c r="T575" s="23"/>
      <c r="U575" s="23"/>
      <c r="V575" s="23"/>
      <c r="W575" s="23"/>
      <c r="X575" s="24">
        <v>20170415</v>
      </c>
      <c r="Y575" s="22">
        <v>14</v>
      </c>
      <c r="Z575" s="22" t="s">
        <v>39</v>
      </c>
      <c r="AA575" s="22"/>
      <c r="AB575" s="22" t="str">
        <f t="shared" si="496"/>
        <v>이명강</v>
      </c>
      <c r="AC575" s="45" t="s">
        <v>948</v>
      </c>
      <c r="AD575" s="47">
        <f t="shared" si="497"/>
        <v>0.5</v>
      </c>
      <c r="AE575" s="48">
        <f t="shared" si="498"/>
        <v>0.5</v>
      </c>
    </row>
    <row r="576" spans="1:31" s="25" customFormat="1" ht="25.5" customHeight="1">
      <c r="A576" s="21">
        <v>3</v>
      </c>
      <c r="B576" s="22">
        <f t="shared" si="491"/>
        <v>4</v>
      </c>
      <c r="C576" s="22">
        <v>25</v>
      </c>
      <c r="D576" s="22" t="s">
        <v>936</v>
      </c>
      <c r="E576" s="22" t="s">
        <v>1102</v>
      </c>
      <c r="F576" s="22" t="s">
        <v>1103</v>
      </c>
      <c r="G576" s="22" t="s">
        <v>1100</v>
      </c>
      <c r="H576" s="22" t="s">
        <v>937</v>
      </c>
      <c r="I576" s="32"/>
      <c r="J576" s="23">
        <f t="shared" si="492"/>
        <v>40319</v>
      </c>
      <c r="K576" s="30" t="str">
        <f t="shared" si="493"/>
        <v/>
      </c>
      <c r="L576" s="23">
        <v>40000</v>
      </c>
      <c r="M576" s="23">
        <f t="shared" si="494"/>
        <v>319</v>
      </c>
      <c r="N576" s="31">
        <f t="shared" si="495"/>
        <v>7.9119025769488326E-3</v>
      </c>
      <c r="O576" s="23">
        <v>319</v>
      </c>
      <c r="P576" s="23"/>
      <c r="Q576" s="23"/>
      <c r="R576" s="23"/>
      <c r="S576" s="23"/>
      <c r="T576" s="23"/>
      <c r="U576" s="23"/>
      <c r="V576" s="23"/>
      <c r="W576" s="23"/>
      <c r="X576" s="24">
        <v>20170416</v>
      </c>
      <c r="Y576" s="22">
        <v>4</v>
      </c>
      <c r="Z576" s="22" t="s">
        <v>38</v>
      </c>
      <c r="AA576" s="22"/>
      <c r="AB576" s="22" t="str">
        <f t="shared" si="496"/>
        <v>김연빈</v>
      </c>
      <c r="AC576" s="45" t="s">
        <v>30</v>
      </c>
      <c r="AD576" s="47" t="str">
        <f t="shared" ref="AD576" si="499">IF(AE576=0,"",AE576)</f>
        <v/>
      </c>
      <c r="AE576" s="48">
        <f t="shared" ref="AE576" si="500">IF(F576="",0,VLOOKUP(F576,제품피치,2))</f>
        <v>0</v>
      </c>
    </row>
    <row r="577" spans="1:31" s="25" customFormat="1" ht="25.5" customHeight="1">
      <c r="A577" s="21">
        <v>4</v>
      </c>
      <c r="B577" s="22">
        <f t="shared" si="491"/>
        <v>4</v>
      </c>
      <c r="C577" s="22">
        <v>25</v>
      </c>
      <c r="D577" s="22" t="s">
        <v>920</v>
      </c>
      <c r="E577" s="22" t="s">
        <v>921</v>
      </c>
      <c r="F577" s="22" t="s">
        <v>1041</v>
      </c>
      <c r="G577" s="22" t="s">
        <v>934</v>
      </c>
      <c r="H577" s="22" t="s">
        <v>1121</v>
      </c>
      <c r="I577" s="32"/>
      <c r="J577" s="23">
        <f t="shared" si="492"/>
        <v>727</v>
      </c>
      <c r="K577" s="30" t="str">
        <f t="shared" si="493"/>
        <v/>
      </c>
      <c r="L577" s="23">
        <v>630</v>
      </c>
      <c r="M577" s="23">
        <f t="shared" si="494"/>
        <v>97</v>
      </c>
      <c r="N577" s="31">
        <f t="shared" si="495"/>
        <v>0.13342503438789546</v>
      </c>
      <c r="O577" s="23">
        <v>11</v>
      </c>
      <c r="P577" s="23"/>
      <c r="Q577" s="23"/>
      <c r="R577" s="23"/>
      <c r="S577" s="23">
        <v>21</v>
      </c>
      <c r="T577" s="23">
        <v>37</v>
      </c>
      <c r="U577" s="23">
        <v>28</v>
      </c>
      <c r="V577" s="23"/>
      <c r="W577" s="23"/>
      <c r="X577" s="24">
        <v>20170419</v>
      </c>
      <c r="Y577" s="22">
        <v>6</v>
      </c>
      <c r="Z577" s="22" t="s">
        <v>39</v>
      </c>
      <c r="AA577" s="22"/>
      <c r="AB577" s="22" t="str">
        <f t="shared" si="496"/>
        <v>이명강</v>
      </c>
      <c r="AC577" s="45" t="s">
        <v>30</v>
      </c>
      <c r="AD577" s="47">
        <f t="shared" ref="AD577" si="501">IF(AE577=0,"",AE577)</f>
        <v>0.5</v>
      </c>
      <c r="AE577" s="48">
        <f t="shared" ref="AE577" si="502">IF(F577="",0,VLOOKUP(F577,제품피치,2))</f>
        <v>0.5</v>
      </c>
    </row>
    <row r="578" spans="1:31" s="25" customFormat="1" ht="25.5" customHeight="1">
      <c r="A578" s="21">
        <v>5</v>
      </c>
      <c r="B578" s="22">
        <f t="shared" si="491"/>
        <v>4</v>
      </c>
      <c r="C578" s="22">
        <v>25</v>
      </c>
      <c r="D578" s="22" t="s">
        <v>1056</v>
      </c>
      <c r="E578" s="22" t="s">
        <v>1080</v>
      </c>
      <c r="F578" s="22" t="s">
        <v>1081</v>
      </c>
      <c r="G578" s="22" t="s">
        <v>1082</v>
      </c>
      <c r="H578" s="22" t="s">
        <v>1083</v>
      </c>
      <c r="I578" s="32"/>
      <c r="J578" s="23">
        <f t="shared" si="492"/>
        <v>489</v>
      </c>
      <c r="K578" s="30" t="str">
        <f t="shared" si="493"/>
        <v/>
      </c>
      <c r="L578" s="23">
        <v>360</v>
      </c>
      <c r="M578" s="23">
        <f t="shared" si="494"/>
        <v>129</v>
      </c>
      <c r="N578" s="31">
        <f t="shared" si="495"/>
        <v>0.26380368098159507</v>
      </c>
      <c r="O578" s="23">
        <v>69</v>
      </c>
      <c r="P578" s="23"/>
      <c r="Q578" s="23"/>
      <c r="R578" s="23"/>
      <c r="S578" s="23">
        <v>18</v>
      </c>
      <c r="T578" s="23">
        <v>21</v>
      </c>
      <c r="U578" s="23">
        <v>11</v>
      </c>
      <c r="V578" s="23"/>
      <c r="W578" s="23">
        <v>10</v>
      </c>
      <c r="X578" s="24">
        <v>20170422</v>
      </c>
      <c r="Y578" s="22">
        <v>5</v>
      </c>
      <c r="Z578" s="22" t="s">
        <v>39</v>
      </c>
      <c r="AA578" s="22" t="s">
        <v>1127</v>
      </c>
      <c r="AB578" s="22" t="str">
        <f t="shared" si="496"/>
        <v>이명강</v>
      </c>
      <c r="AC578" s="45" t="s">
        <v>41</v>
      </c>
      <c r="AD578" s="47">
        <f t="shared" si="497"/>
        <v>0.5</v>
      </c>
      <c r="AE578" s="48">
        <f t="shared" si="498"/>
        <v>0.5</v>
      </c>
    </row>
    <row r="579" spans="1:31" s="25" customFormat="1" ht="25.5" customHeight="1">
      <c r="A579" s="21">
        <v>6</v>
      </c>
      <c r="B579" s="22">
        <f t="shared" si="491"/>
        <v>4</v>
      </c>
      <c r="C579" s="22">
        <v>25</v>
      </c>
      <c r="D579" s="22" t="s">
        <v>1056</v>
      </c>
      <c r="E579" s="22" t="s">
        <v>1080</v>
      </c>
      <c r="F579" s="22" t="s">
        <v>1081</v>
      </c>
      <c r="G579" s="22" t="s">
        <v>1082</v>
      </c>
      <c r="H579" s="22" t="s">
        <v>1083</v>
      </c>
      <c r="I579" s="32"/>
      <c r="J579" s="23">
        <f t="shared" si="492"/>
        <v>5473</v>
      </c>
      <c r="K579" s="30" t="str">
        <f t="shared" si="493"/>
        <v/>
      </c>
      <c r="L579" s="23">
        <v>4400</v>
      </c>
      <c r="M579" s="23">
        <f t="shared" si="494"/>
        <v>1073</v>
      </c>
      <c r="N579" s="31">
        <f t="shared" si="495"/>
        <v>0.19605335282294903</v>
      </c>
      <c r="O579" s="23">
        <v>733</v>
      </c>
      <c r="P579" s="23"/>
      <c r="Q579" s="23"/>
      <c r="R579" s="23"/>
      <c r="S579" s="23">
        <v>72</v>
      </c>
      <c r="T579" s="23">
        <v>192</v>
      </c>
      <c r="U579" s="23">
        <v>76</v>
      </c>
      <c r="V579" s="23"/>
      <c r="W579" s="23"/>
      <c r="X579" s="24">
        <v>20170422</v>
      </c>
      <c r="Y579" s="22">
        <v>5</v>
      </c>
      <c r="Z579" s="22" t="s">
        <v>38</v>
      </c>
      <c r="AA579" s="22"/>
      <c r="AB579" s="22" t="str">
        <f t="shared" si="496"/>
        <v>김연빈</v>
      </c>
      <c r="AC579" s="45" t="s">
        <v>911</v>
      </c>
      <c r="AD579" s="47">
        <f t="shared" si="497"/>
        <v>0.5</v>
      </c>
      <c r="AE579" s="48">
        <f t="shared" si="498"/>
        <v>0.5</v>
      </c>
    </row>
    <row r="580" spans="1:31" s="25" customFormat="1" ht="25.5" customHeight="1">
      <c r="A580" s="21">
        <v>7</v>
      </c>
      <c r="B580" s="22">
        <f t="shared" si="491"/>
        <v>4</v>
      </c>
      <c r="C580" s="22">
        <v>25</v>
      </c>
      <c r="D580" s="22" t="s">
        <v>996</v>
      </c>
      <c r="E580" s="22" t="s">
        <v>899</v>
      </c>
      <c r="F580" s="22" t="s">
        <v>1062</v>
      </c>
      <c r="G580" s="22" t="s">
        <v>1000</v>
      </c>
      <c r="H580" s="22" t="s">
        <v>937</v>
      </c>
      <c r="I580" s="32"/>
      <c r="J580" s="23">
        <f t="shared" si="492"/>
        <v>3660</v>
      </c>
      <c r="K580" s="30" t="str">
        <f t="shared" si="493"/>
        <v/>
      </c>
      <c r="L580" s="23">
        <v>3608</v>
      </c>
      <c r="M580" s="23">
        <f t="shared" si="494"/>
        <v>52</v>
      </c>
      <c r="N580" s="31">
        <f t="shared" si="495"/>
        <v>1.4207650273224045E-2</v>
      </c>
      <c r="O580" s="23">
        <v>52</v>
      </c>
      <c r="P580" s="23"/>
      <c r="Q580" s="23"/>
      <c r="R580" s="23"/>
      <c r="S580" s="23"/>
      <c r="T580" s="23"/>
      <c r="U580" s="23"/>
      <c r="V580" s="23"/>
      <c r="W580" s="23"/>
      <c r="X580" s="24">
        <v>20170424</v>
      </c>
      <c r="Y580" s="22">
        <v>3</v>
      </c>
      <c r="Z580" s="22" t="s">
        <v>39</v>
      </c>
      <c r="AA580" s="22"/>
      <c r="AB580" s="22" t="str">
        <f t="shared" si="496"/>
        <v>이명강</v>
      </c>
      <c r="AC580" s="45" t="s">
        <v>948</v>
      </c>
      <c r="AD580" s="47">
        <f t="shared" ref="AD580" si="503">IF(AE580=0,"",AE580)</f>
        <v>0.5</v>
      </c>
      <c r="AE580" s="48">
        <f t="shared" ref="AE580" si="504">IF(F580="",0,VLOOKUP(F580,제품피치,2))</f>
        <v>0.5</v>
      </c>
    </row>
    <row r="581" spans="1:31" s="25" customFormat="1" ht="25.5" customHeight="1">
      <c r="A581" s="21">
        <v>8</v>
      </c>
      <c r="B581" s="22">
        <f t="shared" si="491"/>
        <v>4</v>
      </c>
      <c r="C581" s="22">
        <v>25</v>
      </c>
      <c r="D581" s="22" t="s">
        <v>912</v>
      </c>
      <c r="E581" s="22" t="s">
        <v>892</v>
      </c>
      <c r="F581" s="22" t="s">
        <v>1075</v>
      </c>
      <c r="G581" s="22" t="s">
        <v>930</v>
      </c>
      <c r="H581" s="22" t="s">
        <v>937</v>
      </c>
      <c r="I581" s="32"/>
      <c r="J581" s="23">
        <f t="shared" si="492"/>
        <v>2454</v>
      </c>
      <c r="K581" s="30" t="str">
        <f t="shared" si="493"/>
        <v/>
      </c>
      <c r="L581" s="23">
        <v>1852</v>
      </c>
      <c r="M581" s="23">
        <f t="shared" si="494"/>
        <v>602</v>
      </c>
      <c r="N581" s="31">
        <f t="shared" si="495"/>
        <v>0.24531377343113284</v>
      </c>
      <c r="O581" s="23">
        <v>485</v>
      </c>
      <c r="P581" s="23"/>
      <c r="Q581" s="23"/>
      <c r="R581" s="23"/>
      <c r="S581" s="23"/>
      <c r="T581" s="23"/>
      <c r="U581" s="23"/>
      <c r="V581" s="23"/>
      <c r="W581" s="23">
        <v>117</v>
      </c>
      <c r="X581" s="24">
        <v>20170424</v>
      </c>
      <c r="Y581" s="22">
        <v>4</v>
      </c>
      <c r="Z581" s="22" t="s">
        <v>38</v>
      </c>
      <c r="AA581" s="22" t="s">
        <v>1124</v>
      </c>
      <c r="AB581" s="22" t="str">
        <f t="shared" si="496"/>
        <v>김연빈</v>
      </c>
      <c r="AC581" s="45" t="s">
        <v>948</v>
      </c>
      <c r="AD581" s="47" t="str">
        <f t="shared" ref="AD581" si="505">IF(AE581=0,"",AE581)</f>
        <v/>
      </c>
      <c r="AE581" s="48">
        <f t="shared" ref="AE581" si="506">IF(F581="",0,VLOOKUP(F581,제품피치,2))</f>
        <v>0</v>
      </c>
    </row>
    <row r="582" spans="1:31" s="25" customFormat="1" ht="25.5" customHeight="1">
      <c r="A582" s="21">
        <v>9</v>
      </c>
      <c r="B582" s="22">
        <f t="shared" si="491"/>
        <v>4</v>
      </c>
      <c r="C582" s="22">
        <v>25</v>
      </c>
      <c r="D582" s="22" t="s">
        <v>912</v>
      </c>
      <c r="E582" s="22" t="s">
        <v>899</v>
      </c>
      <c r="F582" s="22" t="s">
        <v>1066</v>
      </c>
      <c r="G582" s="22" t="s">
        <v>930</v>
      </c>
      <c r="H582" s="22" t="s">
        <v>922</v>
      </c>
      <c r="I582" s="32"/>
      <c r="J582" s="23">
        <f t="shared" si="492"/>
        <v>2069</v>
      </c>
      <c r="K582" s="30" t="str">
        <f t="shared" si="493"/>
        <v/>
      </c>
      <c r="L582" s="23">
        <v>1954</v>
      </c>
      <c r="M582" s="23">
        <f t="shared" si="494"/>
        <v>115</v>
      </c>
      <c r="N582" s="31">
        <f t="shared" si="495"/>
        <v>5.5582406959884E-2</v>
      </c>
      <c r="O582" s="23">
        <v>64</v>
      </c>
      <c r="P582" s="23"/>
      <c r="Q582" s="23"/>
      <c r="R582" s="23"/>
      <c r="S582" s="23">
        <v>51</v>
      </c>
      <c r="T582" s="23"/>
      <c r="U582" s="23"/>
      <c r="V582" s="23"/>
      <c r="W582" s="23"/>
      <c r="X582" s="24">
        <v>20170424</v>
      </c>
      <c r="Y582" s="22">
        <v>7</v>
      </c>
      <c r="Z582" s="22" t="s">
        <v>38</v>
      </c>
      <c r="AA582" s="22"/>
      <c r="AB582" s="22" t="str">
        <f t="shared" si="496"/>
        <v>김연빈</v>
      </c>
      <c r="AC582" s="45" t="s">
        <v>948</v>
      </c>
      <c r="AD582" s="47">
        <f t="shared" si="497"/>
        <v>0.4</v>
      </c>
      <c r="AE582" s="48">
        <f t="shared" si="498"/>
        <v>0.4</v>
      </c>
    </row>
    <row r="583" spans="1:31" s="25" customFormat="1" ht="25.5" customHeight="1">
      <c r="A583" s="21">
        <v>10</v>
      </c>
      <c r="B583" s="22">
        <f t="shared" si="491"/>
        <v>4</v>
      </c>
      <c r="C583" s="22">
        <v>25</v>
      </c>
      <c r="D583" s="22" t="s">
        <v>1056</v>
      </c>
      <c r="E583" s="22" t="s">
        <v>1057</v>
      </c>
      <c r="F583" s="22" t="s">
        <v>1058</v>
      </c>
      <c r="G583" s="22" t="s">
        <v>1059</v>
      </c>
      <c r="H583" s="22" t="s">
        <v>937</v>
      </c>
      <c r="I583" s="32"/>
      <c r="J583" s="23">
        <f t="shared" si="492"/>
        <v>3049</v>
      </c>
      <c r="K583" s="30" t="str">
        <f t="shared" si="493"/>
        <v/>
      </c>
      <c r="L583" s="23">
        <v>2690</v>
      </c>
      <c r="M583" s="23">
        <f t="shared" si="494"/>
        <v>359</v>
      </c>
      <c r="N583" s="31">
        <f t="shared" si="495"/>
        <v>0.11774352246638242</v>
      </c>
      <c r="O583" s="23">
        <v>189</v>
      </c>
      <c r="P583" s="23">
        <v>14</v>
      </c>
      <c r="Q583" s="23"/>
      <c r="R583" s="23"/>
      <c r="S583" s="23">
        <v>156</v>
      </c>
      <c r="T583" s="23"/>
      <c r="U583" s="23"/>
      <c r="V583" s="23"/>
      <c r="W583" s="23"/>
      <c r="X583" s="24">
        <v>20170424</v>
      </c>
      <c r="Y583" s="22">
        <v>14</v>
      </c>
      <c r="Z583" s="22" t="s">
        <v>39</v>
      </c>
      <c r="AA583" s="22"/>
      <c r="AB583" s="22" t="str">
        <f t="shared" si="496"/>
        <v>이명강</v>
      </c>
      <c r="AC583" s="45" t="s">
        <v>948</v>
      </c>
      <c r="AD583" s="47">
        <f t="shared" ref="AD583" si="507">IF(AE583=0,"",AE583)</f>
        <v>0.5</v>
      </c>
      <c r="AE583" s="48">
        <f t="shared" ref="AE583" si="508">IF(F583="",0,VLOOKUP(F583,제품피치,2))</f>
        <v>0.5</v>
      </c>
    </row>
    <row r="584" spans="1:31" s="25" customFormat="1" ht="25.5" customHeight="1">
      <c r="A584" s="21">
        <v>11</v>
      </c>
      <c r="B584" s="22">
        <f t="shared" si="491"/>
        <v>4</v>
      </c>
      <c r="C584" s="22">
        <v>25</v>
      </c>
      <c r="D584" s="22" t="s">
        <v>1056</v>
      </c>
      <c r="E584" s="22" t="s">
        <v>1057</v>
      </c>
      <c r="F584" s="22" t="s">
        <v>1058</v>
      </c>
      <c r="G584" s="22" t="s">
        <v>1059</v>
      </c>
      <c r="H584" s="22" t="s">
        <v>937</v>
      </c>
      <c r="I584" s="32"/>
      <c r="J584" s="23">
        <f t="shared" si="492"/>
        <v>2359</v>
      </c>
      <c r="K584" s="30" t="str">
        <f t="shared" si="493"/>
        <v/>
      </c>
      <c r="L584" s="23">
        <v>2100</v>
      </c>
      <c r="M584" s="23">
        <f t="shared" si="494"/>
        <v>259</v>
      </c>
      <c r="N584" s="31">
        <f t="shared" si="495"/>
        <v>0.10979228486646884</v>
      </c>
      <c r="O584" s="23">
        <v>243</v>
      </c>
      <c r="P584" s="23"/>
      <c r="Q584" s="23"/>
      <c r="R584" s="23"/>
      <c r="S584" s="23">
        <v>16</v>
      </c>
      <c r="T584" s="23"/>
      <c r="U584" s="23"/>
      <c r="V584" s="23"/>
      <c r="W584" s="23"/>
      <c r="X584" s="24">
        <v>20170424</v>
      </c>
      <c r="Y584" s="22">
        <v>14</v>
      </c>
      <c r="Z584" s="22" t="s">
        <v>38</v>
      </c>
      <c r="AA584" s="22"/>
      <c r="AB584" s="22" t="str">
        <f t="shared" si="496"/>
        <v>김연빈</v>
      </c>
      <c r="AC584" s="45" t="s">
        <v>931</v>
      </c>
      <c r="AD584" s="47">
        <f t="shared" ref="AD584" si="509">IF(AE584=0,"",AE584)</f>
        <v>0.5</v>
      </c>
      <c r="AE584" s="48">
        <f t="shared" ref="AE584" si="510">IF(F584="",0,VLOOKUP(F584,제품피치,2))</f>
        <v>0.5</v>
      </c>
    </row>
    <row r="585" spans="1:31" s="25" customFormat="1" ht="25.5" customHeight="1">
      <c r="A585" s="21">
        <v>12</v>
      </c>
      <c r="B585" s="22">
        <f t="shared" si="491"/>
        <v>4</v>
      </c>
      <c r="C585" s="22">
        <v>25</v>
      </c>
      <c r="D585" s="22" t="s">
        <v>912</v>
      </c>
      <c r="E585" s="22" t="s">
        <v>892</v>
      </c>
      <c r="F585" s="22" t="s">
        <v>1075</v>
      </c>
      <c r="G585" s="22" t="s">
        <v>930</v>
      </c>
      <c r="H585" s="22" t="s">
        <v>937</v>
      </c>
      <c r="I585" s="32"/>
      <c r="J585" s="23">
        <f t="shared" si="492"/>
        <v>1639</v>
      </c>
      <c r="K585" s="30" t="str">
        <f t="shared" si="493"/>
        <v/>
      </c>
      <c r="L585" s="23">
        <v>1380</v>
      </c>
      <c r="M585" s="23">
        <f t="shared" si="494"/>
        <v>259</v>
      </c>
      <c r="N585" s="31">
        <f t="shared" si="495"/>
        <v>0.15802318486882244</v>
      </c>
      <c r="O585" s="23">
        <v>222</v>
      </c>
      <c r="P585" s="23"/>
      <c r="Q585" s="23"/>
      <c r="R585" s="23"/>
      <c r="S585" s="23">
        <v>12</v>
      </c>
      <c r="T585" s="23"/>
      <c r="U585" s="23"/>
      <c r="V585" s="23"/>
      <c r="W585" s="23">
        <v>25</v>
      </c>
      <c r="X585" s="24">
        <v>20170425</v>
      </c>
      <c r="Y585" s="22">
        <v>4</v>
      </c>
      <c r="Z585" s="22" t="s">
        <v>39</v>
      </c>
      <c r="AA585" s="22" t="s">
        <v>1125</v>
      </c>
      <c r="AB585" s="22" t="str">
        <f t="shared" si="496"/>
        <v>이명강</v>
      </c>
      <c r="AC585" s="45" t="s">
        <v>931</v>
      </c>
      <c r="AD585" s="47" t="str">
        <f t="shared" ref="AD585" si="511">IF(AE585=0,"",AE585)</f>
        <v/>
      </c>
      <c r="AE585" s="48">
        <f t="shared" ref="AE585" si="512">IF(F585="",0,VLOOKUP(F585,제품피치,2))</f>
        <v>0</v>
      </c>
    </row>
    <row r="586" spans="1:31" s="25" customFormat="1" ht="25.5" customHeight="1">
      <c r="A586" s="21">
        <v>13</v>
      </c>
      <c r="B586" s="22">
        <f t="shared" si="491"/>
        <v>4</v>
      </c>
      <c r="C586" s="22">
        <v>25</v>
      </c>
      <c r="D586" s="22" t="s">
        <v>912</v>
      </c>
      <c r="E586" s="22" t="s">
        <v>892</v>
      </c>
      <c r="F586" s="22" t="s">
        <v>1075</v>
      </c>
      <c r="G586" s="22" t="s">
        <v>930</v>
      </c>
      <c r="H586" s="22" t="s">
        <v>937</v>
      </c>
      <c r="I586" s="32"/>
      <c r="J586" s="23">
        <f t="shared" si="492"/>
        <v>1240</v>
      </c>
      <c r="K586" s="30" t="str">
        <f t="shared" si="493"/>
        <v/>
      </c>
      <c r="L586" s="23">
        <v>900</v>
      </c>
      <c r="M586" s="23">
        <f t="shared" si="494"/>
        <v>340</v>
      </c>
      <c r="N586" s="31">
        <f t="shared" si="495"/>
        <v>0.27419354838709675</v>
      </c>
      <c r="O586" s="23">
        <v>70</v>
      </c>
      <c r="P586" s="23"/>
      <c r="Q586" s="23"/>
      <c r="R586" s="23"/>
      <c r="S586" s="23"/>
      <c r="T586" s="23"/>
      <c r="U586" s="23"/>
      <c r="V586" s="23"/>
      <c r="W586" s="23">
        <v>270</v>
      </c>
      <c r="X586" s="24">
        <v>20170425</v>
      </c>
      <c r="Y586" s="22">
        <v>4</v>
      </c>
      <c r="Z586" s="22" t="s">
        <v>38</v>
      </c>
      <c r="AA586" s="22" t="s">
        <v>1126</v>
      </c>
      <c r="AB586" s="22" t="str">
        <f t="shared" si="496"/>
        <v>김연빈</v>
      </c>
      <c r="AC586" s="45" t="s">
        <v>931</v>
      </c>
      <c r="AD586" s="47" t="str">
        <f t="shared" ref="AD586" si="513">IF(AE586=0,"",AE586)</f>
        <v/>
      </c>
      <c r="AE586" s="48">
        <f t="shared" ref="AE586" si="514">IF(F586="",0,VLOOKUP(F586,제품피치,2))</f>
        <v>0</v>
      </c>
    </row>
    <row r="587" spans="1:31" s="25" customFormat="1" ht="25.5" customHeight="1">
      <c r="A587" s="21">
        <v>14</v>
      </c>
      <c r="B587" s="22">
        <f t="shared" si="491"/>
        <v>4</v>
      </c>
      <c r="C587" s="22">
        <v>25</v>
      </c>
      <c r="D587" s="22" t="s">
        <v>1056</v>
      </c>
      <c r="E587" s="22" t="s">
        <v>1080</v>
      </c>
      <c r="F587" s="22" t="s">
        <v>1081</v>
      </c>
      <c r="G587" s="22" t="s">
        <v>1082</v>
      </c>
      <c r="H587" s="22" t="s">
        <v>1083</v>
      </c>
      <c r="I587" s="32"/>
      <c r="J587" s="23">
        <f t="shared" si="492"/>
        <v>4574</v>
      </c>
      <c r="K587" s="30" t="str">
        <f t="shared" si="493"/>
        <v/>
      </c>
      <c r="L587" s="23">
        <v>4000</v>
      </c>
      <c r="M587" s="23">
        <f t="shared" si="494"/>
        <v>574</v>
      </c>
      <c r="N587" s="31">
        <f t="shared" si="495"/>
        <v>0.12549191080017491</v>
      </c>
      <c r="O587" s="23">
        <v>363</v>
      </c>
      <c r="P587" s="23"/>
      <c r="Q587" s="23"/>
      <c r="R587" s="23"/>
      <c r="S587" s="23">
        <v>23</v>
      </c>
      <c r="T587" s="23">
        <v>121</v>
      </c>
      <c r="U587" s="23">
        <v>46</v>
      </c>
      <c r="V587" s="23"/>
      <c r="W587" s="23">
        <v>21</v>
      </c>
      <c r="X587" s="24">
        <v>20170425</v>
      </c>
      <c r="Y587" s="22">
        <v>5</v>
      </c>
      <c r="Z587" s="22" t="s">
        <v>38</v>
      </c>
      <c r="AA587" s="22" t="s">
        <v>1128</v>
      </c>
      <c r="AB587" s="22" t="str">
        <f t="shared" si="496"/>
        <v>김연빈</v>
      </c>
      <c r="AC587" s="45" t="s">
        <v>41</v>
      </c>
      <c r="AD587" s="47">
        <f t="shared" ref="AD587" si="515">IF(AE587=0,"",AE587)</f>
        <v>0.5</v>
      </c>
      <c r="AE587" s="48">
        <f t="shared" ref="AE587" si="516">IF(F587="",0,VLOOKUP(F587,제품피치,2))</f>
        <v>0.5</v>
      </c>
    </row>
    <row r="588" spans="1:31" s="25" customFormat="1" ht="25.5" customHeight="1">
      <c r="A588" s="21">
        <v>15</v>
      </c>
      <c r="B588" s="22">
        <f t="shared" si="491"/>
        <v>4</v>
      </c>
      <c r="C588" s="22">
        <v>25</v>
      </c>
      <c r="D588" s="22" t="s">
        <v>920</v>
      </c>
      <c r="E588" s="22" t="s">
        <v>921</v>
      </c>
      <c r="F588" s="22" t="s">
        <v>1041</v>
      </c>
      <c r="G588" s="22" t="s">
        <v>934</v>
      </c>
      <c r="H588" s="22" t="s">
        <v>1121</v>
      </c>
      <c r="I588" s="32"/>
      <c r="J588" s="23">
        <f t="shared" si="492"/>
        <v>1448</v>
      </c>
      <c r="K588" s="30" t="str">
        <f t="shared" si="493"/>
        <v/>
      </c>
      <c r="L588" s="23">
        <v>1055</v>
      </c>
      <c r="M588" s="23">
        <f t="shared" si="494"/>
        <v>393</v>
      </c>
      <c r="N588" s="31">
        <f t="shared" si="495"/>
        <v>0.27140883977900554</v>
      </c>
      <c r="O588" s="23">
        <v>127</v>
      </c>
      <c r="P588" s="23">
        <v>93</v>
      </c>
      <c r="Q588" s="23"/>
      <c r="R588" s="23"/>
      <c r="S588" s="23">
        <v>8</v>
      </c>
      <c r="T588" s="23"/>
      <c r="U588" s="23">
        <v>32</v>
      </c>
      <c r="V588" s="23"/>
      <c r="W588" s="23">
        <v>133</v>
      </c>
      <c r="X588" s="24">
        <v>20170425</v>
      </c>
      <c r="Y588" s="22">
        <v>6</v>
      </c>
      <c r="Z588" s="22" t="s">
        <v>39</v>
      </c>
      <c r="AA588" s="22" t="s">
        <v>1129</v>
      </c>
      <c r="AB588" s="22" t="str">
        <f t="shared" si="496"/>
        <v>이명강</v>
      </c>
      <c r="AC588" s="45" t="s">
        <v>41</v>
      </c>
      <c r="AD588" s="47">
        <f t="shared" si="497"/>
        <v>0.5</v>
      </c>
      <c r="AE588" s="48">
        <f t="shared" si="498"/>
        <v>0.5</v>
      </c>
    </row>
    <row r="589" spans="1:31" s="25" customFormat="1" ht="25.5" customHeight="1">
      <c r="A589" s="21">
        <v>16</v>
      </c>
      <c r="B589" s="22">
        <f t="shared" si="491"/>
        <v>4</v>
      </c>
      <c r="C589" s="22">
        <v>25</v>
      </c>
      <c r="D589" s="22" t="s">
        <v>912</v>
      </c>
      <c r="E589" s="22" t="s">
        <v>899</v>
      </c>
      <c r="F589" s="22" t="s">
        <v>1066</v>
      </c>
      <c r="G589" s="22" t="s">
        <v>930</v>
      </c>
      <c r="H589" s="22" t="s">
        <v>922</v>
      </c>
      <c r="I589" s="32"/>
      <c r="J589" s="23">
        <f t="shared" si="492"/>
        <v>2538</v>
      </c>
      <c r="K589" s="30" t="str">
        <f t="shared" si="493"/>
        <v/>
      </c>
      <c r="L589" s="23">
        <v>2380</v>
      </c>
      <c r="M589" s="23">
        <f t="shared" si="494"/>
        <v>158</v>
      </c>
      <c r="N589" s="31">
        <f t="shared" si="495"/>
        <v>6.2253743104806934E-2</v>
      </c>
      <c r="O589" s="23">
        <v>121</v>
      </c>
      <c r="P589" s="23"/>
      <c r="Q589" s="23"/>
      <c r="R589" s="23"/>
      <c r="S589" s="23">
        <v>37</v>
      </c>
      <c r="T589" s="23"/>
      <c r="U589" s="23"/>
      <c r="V589" s="23"/>
      <c r="W589" s="23"/>
      <c r="X589" s="24">
        <v>20170425</v>
      </c>
      <c r="Y589" s="22">
        <v>7</v>
      </c>
      <c r="Z589" s="22" t="s">
        <v>38</v>
      </c>
      <c r="AA589" s="22"/>
      <c r="AB589" s="22" t="str">
        <f t="shared" si="496"/>
        <v>김연빈</v>
      </c>
      <c r="AC589" s="45" t="s">
        <v>931</v>
      </c>
      <c r="AD589" s="47">
        <f t="shared" ref="AD589" si="517">IF(AE589=0,"",AE589)</f>
        <v>0.4</v>
      </c>
      <c r="AE589" s="48">
        <f t="shared" ref="AE589" si="518">IF(F589="",0,VLOOKUP(F589,제품피치,2))</f>
        <v>0.4</v>
      </c>
    </row>
    <row r="590" spans="1:31" s="25" customFormat="1" ht="25.5" customHeight="1" thickBot="1">
      <c r="A590" s="21">
        <v>17</v>
      </c>
      <c r="B590" s="22">
        <f t="shared" si="491"/>
        <v>4</v>
      </c>
      <c r="C590" s="22">
        <v>25</v>
      </c>
      <c r="D590" s="22" t="s">
        <v>920</v>
      </c>
      <c r="E590" s="22" t="s">
        <v>926</v>
      </c>
      <c r="F590" s="22" t="s">
        <v>1123</v>
      </c>
      <c r="G590" s="22" t="s">
        <v>925</v>
      </c>
      <c r="H590" s="22" t="s">
        <v>922</v>
      </c>
      <c r="I590" s="32"/>
      <c r="J590" s="23">
        <f t="shared" si="492"/>
        <v>400</v>
      </c>
      <c r="K590" s="30" t="str">
        <f t="shared" si="493"/>
        <v/>
      </c>
      <c r="L590" s="23">
        <v>400</v>
      </c>
      <c r="M590" s="23">
        <f t="shared" si="494"/>
        <v>0</v>
      </c>
      <c r="N590" s="31">
        <f t="shared" si="495"/>
        <v>0</v>
      </c>
      <c r="O590" s="23"/>
      <c r="P590" s="23"/>
      <c r="Q590" s="23"/>
      <c r="R590" s="23"/>
      <c r="S590" s="23"/>
      <c r="T590" s="23"/>
      <c r="U590" s="23"/>
      <c r="V590" s="23"/>
      <c r="W590" s="23"/>
      <c r="X590" s="24">
        <v>20170425</v>
      </c>
      <c r="Y590" s="22">
        <v>14</v>
      </c>
      <c r="Z590" s="22" t="s">
        <v>39</v>
      </c>
      <c r="AA590" s="22"/>
      <c r="AB590" s="22" t="str">
        <f t="shared" si="496"/>
        <v>이명강</v>
      </c>
      <c r="AC590" s="45" t="s">
        <v>30</v>
      </c>
      <c r="AD590" s="47">
        <f t="shared" ref="AD590" si="519">IF(AE590=0,"",AE590)</f>
        <v>0.5</v>
      </c>
      <c r="AE590" s="48">
        <f t="shared" ref="AE590" si="520">IF(F590="",0,VLOOKUP(F590,제품피치,2))</f>
        <v>0.5</v>
      </c>
    </row>
    <row r="591" spans="1:31" s="27" customFormat="1" ht="21" customHeight="1" thickTop="1">
      <c r="A591" s="82" t="s">
        <v>32</v>
      </c>
      <c r="B591" s="83"/>
      <c r="C591" s="83"/>
      <c r="D591" s="83"/>
      <c r="E591" s="83"/>
      <c r="F591" s="83"/>
      <c r="G591" s="83"/>
      <c r="H591" s="59"/>
      <c r="I591" s="86">
        <f>SUM(I574:I590)</f>
        <v>0</v>
      </c>
      <c r="J591" s="86">
        <f>SUM(J574:J590)</f>
        <v>75857</v>
      </c>
      <c r="K591" s="86">
        <f>SUM(K574:K590)</f>
        <v>0</v>
      </c>
      <c r="L591" s="86">
        <f>SUM(L574:L590)</f>
        <v>70650</v>
      </c>
      <c r="M591" s="86">
        <f>SUM(M574:M590)</f>
        <v>5207</v>
      </c>
      <c r="N591" s="88">
        <f>M591/J591</f>
        <v>6.8642313827333004E-2</v>
      </c>
      <c r="O591" s="26">
        <f t="shared" ref="O591:W591" si="521">SUM( O574:O590)</f>
        <v>3141</v>
      </c>
      <c r="P591" s="26">
        <f t="shared" si="521"/>
        <v>107</v>
      </c>
      <c r="Q591" s="26">
        <f t="shared" si="521"/>
        <v>0</v>
      </c>
      <c r="R591" s="26">
        <f t="shared" si="521"/>
        <v>0</v>
      </c>
      <c r="S591" s="26">
        <f t="shared" si="521"/>
        <v>479</v>
      </c>
      <c r="T591" s="26">
        <f t="shared" si="521"/>
        <v>463</v>
      </c>
      <c r="U591" s="26">
        <f t="shared" si="521"/>
        <v>224</v>
      </c>
      <c r="V591" s="26">
        <f t="shared" si="521"/>
        <v>0</v>
      </c>
      <c r="W591" s="26">
        <f t="shared" si="521"/>
        <v>793</v>
      </c>
      <c r="X591" s="89"/>
      <c r="Y591" s="83"/>
      <c r="Z591" s="59"/>
      <c r="AA591" s="90"/>
      <c r="AB591" s="58"/>
      <c r="AC591" s="59"/>
      <c r="AD591" s="62"/>
      <c r="AE591" s="25"/>
    </row>
    <row r="592" spans="1:31" s="27" customFormat="1" ht="20.25">
      <c r="A592" s="84"/>
      <c r="B592" s="85"/>
      <c r="C592" s="85"/>
      <c r="D592" s="85"/>
      <c r="E592" s="85"/>
      <c r="F592" s="85"/>
      <c r="G592" s="85"/>
      <c r="H592" s="61"/>
      <c r="I592" s="87"/>
      <c r="J592" s="87"/>
      <c r="K592" s="87"/>
      <c r="L592" s="87"/>
      <c r="M592" s="87"/>
      <c r="N592" s="87"/>
      <c r="O592" s="55">
        <f t="shared" ref="O592:W592" si="522">IFERROR(O591/$M591,"")</f>
        <v>0.60322642596504705</v>
      </c>
      <c r="P592" s="55">
        <f t="shared" si="522"/>
        <v>2.0549260610716342E-2</v>
      </c>
      <c r="Q592" s="55">
        <f t="shared" si="522"/>
        <v>0</v>
      </c>
      <c r="R592" s="55">
        <f t="shared" si="522"/>
        <v>0</v>
      </c>
      <c r="S592" s="55">
        <f t="shared" si="522"/>
        <v>9.199154983675821E-2</v>
      </c>
      <c r="T592" s="55">
        <f t="shared" si="522"/>
        <v>8.8918763203380061E-2</v>
      </c>
      <c r="U592" s="55">
        <f t="shared" si="522"/>
        <v>4.3019012867294031E-2</v>
      </c>
      <c r="V592" s="55">
        <f t="shared" si="522"/>
        <v>0</v>
      </c>
      <c r="W592" s="55">
        <f t="shared" si="522"/>
        <v>0.15229498751680431</v>
      </c>
      <c r="X592" s="60"/>
      <c r="Y592" s="85"/>
      <c r="Z592" s="61"/>
      <c r="AA592" s="87"/>
      <c r="AB592" s="60"/>
      <c r="AC592" s="61"/>
      <c r="AD592" s="63"/>
      <c r="AE592" s="25"/>
    </row>
    <row r="593" spans="1:31" s="28" customFormat="1" ht="10.5" customHeight="1" thickBot="1">
      <c r="A593" s="64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6"/>
      <c r="AE593" s="25"/>
    </row>
    <row r="594" spans="1:31" s="28" customFormat="1" ht="24.75" customHeight="1">
      <c r="A594" s="67" t="s">
        <v>33</v>
      </c>
      <c r="B594" s="68"/>
      <c r="C594" s="69"/>
      <c r="D594" s="76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77"/>
      <c r="AE594" s="25"/>
    </row>
    <row r="595" spans="1:31" s="28" customFormat="1" ht="24.75" customHeight="1">
      <c r="A595" s="70"/>
      <c r="B595" s="71"/>
      <c r="C595" s="72"/>
      <c r="D595" s="78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9"/>
      <c r="AE595" s="16"/>
    </row>
    <row r="596" spans="1:31" s="28" customFormat="1" ht="24.75" customHeight="1">
      <c r="A596" s="70"/>
      <c r="B596" s="71"/>
      <c r="C596" s="72"/>
      <c r="D596" s="78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9"/>
      <c r="AE596" s="16"/>
    </row>
    <row r="597" spans="1:31" s="28" customFormat="1" ht="24.75" customHeight="1">
      <c r="A597" s="70"/>
      <c r="B597" s="71"/>
      <c r="C597" s="72"/>
      <c r="D597" s="78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9"/>
      <c r="AE597" s="16"/>
    </row>
    <row r="598" spans="1:31" s="28" customFormat="1" ht="24.75" customHeight="1">
      <c r="A598" s="70"/>
      <c r="B598" s="71"/>
      <c r="C598" s="72"/>
      <c r="D598" s="78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9"/>
      <c r="AE598" s="16"/>
    </row>
    <row r="599" spans="1:31" ht="24.75" customHeight="1" thickBot="1">
      <c r="A599" s="73"/>
      <c r="B599" s="74"/>
      <c r="C599" s="75"/>
      <c r="D599" s="80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81"/>
    </row>
    <row r="600" spans="1:31" ht="17.25" thickBot="1"/>
    <row r="601" spans="1:31" s="16" customFormat="1" ht="33" customHeight="1">
      <c r="A601" s="91">
        <v>4</v>
      </c>
      <c r="B601" s="92"/>
      <c r="C601" s="92"/>
      <c r="D601" s="92"/>
      <c r="E601" s="92"/>
      <c r="F601" s="93" t="s">
        <v>40</v>
      </c>
      <c r="G601" s="93"/>
      <c r="H601" s="93"/>
      <c r="I601" s="93"/>
      <c r="J601" s="93"/>
      <c r="K601" s="94"/>
      <c r="L601" s="95" t="s">
        <v>0</v>
      </c>
      <c r="M601" s="96"/>
      <c r="N601" s="15"/>
      <c r="O601" s="95" t="s">
        <v>1</v>
      </c>
      <c r="P601" s="97"/>
      <c r="Q601" s="97"/>
      <c r="R601" s="97"/>
      <c r="S601" s="97"/>
      <c r="T601" s="97"/>
      <c r="U601" s="97"/>
      <c r="V601" s="97"/>
      <c r="W601" s="96"/>
      <c r="X601" s="95" t="s">
        <v>2</v>
      </c>
      <c r="Y601" s="97"/>
      <c r="Z601" s="96"/>
      <c r="AA601" s="98" t="s">
        <v>3</v>
      </c>
      <c r="AB601" s="100" t="s">
        <v>4</v>
      </c>
      <c r="AC601" s="102" t="s">
        <v>5</v>
      </c>
      <c r="AD601" s="104" t="s">
        <v>793</v>
      </c>
    </row>
    <row r="602" spans="1:31" s="16" customFormat="1" ht="45" customHeight="1" thickBot="1">
      <c r="A602" s="17" t="s">
        <v>6</v>
      </c>
      <c r="B602" s="18" t="s">
        <v>7</v>
      </c>
      <c r="C602" s="18" t="s">
        <v>8</v>
      </c>
      <c r="D602" s="18" t="s">
        <v>9</v>
      </c>
      <c r="E602" s="18" t="s">
        <v>10</v>
      </c>
      <c r="F602" s="18" t="s">
        <v>11</v>
      </c>
      <c r="G602" s="18" t="s">
        <v>12</v>
      </c>
      <c r="H602" s="18" t="s">
        <v>13</v>
      </c>
      <c r="I602" s="33" t="s">
        <v>36</v>
      </c>
      <c r="J602" s="18" t="s">
        <v>0</v>
      </c>
      <c r="K602" s="18" t="s">
        <v>37</v>
      </c>
      <c r="L602" s="18" t="s">
        <v>14</v>
      </c>
      <c r="M602" s="18" t="s">
        <v>15</v>
      </c>
      <c r="N602" s="19" t="s">
        <v>16</v>
      </c>
      <c r="O602" s="18" t="s">
        <v>17</v>
      </c>
      <c r="P602" s="18" t="s">
        <v>18</v>
      </c>
      <c r="Q602" s="18" t="s">
        <v>19</v>
      </c>
      <c r="R602" s="18" t="s">
        <v>20</v>
      </c>
      <c r="S602" s="18" t="s">
        <v>21</v>
      </c>
      <c r="T602" s="18" t="s">
        <v>22</v>
      </c>
      <c r="U602" s="18" t="s">
        <v>23</v>
      </c>
      <c r="V602" s="20" t="s">
        <v>34</v>
      </c>
      <c r="W602" s="18" t="s">
        <v>25</v>
      </c>
      <c r="X602" s="18" t="s">
        <v>26</v>
      </c>
      <c r="Y602" s="18" t="s">
        <v>27</v>
      </c>
      <c r="Z602" s="18" t="s">
        <v>28</v>
      </c>
      <c r="AA602" s="99"/>
      <c r="AB602" s="101"/>
      <c r="AC602" s="103"/>
      <c r="AD602" s="105"/>
    </row>
    <row r="603" spans="1:31" s="25" customFormat="1" ht="25.5" customHeight="1">
      <c r="A603" s="21">
        <v>1</v>
      </c>
      <c r="B603" s="22">
        <f t="shared" ref="B603:B626" si="523">$A$1</f>
        <v>4</v>
      </c>
      <c r="C603" s="22">
        <v>26</v>
      </c>
      <c r="D603" s="22" t="s">
        <v>920</v>
      </c>
      <c r="E603" s="22" t="s">
        <v>1054</v>
      </c>
      <c r="F603" s="22" t="s">
        <v>1137</v>
      </c>
      <c r="G603" s="22" t="s">
        <v>1138</v>
      </c>
      <c r="H603" s="22" t="s">
        <v>922</v>
      </c>
      <c r="I603" s="32"/>
      <c r="J603" s="23">
        <f t="shared" ref="J603:J626" si="524">L603+M603</f>
        <v>226</v>
      </c>
      <c r="K603" s="30" t="str">
        <f t="shared" ref="K603:K626" si="525">IF(OR(I603=0,J603=0),"",I603-J603)</f>
        <v/>
      </c>
      <c r="L603" s="23">
        <v>204</v>
      </c>
      <c r="M603" s="23">
        <f t="shared" ref="M603:M626" si="526">SUBTOTAL(9,O603:W603)</f>
        <v>22</v>
      </c>
      <c r="N603" s="31">
        <f t="shared" ref="N603:N626" si="527">IF(L603="",0,M603/J603)</f>
        <v>9.7345132743362831E-2</v>
      </c>
      <c r="O603" s="23">
        <v>13</v>
      </c>
      <c r="P603" s="23"/>
      <c r="Q603" s="23"/>
      <c r="R603" s="23"/>
      <c r="S603" s="23">
        <v>9</v>
      </c>
      <c r="T603" s="23"/>
      <c r="U603" s="23"/>
      <c r="V603" s="23"/>
      <c r="W603" s="23"/>
      <c r="X603" s="24">
        <v>20170105</v>
      </c>
      <c r="Y603" s="22">
        <v>9</v>
      </c>
      <c r="Z603" s="22" t="s">
        <v>38</v>
      </c>
      <c r="AA603" s="22"/>
      <c r="AB603" s="22" t="str">
        <f t="shared" ref="AB603:AB626" si="528">IF(Z603="A","이명강","김연빈")</f>
        <v>김연빈</v>
      </c>
      <c r="AC603" s="45" t="s">
        <v>931</v>
      </c>
      <c r="AD603" s="47" t="str">
        <f t="shared" ref="AD603" si="529">IF(AE603=0,"",AE603)</f>
        <v/>
      </c>
      <c r="AE603" s="48">
        <f t="shared" ref="AE603" si="530">IF(F603="",0,VLOOKUP(F603,제품피치,2))</f>
        <v>0</v>
      </c>
    </row>
    <row r="604" spans="1:31" s="25" customFormat="1" ht="25.5" customHeight="1">
      <c r="A604" s="21">
        <v>2</v>
      </c>
      <c r="B604" s="22">
        <f t="shared" si="523"/>
        <v>4</v>
      </c>
      <c r="C604" s="22">
        <v>26</v>
      </c>
      <c r="D604" s="22" t="s">
        <v>936</v>
      </c>
      <c r="E604" s="22" t="s">
        <v>1102</v>
      </c>
      <c r="F604" s="22" t="s">
        <v>1135</v>
      </c>
      <c r="G604" s="22" t="s">
        <v>1136</v>
      </c>
      <c r="H604" s="22" t="s">
        <v>937</v>
      </c>
      <c r="I604" s="32"/>
      <c r="J604" s="23">
        <f t="shared" si="524"/>
        <v>5011</v>
      </c>
      <c r="K604" s="30" t="str">
        <f t="shared" si="525"/>
        <v/>
      </c>
      <c r="L604" s="23">
        <v>5000</v>
      </c>
      <c r="M604" s="23">
        <f t="shared" si="526"/>
        <v>11</v>
      </c>
      <c r="N604" s="31">
        <f t="shared" si="527"/>
        <v>2.195170624625823E-3</v>
      </c>
      <c r="O604" s="23">
        <v>11</v>
      </c>
      <c r="P604" s="23"/>
      <c r="Q604" s="23"/>
      <c r="R604" s="23"/>
      <c r="S604" s="23"/>
      <c r="T604" s="23"/>
      <c r="U604" s="23"/>
      <c r="V604" s="23"/>
      <c r="W604" s="23"/>
      <c r="X604" s="24">
        <v>20170216</v>
      </c>
      <c r="Y604" s="22">
        <v>5</v>
      </c>
      <c r="Z604" s="22" t="s">
        <v>39</v>
      </c>
      <c r="AA604" s="22"/>
      <c r="AB604" s="22" t="str">
        <f t="shared" si="528"/>
        <v>이명강</v>
      </c>
      <c r="AC604" s="45" t="s">
        <v>30</v>
      </c>
      <c r="AD604" s="47">
        <f t="shared" ref="AD604" si="531">IF(AE604=0,"",AE604)</f>
        <v>0.5</v>
      </c>
      <c r="AE604" s="48">
        <f t="shared" ref="AE604" si="532">IF(F604="",0,VLOOKUP(F604,제품피치,2))</f>
        <v>0.5</v>
      </c>
    </row>
    <row r="605" spans="1:31" s="25" customFormat="1" ht="25.5" customHeight="1">
      <c r="A605" s="21">
        <v>3</v>
      </c>
      <c r="B605" s="22">
        <f t="shared" si="523"/>
        <v>4</v>
      </c>
      <c r="C605" s="22">
        <v>26</v>
      </c>
      <c r="D605" s="22" t="s">
        <v>996</v>
      </c>
      <c r="E605" s="22" t="s">
        <v>901</v>
      </c>
      <c r="F605" s="22" t="s">
        <v>1028</v>
      </c>
      <c r="G605" s="22" t="s">
        <v>1000</v>
      </c>
      <c r="H605" s="22" t="s">
        <v>937</v>
      </c>
      <c r="I605" s="32"/>
      <c r="J605" s="23">
        <f t="shared" si="524"/>
        <v>6130</v>
      </c>
      <c r="K605" s="30" t="str">
        <f t="shared" si="525"/>
        <v/>
      </c>
      <c r="L605" s="23">
        <v>6130</v>
      </c>
      <c r="M605" s="23">
        <f t="shared" si="526"/>
        <v>0</v>
      </c>
      <c r="N605" s="31">
        <f t="shared" si="527"/>
        <v>0</v>
      </c>
      <c r="O605" s="23"/>
      <c r="P605" s="23"/>
      <c r="Q605" s="23"/>
      <c r="R605" s="23"/>
      <c r="S605" s="23"/>
      <c r="T605" s="23"/>
      <c r="U605" s="23"/>
      <c r="V605" s="23"/>
      <c r="W605" s="23"/>
      <c r="X605" s="24">
        <v>20170413</v>
      </c>
      <c r="Y605" s="22">
        <v>3</v>
      </c>
      <c r="Z605" s="22" t="s">
        <v>38</v>
      </c>
      <c r="AA605" s="22"/>
      <c r="AB605" s="22" t="str">
        <f t="shared" si="528"/>
        <v>김연빈</v>
      </c>
      <c r="AC605" s="45" t="s">
        <v>1109</v>
      </c>
      <c r="AD605" s="47">
        <f t="shared" ref="AD605" si="533">IF(AE605=0,"",AE605)</f>
        <v>0.5</v>
      </c>
      <c r="AE605" s="48">
        <f t="shared" ref="AE605" si="534">IF(F605="",0,VLOOKUP(F605,제품피치,2))</f>
        <v>0.5</v>
      </c>
    </row>
    <row r="606" spans="1:31" s="25" customFormat="1" ht="25.5" customHeight="1">
      <c r="A606" s="21">
        <v>4</v>
      </c>
      <c r="B606" s="22">
        <f t="shared" si="523"/>
        <v>4</v>
      </c>
      <c r="C606" s="22">
        <v>26</v>
      </c>
      <c r="D606" s="22" t="s">
        <v>996</v>
      </c>
      <c r="E606" s="22" t="s">
        <v>901</v>
      </c>
      <c r="F606" s="22" t="s">
        <v>1028</v>
      </c>
      <c r="G606" s="22" t="s">
        <v>1000</v>
      </c>
      <c r="H606" s="22" t="s">
        <v>937</v>
      </c>
      <c r="I606" s="32"/>
      <c r="J606" s="23">
        <f t="shared" si="524"/>
        <v>6713</v>
      </c>
      <c r="K606" s="30" t="str">
        <f t="shared" si="525"/>
        <v/>
      </c>
      <c r="L606" s="23">
        <v>6713</v>
      </c>
      <c r="M606" s="23">
        <f t="shared" si="526"/>
        <v>0</v>
      </c>
      <c r="N606" s="31">
        <f t="shared" si="527"/>
        <v>0</v>
      </c>
      <c r="O606" s="23"/>
      <c r="P606" s="23"/>
      <c r="Q606" s="23"/>
      <c r="R606" s="23"/>
      <c r="S606" s="23"/>
      <c r="T606" s="23"/>
      <c r="U606" s="23"/>
      <c r="V606" s="23"/>
      <c r="W606" s="23"/>
      <c r="X606" s="24">
        <v>20170414</v>
      </c>
      <c r="Y606" s="22">
        <v>3</v>
      </c>
      <c r="Z606" s="22" t="s">
        <v>39</v>
      </c>
      <c r="AA606" s="22"/>
      <c r="AB606" s="22" t="str">
        <f t="shared" si="528"/>
        <v>이명강</v>
      </c>
      <c r="AC606" s="45" t="s">
        <v>1109</v>
      </c>
      <c r="AD606" s="47">
        <f t="shared" ref="AD606:AD622" si="535">IF(AE606=0,"",AE606)</f>
        <v>0.5</v>
      </c>
      <c r="AE606" s="48">
        <f t="shared" ref="AE606:AE622" si="536">IF(F606="",0,VLOOKUP(F606,제품피치,2))</f>
        <v>0.5</v>
      </c>
    </row>
    <row r="607" spans="1:31" s="25" customFormat="1" ht="25.5" customHeight="1">
      <c r="A607" s="21">
        <v>5</v>
      </c>
      <c r="B607" s="22">
        <f t="shared" si="523"/>
        <v>4</v>
      </c>
      <c r="C607" s="22">
        <v>26</v>
      </c>
      <c r="D607" s="22" t="s">
        <v>936</v>
      </c>
      <c r="E607" s="22" t="s">
        <v>1102</v>
      </c>
      <c r="F607" s="22" t="s">
        <v>1103</v>
      </c>
      <c r="G607" s="22" t="s">
        <v>1100</v>
      </c>
      <c r="H607" s="22" t="s">
        <v>937</v>
      </c>
      <c r="I607" s="32"/>
      <c r="J607" s="23">
        <f t="shared" si="524"/>
        <v>20237</v>
      </c>
      <c r="K607" s="30" t="str">
        <f t="shared" si="525"/>
        <v/>
      </c>
      <c r="L607" s="23">
        <v>20000</v>
      </c>
      <c r="M607" s="23">
        <f t="shared" si="526"/>
        <v>237</v>
      </c>
      <c r="N607" s="31">
        <f t="shared" si="527"/>
        <v>1.1711222019073974E-2</v>
      </c>
      <c r="O607" s="23">
        <v>237</v>
      </c>
      <c r="P607" s="23"/>
      <c r="Q607" s="23"/>
      <c r="R607" s="23"/>
      <c r="S607" s="23"/>
      <c r="T607" s="23"/>
      <c r="U607" s="23"/>
      <c r="V607" s="23"/>
      <c r="W607" s="23"/>
      <c r="X607" s="24">
        <v>20170416</v>
      </c>
      <c r="Y607" s="22">
        <v>4</v>
      </c>
      <c r="Z607" s="22" t="s">
        <v>38</v>
      </c>
      <c r="AA607" s="22"/>
      <c r="AB607" s="22" t="str">
        <f t="shared" si="528"/>
        <v>김연빈</v>
      </c>
      <c r="AC607" s="45" t="s">
        <v>30</v>
      </c>
      <c r="AD607" s="47" t="str">
        <f t="shared" si="535"/>
        <v/>
      </c>
      <c r="AE607" s="48">
        <f t="shared" si="536"/>
        <v>0</v>
      </c>
    </row>
    <row r="608" spans="1:31" s="25" customFormat="1" ht="25.5" customHeight="1">
      <c r="A608" s="21">
        <v>6</v>
      </c>
      <c r="B608" s="22">
        <f t="shared" si="523"/>
        <v>4</v>
      </c>
      <c r="C608" s="22">
        <v>26</v>
      </c>
      <c r="D608" s="22" t="s">
        <v>936</v>
      </c>
      <c r="E608" s="22" t="s">
        <v>1102</v>
      </c>
      <c r="F608" s="22" t="s">
        <v>1103</v>
      </c>
      <c r="G608" s="22" t="s">
        <v>1100</v>
      </c>
      <c r="H608" s="22" t="s">
        <v>937</v>
      </c>
      <c r="I608" s="32"/>
      <c r="J608" s="23">
        <f t="shared" si="524"/>
        <v>10074</v>
      </c>
      <c r="K608" s="30" t="str">
        <f t="shared" si="525"/>
        <v/>
      </c>
      <c r="L608" s="23">
        <v>10000</v>
      </c>
      <c r="M608" s="23">
        <f t="shared" si="526"/>
        <v>74</v>
      </c>
      <c r="N608" s="31">
        <f t="shared" si="527"/>
        <v>7.3456422473694664E-3</v>
      </c>
      <c r="O608" s="23">
        <v>74</v>
      </c>
      <c r="P608" s="23"/>
      <c r="Q608" s="23"/>
      <c r="R608" s="23"/>
      <c r="S608" s="23"/>
      <c r="T608" s="23"/>
      <c r="U608" s="23"/>
      <c r="V608" s="23"/>
      <c r="W608" s="23"/>
      <c r="X608" s="24">
        <v>20170417</v>
      </c>
      <c r="Y608" s="22">
        <v>4</v>
      </c>
      <c r="Z608" s="22" t="s">
        <v>39</v>
      </c>
      <c r="AA608" s="22"/>
      <c r="AB608" s="22" t="str">
        <f t="shared" si="528"/>
        <v>이명강</v>
      </c>
      <c r="AC608" s="45" t="s">
        <v>30</v>
      </c>
      <c r="AD608" s="47" t="str">
        <f t="shared" ref="AD608" si="537">IF(AE608=0,"",AE608)</f>
        <v/>
      </c>
      <c r="AE608" s="48">
        <f t="shared" ref="AE608" si="538">IF(F608="",0,VLOOKUP(F608,제품피치,2))</f>
        <v>0</v>
      </c>
    </row>
    <row r="609" spans="1:31" s="25" customFormat="1" ht="25.5" customHeight="1">
      <c r="A609" s="21">
        <v>7</v>
      </c>
      <c r="B609" s="22">
        <f t="shared" si="523"/>
        <v>4</v>
      </c>
      <c r="C609" s="22">
        <v>26</v>
      </c>
      <c r="D609" s="22" t="s">
        <v>1130</v>
      </c>
      <c r="E609" s="22" t="s">
        <v>1131</v>
      </c>
      <c r="F609" s="22" t="s">
        <v>1132</v>
      </c>
      <c r="G609" s="22">
        <v>7301</v>
      </c>
      <c r="H609" s="22" t="s">
        <v>937</v>
      </c>
      <c r="I609" s="32"/>
      <c r="J609" s="23">
        <f t="shared" si="524"/>
        <v>876</v>
      </c>
      <c r="K609" s="30" t="str">
        <f t="shared" si="525"/>
        <v/>
      </c>
      <c r="L609" s="23">
        <v>876</v>
      </c>
      <c r="M609" s="23">
        <f t="shared" si="526"/>
        <v>0</v>
      </c>
      <c r="N609" s="31">
        <f t="shared" si="527"/>
        <v>0</v>
      </c>
      <c r="O609" s="23"/>
      <c r="P609" s="23"/>
      <c r="Q609" s="23"/>
      <c r="R609" s="23"/>
      <c r="S609" s="23"/>
      <c r="T609" s="23"/>
      <c r="U609" s="23"/>
      <c r="V609" s="23"/>
      <c r="W609" s="23"/>
      <c r="X609" s="24">
        <v>20170419</v>
      </c>
      <c r="Y609" s="22">
        <v>11</v>
      </c>
      <c r="Z609" s="22" t="s">
        <v>1134</v>
      </c>
      <c r="AA609" s="22"/>
      <c r="AB609" s="22" t="str">
        <f t="shared" si="528"/>
        <v>이명강</v>
      </c>
      <c r="AC609" s="45" t="s">
        <v>948</v>
      </c>
      <c r="AD609" s="47" t="str">
        <f t="shared" ref="AD609" si="539">IF(AE609=0,"",AE609)</f>
        <v/>
      </c>
      <c r="AE609" s="48">
        <f t="shared" ref="AE609" si="540">IF(F609="",0,VLOOKUP(F609,제품피치,2))</f>
        <v>0</v>
      </c>
    </row>
    <row r="610" spans="1:31" s="25" customFormat="1" ht="25.5" customHeight="1">
      <c r="A610" s="21">
        <v>8</v>
      </c>
      <c r="B610" s="22">
        <f t="shared" si="523"/>
        <v>4</v>
      </c>
      <c r="C610" s="22">
        <v>26</v>
      </c>
      <c r="D610" s="22" t="s">
        <v>1130</v>
      </c>
      <c r="E610" s="22" t="s">
        <v>1131</v>
      </c>
      <c r="F610" s="22" t="s">
        <v>1132</v>
      </c>
      <c r="G610" s="22">
        <v>7301</v>
      </c>
      <c r="H610" s="22" t="s">
        <v>937</v>
      </c>
      <c r="I610" s="32"/>
      <c r="J610" s="23">
        <f t="shared" si="524"/>
        <v>2470</v>
      </c>
      <c r="K610" s="30" t="str">
        <f t="shared" si="525"/>
        <v/>
      </c>
      <c r="L610" s="23">
        <v>2452</v>
      </c>
      <c r="M610" s="23">
        <f t="shared" si="526"/>
        <v>18</v>
      </c>
      <c r="N610" s="31">
        <f t="shared" si="527"/>
        <v>7.2874493927125505E-3</v>
      </c>
      <c r="O610" s="23"/>
      <c r="P610" s="23"/>
      <c r="Q610" s="23"/>
      <c r="R610" s="23"/>
      <c r="S610" s="23"/>
      <c r="T610" s="23"/>
      <c r="U610" s="23"/>
      <c r="V610" s="23"/>
      <c r="W610" s="23">
        <v>18</v>
      </c>
      <c r="X610" s="24">
        <v>20170419</v>
      </c>
      <c r="Y610" s="22">
        <v>11</v>
      </c>
      <c r="Z610" s="22" t="s">
        <v>38</v>
      </c>
      <c r="AA610" s="22" t="s">
        <v>1133</v>
      </c>
      <c r="AB610" s="22" t="str">
        <f t="shared" si="528"/>
        <v>김연빈</v>
      </c>
      <c r="AC610" s="45" t="s">
        <v>948</v>
      </c>
      <c r="AD610" s="47" t="str">
        <f t="shared" si="535"/>
        <v/>
      </c>
      <c r="AE610" s="48">
        <f t="shared" si="536"/>
        <v>0</v>
      </c>
    </row>
    <row r="611" spans="1:31" s="25" customFormat="1" ht="25.5" customHeight="1">
      <c r="A611" s="21">
        <v>9</v>
      </c>
      <c r="B611" s="22">
        <f t="shared" si="523"/>
        <v>4</v>
      </c>
      <c r="C611" s="22">
        <v>26</v>
      </c>
      <c r="D611" s="22" t="s">
        <v>1130</v>
      </c>
      <c r="E611" s="22" t="s">
        <v>1131</v>
      </c>
      <c r="F611" s="22" t="s">
        <v>1132</v>
      </c>
      <c r="G611" s="22">
        <v>7301</v>
      </c>
      <c r="H611" s="22" t="s">
        <v>937</v>
      </c>
      <c r="I611" s="32"/>
      <c r="J611" s="23">
        <f t="shared" si="524"/>
        <v>566</v>
      </c>
      <c r="K611" s="30" t="str">
        <f t="shared" si="525"/>
        <v/>
      </c>
      <c r="L611" s="23">
        <v>566</v>
      </c>
      <c r="M611" s="23">
        <f t="shared" si="526"/>
        <v>0</v>
      </c>
      <c r="N611" s="31">
        <f t="shared" si="527"/>
        <v>0</v>
      </c>
      <c r="O611" s="23"/>
      <c r="P611" s="23"/>
      <c r="Q611" s="23"/>
      <c r="R611" s="23"/>
      <c r="S611" s="23"/>
      <c r="T611" s="23"/>
      <c r="U611" s="23"/>
      <c r="V611" s="23"/>
      <c r="W611" s="23"/>
      <c r="X611" s="24">
        <v>20170420</v>
      </c>
      <c r="Y611" s="22">
        <v>11</v>
      </c>
      <c r="Z611" s="22" t="s">
        <v>39</v>
      </c>
      <c r="AA611" s="22"/>
      <c r="AB611" s="22" t="str">
        <f t="shared" si="528"/>
        <v>이명강</v>
      </c>
      <c r="AC611" s="45" t="s">
        <v>948</v>
      </c>
      <c r="AD611" s="47" t="str">
        <f t="shared" si="535"/>
        <v/>
      </c>
      <c r="AE611" s="48">
        <f t="shared" si="536"/>
        <v>0</v>
      </c>
    </row>
    <row r="612" spans="1:31" s="25" customFormat="1" ht="25.5" customHeight="1">
      <c r="A612" s="21">
        <v>10</v>
      </c>
      <c r="B612" s="22">
        <f t="shared" si="523"/>
        <v>4</v>
      </c>
      <c r="C612" s="22">
        <v>26</v>
      </c>
      <c r="D612" s="22" t="s">
        <v>912</v>
      </c>
      <c r="E612" s="22" t="s">
        <v>901</v>
      </c>
      <c r="F612" s="22" t="s">
        <v>1113</v>
      </c>
      <c r="G612" s="22">
        <v>7301</v>
      </c>
      <c r="H612" s="22" t="s">
        <v>922</v>
      </c>
      <c r="I612" s="32"/>
      <c r="J612" s="23">
        <f t="shared" si="524"/>
        <v>2808</v>
      </c>
      <c r="K612" s="30" t="str">
        <f t="shared" si="525"/>
        <v/>
      </c>
      <c r="L612" s="23">
        <v>2800</v>
      </c>
      <c r="M612" s="23">
        <f t="shared" si="526"/>
        <v>8</v>
      </c>
      <c r="N612" s="31">
        <f t="shared" si="527"/>
        <v>2.8490028490028491E-3</v>
      </c>
      <c r="O612" s="23">
        <v>4</v>
      </c>
      <c r="P612" s="23"/>
      <c r="Q612" s="23"/>
      <c r="R612" s="23"/>
      <c r="S612" s="23">
        <v>4</v>
      </c>
      <c r="T612" s="23"/>
      <c r="U612" s="23"/>
      <c r="V612" s="23"/>
      <c r="W612" s="23"/>
      <c r="X612" s="24">
        <v>20170421</v>
      </c>
      <c r="Y612" s="22">
        <v>11</v>
      </c>
      <c r="Z612" s="22" t="s">
        <v>38</v>
      </c>
      <c r="AA612" s="22"/>
      <c r="AB612" s="22" t="str">
        <f t="shared" si="528"/>
        <v>김연빈</v>
      </c>
      <c r="AC612" s="45" t="s">
        <v>30</v>
      </c>
      <c r="AD612" s="47">
        <f t="shared" ref="AD612" si="541">IF(AE612=0,"",AE612)</f>
        <v>0.5</v>
      </c>
      <c r="AE612" s="48">
        <f t="shared" ref="AE612" si="542">IF(F612="",0,VLOOKUP(F612,제품피치,2))</f>
        <v>0.5</v>
      </c>
    </row>
    <row r="613" spans="1:31" s="25" customFormat="1" ht="25.5" customHeight="1">
      <c r="A613" s="21">
        <v>11</v>
      </c>
      <c r="B613" s="22">
        <f t="shared" si="523"/>
        <v>4</v>
      </c>
      <c r="C613" s="22">
        <v>26</v>
      </c>
      <c r="D613" s="22" t="s">
        <v>912</v>
      </c>
      <c r="E613" s="22" t="s">
        <v>897</v>
      </c>
      <c r="F613" s="22" t="s">
        <v>1045</v>
      </c>
      <c r="G613" s="22" t="s">
        <v>924</v>
      </c>
      <c r="H613" s="22" t="s">
        <v>937</v>
      </c>
      <c r="I613" s="32"/>
      <c r="J613" s="23">
        <f t="shared" si="524"/>
        <v>2336</v>
      </c>
      <c r="K613" s="30" t="str">
        <f t="shared" si="525"/>
        <v/>
      </c>
      <c r="L613" s="23">
        <v>2336</v>
      </c>
      <c r="M613" s="23">
        <f t="shared" si="526"/>
        <v>0</v>
      </c>
      <c r="N613" s="31">
        <f t="shared" si="527"/>
        <v>0</v>
      </c>
      <c r="O613" s="23"/>
      <c r="P613" s="23"/>
      <c r="Q613" s="23"/>
      <c r="R613" s="23"/>
      <c r="S613" s="23"/>
      <c r="T613" s="23"/>
      <c r="U613" s="23"/>
      <c r="V613" s="23"/>
      <c r="W613" s="23"/>
      <c r="X613" s="24">
        <v>20170425</v>
      </c>
      <c r="Y613" s="22">
        <v>2</v>
      </c>
      <c r="Z613" s="22" t="s">
        <v>39</v>
      </c>
      <c r="AA613" s="22"/>
      <c r="AB613" s="22" t="str">
        <f t="shared" si="528"/>
        <v>이명강</v>
      </c>
      <c r="AC613" s="45" t="s">
        <v>948</v>
      </c>
      <c r="AD613" s="47" t="str">
        <f t="shared" ref="AD613" si="543">IF(AE613=0,"",AE613)</f>
        <v/>
      </c>
      <c r="AE613" s="48">
        <f t="shared" ref="AE613" si="544">IF(F613="",0,VLOOKUP(F613,제품피치,2))</f>
        <v>0</v>
      </c>
    </row>
    <row r="614" spans="1:31" s="25" customFormat="1" ht="25.5" customHeight="1">
      <c r="A614" s="21">
        <v>12</v>
      </c>
      <c r="B614" s="22">
        <f t="shared" si="523"/>
        <v>4</v>
      </c>
      <c r="C614" s="22">
        <v>26</v>
      </c>
      <c r="D614" s="22" t="s">
        <v>912</v>
      </c>
      <c r="E614" s="22" t="s">
        <v>897</v>
      </c>
      <c r="F614" s="22" t="s">
        <v>1045</v>
      </c>
      <c r="G614" s="22" t="s">
        <v>924</v>
      </c>
      <c r="H614" s="22" t="s">
        <v>937</v>
      </c>
      <c r="I614" s="32"/>
      <c r="J614" s="23">
        <f t="shared" si="524"/>
        <v>2549</v>
      </c>
      <c r="K614" s="30" t="str">
        <f t="shared" si="525"/>
        <v/>
      </c>
      <c r="L614" s="23">
        <v>2549</v>
      </c>
      <c r="M614" s="23">
        <f t="shared" si="526"/>
        <v>0</v>
      </c>
      <c r="N614" s="31">
        <f t="shared" si="527"/>
        <v>0</v>
      </c>
      <c r="O614" s="23"/>
      <c r="P614" s="23"/>
      <c r="Q614" s="23"/>
      <c r="R614" s="23"/>
      <c r="S614" s="23"/>
      <c r="T614" s="23"/>
      <c r="U614" s="23"/>
      <c r="V614" s="23"/>
      <c r="W614" s="23"/>
      <c r="X614" s="24">
        <v>20170425</v>
      </c>
      <c r="Y614" s="22">
        <v>2</v>
      </c>
      <c r="Z614" s="22" t="s">
        <v>38</v>
      </c>
      <c r="AA614" s="22"/>
      <c r="AB614" s="22" t="str">
        <f t="shared" si="528"/>
        <v>김연빈</v>
      </c>
      <c r="AC614" s="45" t="s">
        <v>948</v>
      </c>
      <c r="AD614" s="47" t="str">
        <f t="shared" ref="AD614" si="545">IF(AE614=0,"",AE614)</f>
        <v/>
      </c>
      <c r="AE614" s="48">
        <f t="shared" ref="AE614" si="546">IF(F614="",0,VLOOKUP(F614,제품피치,2))</f>
        <v>0</v>
      </c>
    </row>
    <row r="615" spans="1:31" s="25" customFormat="1" ht="25.5" customHeight="1">
      <c r="A615" s="21">
        <v>13</v>
      </c>
      <c r="B615" s="22">
        <f t="shared" si="523"/>
        <v>4</v>
      </c>
      <c r="C615" s="22">
        <v>26</v>
      </c>
      <c r="D615" s="22" t="s">
        <v>1056</v>
      </c>
      <c r="E615" s="22" t="s">
        <v>1080</v>
      </c>
      <c r="F615" s="22" t="s">
        <v>1081</v>
      </c>
      <c r="G615" s="22" t="s">
        <v>1082</v>
      </c>
      <c r="H615" s="22" t="s">
        <v>1083</v>
      </c>
      <c r="I615" s="32"/>
      <c r="J615" s="23">
        <f t="shared" si="524"/>
        <v>2178</v>
      </c>
      <c r="K615" s="30" t="str">
        <f t="shared" si="525"/>
        <v/>
      </c>
      <c r="L615" s="23">
        <v>1548</v>
      </c>
      <c r="M615" s="23">
        <f t="shared" si="526"/>
        <v>630</v>
      </c>
      <c r="N615" s="31">
        <f t="shared" si="527"/>
        <v>0.28925619834710742</v>
      </c>
      <c r="O615" s="23">
        <v>276</v>
      </c>
      <c r="P615" s="23"/>
      <c r="Q615" s="23"/>
      <c r="R615" s="23"/>
      <c r="S615" s="23">
        <v>13</v>
      </c>
      <c r="T615" s="23">
        <v>134</v>
      </c>
      <c r="U615" s="23">
        <v>207</v>
      </c>
      <c r="V615" s="23"/>
      <c r="W615" s="23"/>
      <c r="X615" s="24">
        <v>20170425</v>
      </c>
      <c r="Y615" s="22">
        <v>5</v>
      </c>
      <c r="Z615" s="22" t="s">
        <v>39</v>
      </c>
      <c r="AA615" s="22"/>
      <c r="AB615" s="22" t="str">
        <f t="shared" si="528"/>
        <v>이명강</v>
      </c>
      <c r="AC615" s="45" t="s">
        <v>911</v>
      </c>
      <c r="AD615" s="47">
        <f t="shared" ref="AD615" si="547">IF(AE615=0,"",AE615)</f>
        <v>0.5</v>
      </c>
      <c r="AE615" s="48">
        <f t="shared" ref="AE615" si="548">IF(F615="",0,VLOOKUP(F615,제품피치,2))</f>
        <v>0.5</v>
      </c>
    </row>
    <row r="616" spans="1:31" s="25" customFormat="1" ht="25.5" customHeight="1">
      <c r="A616" s="21">
        <v>14</v>
      </c>
      <c r="B616" s="22">
        <f t="shared" si="523"/>
        <v>4</v>
      </c>
      <c r="C616" s="22">
        <v>26</v>
      </c>
      <c r="D616" s="22" t="s">
        <v>1056</v>
      </c>
      <c r="E616" s="22" t="s">
        <v>1080</v>
      </c>
      <c r="F616" s="22" t="s">
        <v>1081</v>
      </c>
      <c r="G616" s="22" t="s">
        <v>1082</v>
      </c>
      <c r="H616" s="22" t="s">
        <v>1083</v>
      </c>
      <c r="I616" s="32"/>
      <c r="J616" s="23">
        <f t="shared" si="524"/>
        <v>1214</v>
      </c>
      <c r="K616" s="30" t="str">
        <f t="shared" si="525"/>
        <v/>
      </c>
      <c r="L616" s="23">
        <v>1060</v>
      </c>
      <c r="M616" s="23">
        <f t="shared" si="526"/>
        <v>154</v>
      </c>
      <c r="N616" s="31">
        <f t="shared" si="527"/>
        <v>0.12685337726523888</v>
      </c>
      <c r="O616" s="23">
        <v>102</v>
      </c>
      <c r="P616" s="23"/>
      <c r="Q616" s="23"/>
      <c r="R616" s="23"/>
      <c r="S616" s="23">
        <v>6</v>
      </c>
      <c r="T616" s="23">
        <v>21</v>
      </c>
      <c r="U616" s="23">
        <v>13</v>
      </c>
      <c r="V616" s="23"/>
      <c r="W616" s="23">
        <v>12</v>
      </c>
      <c r="X616" s="24">
        <v>20170425</v>
      </c>
      <c r="Y616" s="22">
        <v>5</v>
      </c>
      <c r="Z616" s="22" t="s">
        <v>38</v>
      </c>
      <c r="AA616" s="22" t="s">
        <v>1140</v>
      </c>
      <c r="AB616" s="22" t="str">
        <f t="shared" si="528"/>
        <v>김연빈</v>
      </c>
      <c r="AC616" s="45" t="s">
        <v>41</v>
      </c>
      <c r="AD616" s="47">
        <f t="shared" ref="AD616" si="549">IF(AE616=0,"",AE616)</f>
        <v>0.5</v>
      </c>
      <c r="AE616" s="48">
        <f t="shared" ref="AE616" si="550">IF(F616="",0,VLOOKUP(F616,제품피치,2))</f>
        <v>0.5</v>
      </c>
    </row>
    <row r="617" spans="1:31" s="25" customFormat="1" ht="25.5" customHeight="1">
      <c r="A617" s="21">
        <v>15</v>
      </c>
      <c r="B617" s="22">
        <f t="shared" si="523"/>
        <v>4</v>
      </c>
      <c r="C617" s="22">
        <v>26</v>
      </c>
      <c r="D617" s="22" t="s">
        <v>912</v>
      </c>
      <c r="E617" s="22" t="s">
        <v>891</v>
      </c>
      <c r="F617" s="22" t="s">
        <v>968</v>
      </c>
      <c r="G617" s="22" t="s">
        <v>969</v>
      </c>
      <c r="H617" s="22" t="s">
        <v>922</v>
      </c>
      <c r="I617" s="32"/>
      <c r="J617" s="23">
        <f t="shared" si="524"/>
        <v>983</v>
      </c>
      <c r="K617" s="30" t="str">
        <f t="shared" si="525"/>
        <v/>
      </c>
      <c r="L617" s="23">
        <v>930</v>
      </c>
      <c r="M617" s="23">
        <f t="shared" si="526"/>
        <v>53</v>
      </c>
      <c r="N617" s="31">
        <f t="shared" si="527"/>
        <v>5.3916581892166839E-2</v>
      </c>
      <c r="O617" s="23">
        <v>49</v>
      </c>
      <c r="P617" s="23"/>
      <c r="Q617" s="23"/>
      <c r="R617" s="23"/>
      <c r="S617" s="23">
        <v>4</v>
      </c>
      <c r="T617" s="23"/>
      <c r="U617" s="23"/>
      <c r="V617" s="23"/>
      <c r="W617" s="23"/>
      <c r="X617" s="24">
        <v>20170425</v>
      </c>
      <c r="Y617" s="22">
        <v>13</v>
      </c>
      <c r="Z617" s="22" t="s">
        <v>39</v>
      </c>
      <c r="AA617" s="22"/>
      <c r="AB617" s="22" t="str">
        <f t="shared" si="528"/>
        <v>이명강</v>
      </c>
      <c r="AC617" s="45" t="s">
        <v>30</v>
      </c>
      <c r="AD617" s="47">
        <f t="shared" ref="AD617" si="551">IF(AE617=0,"",AE617)</f>
        <v>0.5</v>
      </c>
      <c r="AE617" s="48">
        <f t="shared" ref="AE617" si="552">IF(F617="",0,VLOOKUP(F617,제품피치,2))</f>
        <v>0.5</v>
      </c>
    </row>
    <row r="618" spans="1:31" s="25" customFormat="1" ht="25.5" customHeight="1">
      <c r="A618" s="21">
        <v>16</v>
      </c>
      <c r="B618" s="22">
        <f t="shared" si="523"/>
        <v>4</v>
      </c>
      <c r="C618" s="22">
        <v>26</v>
      </c>
      <c r="D618" s="22" t="s">
        <v>912</v>
      </c>
      <c r="E618" s="22" t="s">
        <v>901</v>
      </c>
      <c r="F618" s="22" t="s">
        <v>1113</v>
      </c>
      <c r="G618" s="22">
        <v>7301</v>
      </c>
      <c r="H618" s="22" t="s">
        <v>922</v>
      </c>
      <c r="I618" s="32"/>
      <c r="J618" s="23">
        <f t="shared" si="524"/>
        <v>2829</v>
      </c>
      <c r="K618" s="30" t="str">
        <f t="shared" si="525"/>
        <v/>
      </c>
      <c r="L618" s="23">
        <v>2820</v>
      </c>
      <c r="M618" s="23">
        <f t="shared" si="526"/>
        <v>9</v>
      </c>
      <c r="N618" s="31">
        <f t="shared" si="527"/>
        <v>3.1813361611876989E-3</v>
      </c>
      <c r="O618" s="23">
        <v>7</v>
      </c>
      <c r="P618" s="23"/>
      <c r="Q618" s="23"/>
      <c r="R618" s="23"/>
      <c r="S618" s="23">
        <v>2</v>
      </c>
      <c r="T618" s="23"/>
      <c r="U618" s="23"/>
      <c r="V618" s="23"/>
      <c r="W618" s="23"/>
      <c r="X618" s="24">
        <v>20170425</v>
      </c>
      <c r="Y618" s="22">
        <v>13</v>
      </c>
      <c r="Z618" s="22" t="s">
        <v>38</v>
      </c>
      <c r="AA618" s="22"/>
      <c r="AB618" s="22" t="str">
        <f t="shared" si="528"/>
        <v>김연빈</v>
      </c>
      <c r="AC618" s="45" t="s">
        <v>30</v>
      </c>
      <c r="AD618" s="47">
        <f t="shared" si="535"/>
        <v>0.5</v>
      </c>
      <c r="AE618" s="48">
        <f t="shared" si="536"/>
        <v>0.5</v>
      </c>
    </row>
    <row r="619" spans="1:31" s="25" customFormat="1" ht="25.5" customHeight="1">
      <c r="A619" s="21">
        <v>17</v>
      </c>
      <c r="B619" s="22">
        <f t="shared" si="523"/>
        <v>4</v>
      </c>
      <c r="C619" s="22">
        <v>26</v>
      </c>
      <c r="D619" s="22" t="s">
        <v>912</v>
      </c>
      <c r="E619" s="22" t="s">
        <v>891</v>
      </c>
      <c r="F619" s="22" t="s">
        <v>968</v>
      </c>
      <c r="G619" s="22" t="s">
        <v>969</v>
      </c>
      <c r="H619" s="22" t="s">
        <v>922</v>
      </c>
      <c r="I619" s="32"/>
      <c r="J619" s="23">
        <f t="shared" si="524"/>
        <v>2522</v>
      </c>
      <c r="K619" s="30" t="str">
        <f t="shared" si="525"/>
        <v/>
      </c>
      <c r="L619" s="23">
        <v>2516</v>
      </c>
      <c r="M619" s="23">
        <f t="shared" si="526"/>
        <v>6</v>
      </c>
      <c r="N619" s="31">
        <f t="shared" si="527"/>
        <v>2.3790642347343376E-3</v>
      </c>
      <c r="O619" s="23">
        <v>4</v>
      </c>
      <c r="P619" s="23"/>
      <c r="Q619" s="23"/>
      <c r="R619" s="23"/>
      <c r="S619" s="23">
        <v>2</v>
      </c>
      <c r="T619" s="23"/>
      <c r="U619" s="23"/>
      <c r="V619" s="23"/>
      <c r="W619" s="23"/>
      <c r="X619" s="24">
        <v>20170425</v>
      </c>
      <c r="Y619" s="22">
        <v>13</v>
      </c>
      <c r="Z619" s="22" t="s">
        <v>38</v>
      </c>
      <c r="AA619" s="22"/>
      <c r="AB619" s="22" t="str">
        <f t="shared" si="528"/>
        <v>김연빈</v>
      </c>
      <c r="AC619" s="45" t="s">
        <v>30</v>
      </c>
      <c r="AD619" s="47">
        <f t="shared" ref="AD619" si="553">IF(AE619=0,"",AE619)</f>
        <v>0.5</v>
      </c>
      <c r="AE619" s="48">
        <f t="shared" ref="AE619" si="554">IF(F619="",0,VLOOKUP(F619,제품피치,2))</f>
        <v>0.5</v>
      </c>
    </row>
    <row r="620" spans="1:31" s="25" customFormat="1" ht="25.5" customHeight="1">
      <c r="A620" s="21">
        <v>18</v>
      </c>
      <c r="B620" s="22">
        <f t="shared" si="523"/>
        <v>4</v>
      </c>
      <c r="C620" s="22">
        <v>26</v>
      </c>
      <c r="D620" s="22" t="s">
        <v>1056</v>
      </c>
      <c r="E620" s="22" t="s">
        <v>1057</v>
      </c>
      <c r="F620" s="22" t="s">
        <v>1058</v>
      </c>
      <c r="G620" s="22" t="s">
        <v>1059</v>
      </c>
      <c r="H620" s="22" t="s">
        <v>937</v>
      </c>
      <c r="I620" s="32"/>
      <c r="J620" s="23">
        <f t="shared" si="524"/>
        <v>3122</v>
      </c>
      <c r="K620" s="30" t="str">
        <f t="shared" si="525"/>
        <v/>
      </c>
      <c r="L620" s="23">
        <v>2796</v>
      </c>
      <c r="M620" s="23">
        <f t="shared" si="526"/>
        <v>326</v>
      </c>
      <c r="N620" s="31">
        <f t="shared" si="527"/>
        <v>0.10442024343369635</v>
      </c>
      <c r="O620" s="23">
        <v>231</v>
      </c>
      <c r="P620" s="23">
        <v>18</v>
      </c>
      <c r="Q620" s="23"/>
      <c r="R620" s="23"/>
      <c r="S620" s="23">
        <v>77</v>
      </c>
      <c r="T620" s="23"/>
      <c r="U620" s="23"/>
      <c r="V620" s="23"/>
      <c r="W620" s="23"/>
      <c r="X620" s="24">
        <v>20170425</v>
      </c>
      <c r="Y620" s="22">
        <v>14</v>
      </c>
      <c r="Z620" s="22" t="s">
        <v>39</v>
      </c>
      <c r="AA620" s="22"/>
      <c r="AB620" s="22" t="str">
        <f t="shared" si="528"/>
        <v>이명강</v>
      </c>
      <c r="AC620" s="45" t="s">
        <v>948</v>
      </c>
      <c r="AD620" s="47">
        <f t="shared" ref="AD620" si="555">IF(AE620=0,"",AE620)</f>
        <v>0.5</v>
      </c>
      <c r="AE620" s="48">
        <f t="shared" ref="AE620" si="556">IF(F620="",0,VLOOKUP(F620,제품피치,2))</f>
        <v>0.5</v>
      </c>
    </row>
    <row r="621" spans="1:31" s="25" customFormat="1" ht="25.5" customHeight="1">
      <c r="A621" s="21">
        <v>19</v>
      </c>
      <c r="B621" s="22">
        <f t="shared" si="523"/>
        <v>4</v>
      </c>
      <c r="C621" s="22">
        <v>26</v>
      </c>
      <c r="D621" s="22" t="s">
        <v>912</v>
      </c>
      <c r="E621" s="22" t="s">
        <v>897</v>
      </c>
      <c r="F621" s="22" t="s">
        <v>1045</v>
      </c>
      <c r="G621" s="22" t="s">
        <v>924</v>
      </c>
      <c r="H621" s="22" t="s">
        <v>937</v>
      </c>
      <c r="I621" s="32"/>
      <c r="J621" s="23">
        <f t="shared" si="524"/>
        <v>2280</v>
      </c>
      <c r="K621" s="30" t="str">
        <f t="shared" si="525"/>
        <v/>
      </c>
      <c r="L621" s="23">
        <v>2280</v>
      </c>
      <c r="M621" s="23">
        <f t="shared" si="526"/>
        <v>0</v>
      </c>
      <c r="N621" s="31">
        <f t="shared" si="527"/>
        <v>0</v>
      </c>
      <c r="O621" s="23"/>
      <c r="P621" s="23"/>
      <c r="Q621" s="23"/>
      <c r="R621" s="23"/>
      <c r="S621" s="23"/>
      <c r="T621" s="23"/>
      <c r="U621" s="23"/>
      <c r="V621" s="23"/>
      <c r="W621" s="23"/>
      <c r="X621" s="24">
        <v>20170426</v>
      </c>
      <c r="Y621" s="22">
        <v>2</v>
      </c>
      <c r="Z621" s="22" t="s">
        <v>39</v>
      </c>
      <c r="AA621" s="22"/>
      <c r="AB621" s="22" t="str">
        <f t="shared" si="528"/>
        <v>이명강</v>
      </c>
      <c r="AC621" s="45" t="s">
        <v>931</v>
      </c>
      <c r="AD621" s="47" t="str">
        <f t="shared" ref="AD621" si="557">IF(AE621=0,"",AE621)</f>
        <v/>
      </c>
      <c r="AE621" s="48">
        <f t="shared" ref="AE621" si="558">IF(F621="",0,VLOOKUP(F621,제품피치,2))</f>
        <v>0</v>
      </c>
    </row>
    <row r="622" spans="1:31" s="25" customFormat="1" ht="25.5" customHeight="1">
      <c r="A622" s="21">
        <v>20</v>
      </c>
      <c r="B622" s="22">
        <f t="shared" si="523"/>
        <v>4</v>
      </c>
      <c r="C622" s="22">
        <v>26</v>
      </c>
      <c r="D622" s="22" t="s">
        <v>1056</v>
      </c>
      <c r="E622" s="22" t="s">
        <v>1080</v>
      </c>
      <c r="F622" s="22" t="s">
        <v>1081</v>
      </c>
      <c r="G622" s="22" t="s">
        <v>1082</v>
      </c>
      <c r="H622" s="22" t="s">
        <v>1083</v>
      </c>
      <c r="I622" s="32"/>
      <c r="J622" s="23">
        <f t="shared" si="524"/>
        <v>3089</v>
      </c>
      <c r="K622" s="30" t="str">
        <f t="shared" si="525"/>
        <v/>
      </c>
      <c r="L622" s="23">
        <v>2633</v>
      </c>
      <c r="M622" s="23">
        <f t="shared" si="526"/>
        <v>456</v>
      </c>
      <c r="N622" s="31">
        <f t="shared" si="527"/>
        <v>0.14762058918743931</v>
      </c>
      <c r="O622" s="23">
        <v>222</v>
      </c>
      <c r="P622" s="23"/>
      <c r="Q622" s="23"/>
      <c r="R622" s="23"/>
      <c r="S622" s="23">
        <v>20</v>
      </c>
      <c r="T622" s="23">
        <v>123</v>
      </c>
      <c r="U622" s="23">
        <v>91</v>
      </c>
      <c r="V622" s="23"/>
      <c r="W622" s="23"/>
      <c r="X622" s="24">
        <v>20170426</v>
      </c>
      <c r="Y622" s="22">
        <v>5</v>
      </c>
      <c r="Z622" s="22" t="s">
        <v>39</v>
      </c>
      <c r="AA622" s="22"/>
      <c r="AB622" s="22" t="str">
        <f t="shared" si="528"/>
        <v>이명강</v>
      </c>
      <c r="AC622" s="45" t="s">
        <v>911</v>
      </c>
      <c r="AD622" s="47">
        <f t="shared" si="535"/>
        <v>0.5</v>
      </c>
      <c r="AE622" s="48">
        <f t="shared" si="536"/>
        <v>0.5</v>
      </c>
    </row>
    <row r="623" spans="1:31" s="25" customFormat="1" ht="25.5" customHeight="1">
      <c r="A623" s="21">
        <v>21</v>
      </c>
      <c r="B623" s="22">
        <f t="shared" si="523"/>
        <v>4</v>
      </c>
      <c r="C623" s="22">
        <v>26</v>
      </c>
      <c r="D623" s="22" t="s">
        <v>1056</v>
      </c>
      <c r="E623" s="22" t="s">
        <v>1080</v>
      </c>
      <c r="F623" s="22" t="s">
        <v>1081</v>
      </c>
      <c r="G623" s="22" t="s">
        <v>1082</v>
      </c>
      <c r="H623" s="22" t="s">
        <v>1083</v>
      </c>
      <c r="I623" s="32"/>
      <c r="J623" s="23">
        <f t="shared" si="524"/>
        <v>3516</v>
      </c>
      <c r="K623" s="30" t="str">
        <f t="shared" si="525"/>
        <v/>
      </c>
      <c r="L623" s="23">
        <v>3000</v>
      </c>
      <c r="M623" s="23">
        <f t="shared" si="526"/>
        <v>516</v>
      </c>
      <c r="N623" s="31">
        <f t="shared" si="527"/>
        <v>0.14675767918088736</v>
      </c>
      <c r="O623" s="23">
        <v>161</v>
      </c>
      <c r="P623" s="23">
        <v>5</v>
      </c>
      <c r="Q623" s="23"/>
      <c r="R623" s="23"/>
      <c r="S623" s="23">
        <v>11</v>
      </c>
      <c r="T623" s="23">
        <v>289</v>
      </c>
      <c r="U623" s="23">
        <v>23</v>
      </c>
      <c r="V623" s="23"/>
      <c r="W623" s="23">
        <v>27</v>
      </c>
      <c r="X623" s="24">
        <v>20170426</v>
      </c>
      <c r="Y623" s="22">
        <v>5</v>
      </c>
      <c r="Z623" s="22" t="s">
        <v>38</v>
      </c>
      <c r="AA623" s="22" t="s">
        <v>1141</v>
      </c>
      <c r="AB623" s="22" t="str">
        <f t="shared" si="528"/>
        <v>김연빈</v>
      </c>
      <c r="AC623" s="45" t="s">
        <v>41</v>
      </c>
      <c r="AD623" s="47">
        <f t="shared" ref="AD623" si="559">IF(AE623=0,"",AE623)</f>
        <v>0.5</v>
      </c>
      <c r="AE623" s="48">
        <f t="shared" ref="AE623" si="560">IF(F623="",0,VLOOKUP(F623,제품피치,2))</f>
        <v>0.5</v>
      </c>
    </row>
    <row r="624" spans="1:31" s="25" customFormat="1" ht="25.5" customHeight="1">
      <c r="A624" s="21">
        <v>22</v>
      </c>
      <c r="B624" s="22">
        <f t="shared" si="523"/>
        <v>4</v>
      </c>
      <c r="C624" s="22">
        <v>26</v>
      </c>
      <c r="D624" s="22" t="s">
        <v>912</v>
      </c>
      <c r="E624" s="22" t="s">
        <v>891</v>
      </c>
      <c r="F624" s="22" t="s">
        <v>968</v>
      </c>
      <c r="G624" s="22" t="s">
        <v>969</v>
      </c>
      <c r="H624" s="22" t="s">
        <v>922</v>
      </c>
      <c r="I624" s="32"/>
      <c r="J624" s="23">
        <f t="shared" si="524"/>
        <v>880</v>
      </c>
      <c r="K624" s="30" t="str">
        <f t="shared" si="525"/>
        <v/>
      </c>
      <c r="L624" s="23">
        <v>870</v>
      </c>
      <c r="M624" s="23">
        <f t="shared" si="526"/>
        <v>10</v>
      </c>
      <c r="N624" s="31">
        <f t="shared" si="527"/>
        <v>1.1363636363636364E-2</v>
      </c>
      <c r="O624" s="23">
        <v>10</v>
      </c>
      <c r="P624" s="23"/>
      <c r="Q624" s="23"/>
      <c r="R624" s="23"/>
      <c r="S624" s="23"/>
      <c r="T624" s="23"/>
      <c r="U624" s="23"/>
      <c r="V624" s="23"/>
      <c r="W624" s="23"/>
      <c r="X624" s="24">
        <v>20170426</v>
      </c>
      <c r="Y624" s="22">
        <v>13</v>
      </c>
      <c r="Z624" s="22" t="s">
        <v>39</v>
      </c>
      <c r="AA624" s="22"/>
      <c r="AB624" s="22" t="str">
        <f t="shared" si="528"/>
        <v>이명강</v>
      </c>
      <c r="AC624" s="45" t="s">
        <v>30</v>
      </c>
      <c r="AD624" s="47">
        <f t="shared" ref="AD624" si="561">IF(AE624=0,"",AE624)</f>
        <v>0.5</v>
      </c>
      <c r="AE624" s="48">
        <f t="shared" ref="AE624" si="562">IF(F624="",0,VLOOKUP(F624,제품피치,2))</f>
        <v>0.5</v>
      </c>
    </row>
    <row r="625" spans="1:31" s="25" customFormat="1" ht="25.5" customHeight="1">
      <c r="A625" s="21">
        <v>23</v>
      </c>
      <c r="B625" s="22">
        <f t="shared" si="523"/>
        <v>4</v>
      </c>
      <c r="C625" s="22">
        <v>26</v>
      </c>
      <c r="D625" s="22" t="s">
        <v>1056</v>
      </c>
      <c r="E625" s="22" t="s">
        <v>1057</v>
      </c>
      <c r="F625" s="22" t="s">
        <v>1058</v>
      </c>
      <c r="G625" s="22" t="s">
        <v>1059</v>
      </c>
      <c r="H625" s="22" t="s">
        <v>937</v>
      </c>
      <c r="I625" s="32"/>
      <c r="J625" s="23">
        <f t="shared" si="524"/>
        <v>5227</v>
      </c>
      <c r="K625" s="30" t="str">
        <f t="shared" si="525"/>
        <v/>
      </c>
      <c r="L625" s="23">
        <v>4910</v>
      </c>
      <c r="M625" s="23">
        <f t="shared" si="526"/>
        <v>317</v>
      </c>
      <c r="N625" s="31">
        <f t="shared" si="527"/>
        <v>6.064664243351827E-2</v>
      </c>
      <c r="O625" s="23">
        <v>206</v>
      </c>
      <c r="P625" s="23"/>
      <c r="Q625" s="23"/>
      <c r="R625" s="23"/>
      <c r="S625" s="23">
        <v>111</v>
      </c>
      <c r="T625" s="23"/>
      <c r="U625" s="23"/>
      <c r="V625" s="23"/>
      <c r="W625" s="23"/>
      <c r="X625" s="24">
        <v>20170426</v>
      </c>
      <c r="Y625" s="22">
        <v>14</v>
      </c>
      <c r="Z625" s="22" t="s">
        <v>1139</v>
      </c>
      <c r="AA625" s="22"/>
      <c r="AB625" s="22" t="str">
        <f t="shared" si="528"/>
        <v>김연빈</v>
      </c>
      <c r="AC625" s="45" t="s">
        <v>931</v>
      </c>
      <c r="AD625" s="47">
        <f t="shared" ref="AD625" si="563">IF(AE625=0,"",AE625)</f>
        <v>0.5</v>
      </c>
      <c r="AE625" s="48">
        <f t="shared" ref="AE625" si="564">IF(F625="",0,VLOOKUP(F625,제품피치,2))</f>
        <v>0.5</v>
      </c>
    </row>
    <row r="626" spans="1:31" s="25" customFormat="1" ht="25.5" customHeight="1" thickBot="1">
      <c r="A626" s="21">
        <v>24</v>
      </c>
      <c r="B626" s="22">
        <f t="shared" si="523"/>
        <v>4</v>
      </c>
      <c r="C626" s="22">
        <v>26</v>
      </c>
      <c r="D626" s="22" t="s">
        <v>912</v>
      </c>
      <c r="E626" s="22" t="s">
        <v>897</v>
      </c>
      <c r="F626" s="22" t="s">
        <v>1045</v>
      </c>
      <c r="G626" s="22" t="s">
        <v>924</v>
      </c>
      <c r="H626" s="22" t="s">
        <v>937</v>
      </c>
      <c r="I626" s="32"/>
      <c r="J626" s="23">
        <f t="shared" si="524"/>
        <v>2610</v>
      </c>
      <c r="K626" s="30" t="str">
        <f t="shared" si="525"/>
        <v/>
      </c>
      <c r="L626" s="23">
        <v>2610</v>
      </c>
      <c r="M626" s="23">
        <f t="shared" si="526"/>
        <v>0</v>
      </c>
      <c r="N626" s="31">
        <f t="shared" si="527"/>
        <v>0</v>
      </c>
      <c r="O626" s="23"/>
      <c r="P626" s="23"/>
      <c r="Q626" s="23"/>
      <c r="R626" s="23"/>
      <c r="S626" s="23"/>
      <c r="T626" s="23"/>
      <c r="U626" s="23"/>
      <c r="V626" s="23"/>
      <c r="W626" s="23"/>
      <c r="X626" s="24">
        <v>20170428</v>
      </c>
      <c r="Y626" s="22">
        <v>2</v>
      </c>
      <c r="Z626" s="22" t="s">
        <v>38</v>
      </c>
      <c r="AA626" s="22"/>
      <c r="AB626" s="22" t="str">
        <f t="shared" si="528"/>
        <v>김연빈</v>
      </c>
      <c r="AC626" s="45" t="s">
        <v>931</v>
      </c>
      <c r="AD626" s="47" t="str">
        <f t="shared" ref="AD626" si="565">IF(AE626=0,"",AE626)</f>
        <v/>
      </c>
      <c r="AE626" s="48">
        <f t="shared" ref="AE626" si="566">IF(F626="",0,VLOOKUP(F626,제품피치,2))</f>
        <v>0</v>
      </c>
    </row>
    <row r="627" spans="1:31" s="27" customFormat="1" ht="21" customHeight="1" thickTop="1">
      <c r="A627" s="82" t="s">
        <v>32</v>
      </c>
      <c r="B627" s="83"/>
      <c r="C627" s="83"/>
      <c r="D627" s="83"/>
      <c r="E627" s="83"/>
      <c r="F627" s="83"/>
      <c r="G627" s="83"/>
      <c r="H627" s="59"/>
      <c r="I627" s="86">
        <f>SUM(I603:I626)</f>
        <v>0</v>
      </c>
      <c r="J627" s="86">
        <f>SUM(J603:J626)</f>
        <v>90446</v>
      </c>
      <c r="K627" s="86">
        <f>SUM(K603:K626)</f>
        <v>0</v>
      </c>
      <c r="L627" s="86">
        <f>SUM(L603:L626)</f>
        <v>87599</v>
      </c>
      <c r="M627" s="86">
        <f>SUM(M603:M626)</f>
        <v>2847</v>
      </c>
      <c r="N627" s="88">
        <f>M627/J627</f>
        <v>3.1477345598478652E-2</v>
      </c>
      <c r="O627" s="26">
        <f t="shared" ref="O627:W627" si="567">SUM( O603:O626)</f>
        <v>1607</v>
      </c>
      <c r="P627" s="26">
        <f t="shared" si="567"/>
        <v>23</v>
      </c>
      <c r="Q627" s="26">
        <f t="shared" si="567"/>
        <v>0</v>
      </c>
      <c r="R627" s="26">
        <f t="shared" si="567"/>
        <v>0</v>
      </c>
      <c r="S627" s="26">
        <f t="shared" si="567"/>
        <v>259</v>
      </c>
      <c r="T627" s="26">
        <f t="shared" si="567"/>
        <v>567</v>
      </c>
      <c r="U627" s="26">
        <f t="shared" si="567"/>
        <v>334</v>
      </c>
      <c r="V627" s="26">
        <f t="shared" si="567"/>
        <v>0</v>
      </c>
      <c r="W627" s="26">
        <f t="shared" si="567"/>
        <v>57</v>
      </c>
      <c r="X627" s="89"/>
      <c r="Y627" s="83"/>
      <c r="Z627" s="59"/>
      <c r="AA627" s="90"/>
      <c r="AB627" s="58"/>
      <c r="AC627" s="59"/>
      <c r="AD627" s="62"/>
      <c r="AE627" s="25"/>
    </row>
    <row r="628" spans="1:31" s="27" customFormat="1" ht="20.25">
      <c r="A628" s="84"/>
      <c r="B628" s="85"/>
      <c r="C628" s="85"/>
      <c r="D628" s="85"/>
      <c r="E628" s="85"/>
      <c r="F628" s="85"/>
      <c r="G628" s="85"/>
      <c r="H628" s="61"/>
      <c r="I628" s="87"/>
      <c r="J628" s="87"/>
      <c r="K628" s="87"/>
      <c r="L628" s="87"/>
      <c r="M628" s="87"/>
      <c r="N628" s="87"/>
      <c r="O628" s="55">
        <f t="shared" ref="O628:W628" si="568">IFERROR(O627/$M627,"")</f>
        <v>0.56445381102915348</v>
      </c>
      <c r="P628" s="55">
        <f t="shared" si="568"/>
        <v>8.0786793115560241E-3</v>
      </c>
      <c r="Q628" s="55">
        <f t="shared" si="568"/>
        <v>0</v>
      </c>
      <c r="R628" s="55">
        <f t="shared" si="568"/>
        <v>0</v>
      </c>
      <c r="S628" s="55">
        <f t="shared" si="568"/>
        <v>9.0972953986652616E-2</v>
      </c>
      <c r="T628" s="55">
        <f t="shared" si="568"/>
        <v>0.19915700737618547</v>
      </c>
      <c r="U628" s="55">
        <f t="shared" si="568"/>
        <v>0.11731647348085704</v>
      </c>
      <c r="V628" s="55">
        <f t="shared" si="568"/>
        <v>0</v>
      </c>
      <c r="W628" s="55">
        <f t="shared" si="568"/>
        <v>2.0021074815595362E-2</v>
      </c>
      <c r="X628" s="60"/>
      <c r="Y628" s="85"/>
      <c r="Z628" s="61"/>
      <c r="AA628" s="87"/>
      <c r="AB628" s="60"/>
      <c r="AC628" s="61"/>
      <c r="AD628" s="63"/>
      <c r="AE628" s="25"/>
    </row>
    <row r="629" spans="1:31" s="28" customFormat="1" ht="10.5" customHeight="1" thickBot="1">
      <c r="A629" s="64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6"/>
      <c r="AE629" s="25"/>
    </row>
    <row r="630" spans="1:31" s="28" customFormat="1" ht="24.75" customHeight="1">
      <c r="A630" s="67" t="s">
        <v>33</v>
      </c>
      <c r="B630" s="68"/>
      <c r="C630" s="69"/>
      <c r="D630" s="76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77"/>
      <c r="AE630" s="25"/>
    </row>
    <row r="631" spans="1:31" s="28" customFormat="1" ht="24.75" customHeight="1">
      <c r="A631" s="70"/>
      <c r="B631" s="71"/>
      <c r="C631" s="72"/>
      <c r="D631" s="78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9"/>
      <c r="AE631" s="16"/>
    </row>
    <row r="632" spans="1:31" s="28" customFormat="1" ht="24.75" customHeight="1">
      <c r="A632" s="70"/>
      <c r="B632" s="71"/>
      <c r="C632" s="72"/>
      <c r="D632" s="78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9"/>
      <c r="AE632" s="16"/>
    </row>
    <row r="633" spans="1:31" s="28" customFormat="1" ht="24.75" customHeight="1">
      <c r="A633" s="70"/>
      <c r="B633" s="71"/>
      <c r="C633" s="72"/>
      <c r="D633" s="78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9"/>
      <c r="AE633" s="16"/>
    </row>
    <row r="634" spans="1:31" s="28" customFormat="1" ht="24.75" customHeight="1">
      <c r="A634" s="70"/>
      <c r="B634" s="71"/>
      <c r="C634" s="72"/>
      <c r="D634" s="78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9"/>
      <c r="AE634" s="16"/>
    </row>
    <row r="635" spans="1:31" ht="24.75" customHeight="1" thickBot="1">
      <c r="A635" s="73"/>
      <c r="B635" s="74"/>
      <c r="C635" s="75"/>
      <c r="D635" s="80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81"/>
    </row>
    <row r="636" spans="1:31" ht="17.25" thickBot="1"/>
    <row r="637" spans="1:31" s="16" customFormat="1" ht="33" customHeight="1">
      <c r="A637" s="91">
        <v>4</v>
      </c>
      <c r="B637" s="92"/>
      <c r="C637" s="92"/>
      <c r="D637" s="92"/>
      <c r="E637" s="92"/>
      <c r="F637" s="93" t="s">
        <v>40</v>
      </c>
      <c r="G637" s="93"/>
      <c r="H637" s="93"/>
      <c r="I637" s="93"/>
      <c r="J637" s="93"/>
      <c r="K637" s="94"/>
      <c r="L637" s="95" t="s">
        <v>0</v>
      </c>
      <c r="M637" s="96"/>
      <c r="N637" s="15"/>
      <c r="O637" s="95" t="s">
        <v>1</v>
      </c>
      <c r="P637" s="97"/>
      <c r="Q637" s="97"/>
      <c r="R637" s="97"/>
      <c r="S637" s="97"/>
      <c r="T637" s="97"/>
      <c r="U637" s="97"/>
      <c r="V637" s="97"/>
      <c r="W637" s="96"/>
      <c r="X637" s="95" t="s">
        <v>2</v>
      </c>
      <c r="Y637" s="97"/>
      <c r="Z637" s="96"/>
      <c r="AA637" s="98" t="s">
        <v>3</v>
      </c>
      <c r="AB637" s="100" t="s">
        <v>4</v>
      </c>
      <c r="AC637" s="102" t="s">
        <v>5</v>
      </c>
      <c r="AD637" s="104" t="s">
        <v>793</v>
      </c>
    </row>
    <row r="638" spans="1:31" s="16" customFormat="1" ht="45" customHeight="1" thickBot="1">
      <c r="A638" s="17" t="s">
        <v>6</v>
      </c>
      <c r="B638" s="18" t="s">
        <v>7</v>
      </c>
      <c r="C638" s="18" t="s">
        <v>8</v>
      </c>
      <c r="D638" s="18" t="s">
        <v>9</v>
      </c>
      <c r="E638" s="18" t="s">
        <v>10</v>
      </c>
      <c r="F638" s="18" t="s">
        <v>11</v>
      </c>
      <c r="G638" s="18" t="s">
        <v>12</v>
      </c>
      <c r="H638" s="18" t="s">
        <v>13</v>
      </c>
      <c r="I638" s="33" t="s">
        <v>36</v>
      </c>
      <c r="J638" s="18" t="s">
        <v>0</v>
      </c>
      <c r="K638" s="18" t="s">
        <v>37</v>
      </c>
      <c r="L638" s="18" t="s">
        <v>14</v>
      </c>
      <c r="M638" s="18" t="s">
        <v>15</v>
      </c>
      <c r="N638" s="19" t="s">
        <v>16</v>
      </c>
      <c r="O638" s="18" t="s">
        <v>17</v>
      </c>
      <c r="P638" s="18" t="s">
        <v>18</v>
      </c>
      <c r="Q638" s="18" t="s">
        <v>19</v>
      </c>
      <c r="R638" s="18" t="s">
        <v>20</v>
      </c>
      <c r="S638" s="18" t="s">
        <v>21</v>
      </c>
      <c r="T638" s="18" t="s">
        <v>22</v>
      </c>
      <c r="U638" s="18" t="s">
        <v>23</v>
      </c>
      <c r="V638" s="20" t="s">
        <v>34</v>
      </c>
      <c r="W638" s="18" t="s">
        <v>25</v>
      </c>
      <c r="X638" s="18" t="s">
        <v>26</v>
      </c>
      <c r="Y638" s="18" t="s">
        <v>27</v>
      </c>
      <c r="Z638" s="18" t="s">
        <v>28</v>
      </c>
      <c r="AA638" s="99"/>
      <c r="AB638" s="101"/>
      <c r="AC638" s="103"/>
      <c r="AD638" s="105"/>
    </row>
    <row r="639" spans="1:31" s="25" customFormat="1" ht="25.5" customHeight="1">
      <c r="A639" s="21">
        <v>1</v>
      </c>
      <c r="B639" s="22">
        <f t="shared" ref="B639:B659" si="569">$A$1</f>
        <v>4</v>
      </c>
      <c r="C639" s="22">
        <v>27</v>
      </c>
      <c r="D639" s="22" t="s">
        <v>936</v>
      </c>
      <c r="E639" s="22" t="s">
        <v>1102</v>
      </c>
      <c r="F639" s="22" t="s">
        <v>1074</v>
      </c>
      <c r="G639" s="22" t="s">
        <v>924</v>
      </c>
      <c r="H639" s="22" t="s">
        <v>937</v>
      </c>
      <c r="I639" s="32"/>
      <c r="J639" s="23">
        <f t="shared" ref="J639:J659" si="570">L639+M639</f>
        <v>12032</v>
      </c>
      <c r="K639" s="30" t="str">
        <f t="shared" ref="K639:K659" si="571">IF(OR(I639=0,J639=0),"",I639-J639)</f>
        <v/>
      </c>
      <c r="L639" s="23">
        <v>12000</v>
      </c>
      <c r="M639" s="23">
        <f t="shared" ref="M639:M659" si="572">SUBTOTAL(9,O639:W639)</f>
        <v>32</v>
      </c>
      <c r="N639" s="31">
        <f t="shared" ref="N639:N659" si="573">IF(L639="",0,M639/J639)</f>
        <v>2.6595744680851063E-3</v>
      </c>
      <c r="O639" s="23">
        <v>32</v>
      </c>
      <c r="P639" s="23"/>
      <c r="Q639" s="23"/>
      <c r="R639" s="23"/>
      <c r="S639" s="23"/>
      <c r="T639" s="23"/>
      <c r="U639" s="23"/>
      <c r="V639" s="23"/>
      <c r="W639" s="23"/>
      <c r="X639" s="24">
        <v>20161116</v>
      </c>
      <c r="Y639" s="22">
        <v>11</v>
      </c>
      <c r="Z639" s="22" t="s">
        <v>39</v>
      </c>
      <c r="AA639" s="22"/>
      <c r="AB639" s="22" t="str">
        <f t="shared" ref="AB639:AB659" si="574">IF(Z639="A","이명강","김연빈")</f>
        <v>이명강</v>
      </c>
      <c r="AC639" s="45" t="s">
        <v>30</v>
      </c>
      <c r="AD639" s="47" t="str">
        <f t="shared" ref="AD639:AD658" si="575">IF(AE639=0,"",AE639)</f>
        <v/>
      </c>
      <c r="AE639" s="48">
        <f t="shared" ref="AE639:AE658" si="576">IF(F639="",0,VLOOKUP(F639,제품피치,2))</f>
        <v>0</v>
      </c>
    </row>
    <row r="640" spans="1:31" s="25" customFormat="1" ht="25.5" customHeight="1">
      <c r="A640" s="21">
        <v>2</v>
      </c>
      <c r="B640" s="22">
        <f t="shared" si="569"/>
        <v>4</v>
      </c>
      <c r="C640" s="22">
        <v>27</v>
      </c>
      <c r="D640" s="22" t="s">
        <v>991</v>
      </c>
      <c r="E640" s="22" t="s">
        <v>1142</v>
      </c>
      <c r="F640" s="22" t="s">
        <v>993</v>
      </c>
      <c r="G640" s="22" t="s">
        <v>994</v>
      </c>
      <c r="H640" s="22" t="s">
        <v>995</v>
      </c>
      <c r="I640" s="32"/>
      <c r="J640" s="23">
        <f t="shared" si="570"/>
        <v>7125</v>
      </c>
      <c r="K640" s="30" t="str">
        <f t="shared" si="571"/>
        <v/>
      </c>
      <c r="L640" s="23">
        <v>7100</v>
      </c>
      <c r="M640" s="23">
        <f t="shared" si="572"/>
        <v>25</v>
      </c>
      <c r="N640" s="31">
        <f t="shared" si="573"/>
        <v>3.5087719298245615E-3</v>
      </c>
      <c r="O640" s="23"/>
      <c r="P640" s="23"/>
      <c r="Q640" s="23"/>
      <c r="R640" s="23"/>
      <c r="S640" s="23"/>
      <c r="T640" s="23">
        <v>25</v>
      </c>
      <c r="U640" s="23"/>
      <c r="V640" s="23"/>
      <c r="W640" s="23"/>
      <c r="X640" s="24">
        <v>20170408</v>
      </c>
      <c r="Y640" s="22">
        <v>10</v>
      </c>
      <c r="Z640" s="22" t="s">
        <v>1143</v>
      </c>
      <c r="AA640" s="22"/>
      <c r="AB640" s="22" t="str">
        <f t="shared" si="574"/>
        <v>이명강</v>
      </c>
      <c r="AC640" s="45" t="s">
        <v>948</v>
      </c>
      <c r="AD640" s="47" t="str">
        <f t="shared" ref="AD640" si="577">IF(AE640=0,"",AE640)</f>
        <v/>
      </c>
      <c r="AE640" s="48">
        <f t="shared" ref="AE640" si="578">IF(F640="",0,VLOOKUP(F640,제품피치,2))</f>
        <v>0</v>
      </c>
    </row>
    <row r="641" spans="1:31" s="25" customFormat="1" ht="25.5" customHeight="1">
      <c r="A641" s="21">
        <v>3</v>
      </c>
      <c r="B641" s="22">
        <f t="shared" si="569"/>
        <v>4</v>
      </c>
      <c r="C641" s="22">
        <v>27</v>
      </c>
      <c r="D641" s="22" t="s">
        <v>936</v>
      </c>
      <c r="E641" s="22" t="s">
        <v>1102</v>
      </c>
      <c r="F641" s="22" t="s">
        <v>1034</v>
      </c>
      <c r="G641" s="22" t="s">
        <v>1035</v>
      </c>
      <c r="H641" s="22" t="s">
        <v>937</v>
      </c>
      <c r="I641" s="32"/>
      <c r="J641" s="23">
        <f t="shared" si="570"/>
        <v>50537</v>
      </c>
      <c r="K641" s="30" t="str">
        <f t="shared" si="571"/>
        <v/>
      </c>
      <c r="L641" s="23">
        <v>50000</v>
      </c>
      <c r="M641" s="23">
        <f t="shared" si="572"/>
        <v>537</v>
      </c>
      <c r="N641" s="31">
        <f t="shared" si="573"/>
        <v>1.0625878069533213E-2</v>
      </c>
      <c r="O641" s="23">
        <v>537</v>
      </c>
      <c r="P641" s="23"/>
      <c r="Q641" s="23"/>
      <c r="R641" s="23"/>
      <c r="S641" s="23"/>
      <c r="T641" s="23"/>
      <c r="U641" s="23"/>
      <c r="V641" s="23"/>
      <c r="W641" s="23"/>
      <c r="X641" s="24">
        <v>20170417</v>
      </c>
      <c r="Y641" s="22">
        <v>4</v>
      </c>
      <c r="Z641" s="22" t="s">
        <v>39</v>
      </c>
      <c r="AA641" s="22"/>
      <c r="AB641" s="22" t="str">
        <f t="shared" si="574"/>
        <v>이명강</v>
      </c>
      <c r="AC641" s="45" t="s">
        <v>30</v>
      </c>
      <c r="AD641" s="47" t="str">
        <f t="shared" ref="AD641" si="579">IF(AE641=0,"",AE641)</f>
        <v/>
      </c>
      <c r="AE641" s="48">
        <f t="shared" ref="AE641" si="580">IF(F641="",0,VLOOKUP(F641,제품피치,2))</f>
        <v>0</v>
      </c>
    </row>
    <row r="642" spans="1:31" s="25" customFormat="1" ht="25.5" customHeight="1">
      <c r="A642" s="21">
        <v>4</v>
      </c>
      <c r="B642" s="22">
        <f t="shared" si="569"/>
        <v>4</v>
      </c>
      <c r="C642" s="22">
        <v>27</v>
      </c>
      <c r="D642" s="22" t="s">
        <v>1056</v>
      </c>
      <c r="E642" s="22" t="s">
        <v>1080</v>
      </c>
      <c r="F642" s="22" t="s">
        <v>1081</v>
      </c>
      <c r="G642" s="22" t="s">
        <v>1082</v>
      </c>
      <c r="H642" s="22" t="s">
        <v>1083</v>
      </c>
      <c r="I642" s="32"/>
      <c r="J642" s="23">
        <f t="shared" si="570"/>
        <v>1308</v>
      </c>
      <c r="K642" s="30" t="str">
        <f t="shared" si="571"/>
        <v/>
      </c>
      <c r="L642" s="23">
        <v>640</v>
      </c>
      <c r="M642" s="23">
        <f t="shared" si="572"/>
        <v>668</v>
      </c>
      <c r="N642" s="31">
        <f t="shared" si="573"/>
        <v>0.5107033639143731</v>
      </c>
      <c r="O642" s="23">
        <v>369</v>
      </c>
      <c r="P642" s="23"/>
      <c r="Q642" s="23"/>
      <c r="R642" s="23"/>
      <c r="S642" s="23">
        <v>31</v>
      </c>
      <c r="T642" s="23">
        <v>196</v>
      </c>
      <c r="U642" s="23">
        <v>72</v>
      </c>
      <c r="V642" s="23"/>
      <c r="W642" s="23"/>
      <c r="X642" s="24">
        <v>20170418</v>
      </c>
      <c r="Y642" s="22">
        <v>5</v>
      </c>
      <c r="Z642" s="22" t="s">
        <v>39</v>
      </c>
      <c r="AA642" s="22"/>
      <c r="AB642" s="22" t="str">
        <f t="shared" si="574"/>
        <v>이명강</v>
      </c>
      <c r="AC642" s="45" t="s">
        <v>911</v>
      </c>
      <c r="AD642" s="47">
        <f t="shared" si="575"/>
        <v>0.5</v>
      </c>
      <c r="AE642" s="48">
        <f t="shared" si="576"/>
        <v>0.5</v>
      </c>
    </row>
    <row r="643" spans="1:31" s="25" customFormat="1" ht="25.5" customHeight="1">
      <c r="A643" s="21">
        <v>5</v>
      </c>
      <c r="B643" s="22">
        <f t="shared" si="569"/>
        <v>4</v>
      </c>
      <c r="C643" s="22">
        <v>27</v>
      </c>
      <c r="D643" s="22" t="s">
        <v>1154</v>
      </c>
      <c r="E643" s="22" t="s">
        <v>1155</v>
      </c>
      <c r="F643" s="22"/>
      <c r="G643" s="22" t="s">
        <v>977</v>
      </c>
      <c r="H643" s="22" t="s">
        <v>937</v>
      </c>
      <c r="I643" s="32"/>
      <c r="J643" s="23">
        <f t="shared" si="570"/>
        <v>850</v>
      </c>
      <c r="K643" s="30" t="str">
        <f t="shared" si="571"/>
        <v/>
      </c>
      <c r="L643" s="23">
        <v>850</v>
      </c>
      <c r="M643" s="23">
        <f t="shared" si="572"/>
        <v>0</v>
      </c>
      <c r="N643" s="31">
        <f t="shared" si="573"/>
        <v>0</v>
      </c>
      <c r="O643" s="23"/>
      <c r="P643" s="23"/>
      <c r="Q643" s="23"/>
      <c r="R643" s="23"/>
      <c r="S643" s="23"/>
      <c r="T643" s="23"/>
      <c r="U643" s="23"/>
      <c r="V643" s="23"/>
      <c r="W643" s="23"/>
      <c r="X643" s="24">
        <v>20170424</v>
      </c>
      <c r="Y643" s="22">
        <v>1</v>
      </c>
      <c r="Z643" s="22" t="s">
        <v>38</v>
      </c>
      <c r="AA643" s="22"/>
      <c r="AB643" s="22" t="str">
        <f t="shared" si="574"/>
        <v>김연빈</v>
      </c>
      <c r="AC643" s="45" t="s">
        <v>41</v>
      </c>
      <c r="AD643" s="47" t="str">
        <f t="shared" ref="AD643" si="581">IF(AE643=0,"",AE643)</f>
        <v/>
      </c>
      <c r="AE643" s="48">
        <f t="shared" ref="AE643" si="582">IF(F643="",0,VLOOKUP(F643,제품피치,2))</f>
        <v>0</v>
      </c>
    </row>
    <row r="644" spans="1:31" s="25" customFormat="1" ht="25.5" customHeight="1">
      <c r="A644" s="21">
        <v>6</v>
      </c>
      <c r="B644" s="22">
        <f t="shared" si="569"/>
        <v>4</v>
      </c>
      <c r="C644" s="22">
        <v>27</v>
      </c>
      <c r="D644" s="22" t="s">
        <v>1056</v>
      </c>
      <c r="E644" s="22" t="s">
        <v>1057</v>
      </c>
      <c r="F644" s="22" t="s">
        <v>1058</v>
      </c>
      <c r="G644" s="22" t="s">
        <v>1059</v>
      </c>
      <c r="H644" s="22" t="s">
        <v>937</v>
      </c>
      <c r="I644" s="32"/>
      <c r="J644" s="23">
        <f t="shared" si="570"/>
        <v>2465</v>
      </c>
      <c r="K644" s="30" t="str">
        <f t="shared" si="571"/>
        <v/>
      </c>
      <c r="L644" s="23">
        <v>2330</v>
      </c>
      <c r="M644" s="23">
        <f t="shared" si="572"/>
        <v>135</v>
      </c>
      <c r="N644" s="31">
        <f t="shared" si="573"/>
        <v>5.4766734279918863E-2</v>
      </c>
      <c r="O644" s="23">
        <v>24</v>
      </c>
      <c r="P644" s="23"/>
      <c r="Q644" s="23"/>
      <c r="R644" s="23"/>
      <c r="S644" s="23">
        <v>111</v>
      </c>
      <c r="T644" s="23"/>
      <c r="U644" s="23"/>
      <c r="V644" s="23"/>
      <c r="W644" s="23"/>
      <c r="X644" s="24">
        <v>20170424</v>
      </c>
      <c r="Y644" s="22">
        <v>14</v>
      </c>
      <c r="Z644" s="22" t="s">
        <v>38</v>
      </c>
      <c r="AA644" s="22"/>
      <c r="AB644" s="22" t="str">
        <f t="shared" si="574"/>
        <v>김연빈</v>
      </c>
      <c r="AC644" s="45" t="s">
        <v>948</v>
      </c>
      <c r="AD644" s="47">
        <f t="shared" si="575"/>
        <v>0.5</v>
      </c>
      <c r="AE644" s="48">
        <f t="shared" si="576"/>
        <v>0.5</v>
      </c>
    </row>
    <row r="645" spans="1:31" s="25" customFormat="1" ht="25.5" customHeight="1">
      <c r="A645" s="21">
        <v>7</v>
      </c>
      <c r="B645" s="22">
        <f t="shared" si="569"/>
        <v>4</v>
      </c>
      <c r="C645" s="22">
        <v>27</v>
      </c>
      <c r="D645" s="22" t="s">
        <v>1056</v>
      </c>
      <c r="E645" s="22" t="s">
        <v>1080</v>
      </c>
      <c r="F645" s="22" t="s">
        <v>1081</v>
      </c>
      <c r="G645" s="22" t="s">
        <v>1082</v>
      </c>
      <c r="H645" s="22" t="s">
        <v>1083</v>
      </c>
      <c r="I645" s="32"/>
      <c r="J645" s="23">
        <f t="shared" si="570"/>
        <v>1349</v>
      </c>
      <c r="K645" s="30" t="str">
        <f t="shared" si="571"/>
        <v/>
      </c>
      <c r="L645" s="23">
        <v>1125</v>
      </c>
      <c r="M645" s="23">
        <f t="shared" si="572"/>
        <v>224</v>
      </c>
      <c r="N645" s="31">
        <f t="shared" si="573"/>
        <v>0.16604892512972572</v>
      </c>
      <c r="O645" s="23">
        <v>109</v>
      </c>
      <c r="P645" s="23"/>
      <c r="Q645" s="23"/>
      <c r="R645" s="23"/>
      <c r="S645" s="23">
        <v>17</v>
      </c>
      <c r="T645" s="23">
        <v>62</v>
      </c>
      <c r="U645" s="23">
        <v>36</v>
      </c>
      <c r="V645" s="23"/>
      <c r="W645" s="23"/>
      <c r="X645" s="24">
        <v>20170426</v>
      </c>
      <c r="Y645" s="22">
        <v>5</v>
      </c>
      <c r="Z645" s="22" t="s">
        <v>39</v>
      </c>
      <c r="AA645" s="22"/>
      <c r="AB645" s="22" t="str">
        <f t="shared" si="574"/>
        <v>이명강</v>
      </c>
      <c r="AC645" s="45" t="s">
        <v>911</v>
      </c>
      <c r="AD645" s="47">
        <f t="shared" si="575"/>
        <v>0.5</v>
      </c>
      <c r="AE645" s="48">
        <f t="shared" si="576"/>
        <v>0.5</v>
      </c>
    </row>
    <row r="646" spans="1:31" s="25" customFormat="1" ht="25.5" customHeight="1">
      <c r="A646" s="21">
        <v>8</v>
      </c>
      <c r="B646" s="22">
        <f t="shared" si="569"/>
        <v>4</v>
      </c>
      <c r="C646" s="22">
        <v>27</v>
      </c>
      <c r="D646" s="22" t="s">
        <v>1144</v>
      </c>
      <c r="E646" s="22" t="s">
        <v>1146</v>
      </c>
      <c r="F646" s="22" t="s">
        <v>1145</v>
      </c>
      <c r="G646" s="22">
        <v>8301</v>
      </c>
      <c r="H646" s="22" t="s">
        <v>1147</v>
      </c>
      <c r="I646" s="32"/>
      <c r="J646" s="23">
        <f t="shared" si="570"/>
        <v>491</v>
      </c>
      <c r="K646" s="30" t="str">
        <f t="shared" si="571"/>
        <v/>
      </c>
      <c r="L646" s="23">
        <v>470</v>
      </c>
      <c r="M646" s="23">
        <f t="shared" si="572"/>
        <v>21</v>
      </c>
      <c r="N646" s="31">
        <f t="shared" si="573"/>
        <v>4.2769857433808553E-2</v>
      </c>
      <c r="O646" s="23"/>
      <c r="P646" s="23"/>
      <c r="Q646" s="23"/>
      <c r="R646" s="23"/>
      <c r="S646" s="23"/>
      <c r="T646" s="23">
        <v>21</v>
      </c>
      <c r="U646" s="23"/>
      <c r="V646" s="23"/>
      <c r="W646" s="23"/>
      <c r="X646" s="24">
        <v>20170426</v>
      </c>
      <c r="Y646" s="22">
        <v>6</v>
      </c>
      <c r="Z646" s="22" t="s">
        <v>1143</v>
      </c>
      <c r="AA646" s="22"/>
      <c r="AB646" s="22" t="str">
        <f t="shared" si="574"/>
        <v>이명강</v>
      </c>
      <c r="AC646" s="45" t="s">
        <v>30</v>
      </c>
      <c r="AD646" s="47" t="str">
        <f t="shared" si="575"/>
        <v/>
      </c>
      <c r="AE646" s="48">
        <f t="shared" si="576"/>
        <v>0</v>
      </c>
    </row>
    <row r="647" spans="1:31" s="25" customFormat="1" ht="25.5" customHeight="1">
      <c r="A647" s="21">
        <v>9</v>
      </c>
      <c r="B647" s="22">
        <f t="shared" si="569"/>
        <v>4</v>
      </c>
      <c r="C647" s="22">
        <v>27</v>
      </c>
      <c r="D647" s="22" t="s">
        <v>1144</v>
      </c>
      <c r="E647" s="22" t="s">
        <v>1148</v>
      </c>
      <c r="F647" s="22" t="s">
        <v>1145</v>
      </c>
      <c r="G647" s="22">
        <v>8301</v>
      </c>
      <c r="H647" s="22" t="s">
        <v>1147</v>
      </c>
      <c r="I647" s="32"/>
      <c r="J647" s="23">
        <f t="shared" si="570"/>
        <v>453</v>
      </c>
      <c r="K647" s="30" t="str">
        <f t="shared" si="571"/>
        <v/>
      </c>
      <c r="L647" s="23">
        <v>440</v>
      </c>
      <c r="M647" s="23">
        <f t="shared" si="572"/>
        <v>13</v>
      </c>
      <c r="N647" s="31">
        <f t="shared" si="573"/>
        <v>2.8697571743929361E-2</v>
      </c>
      <c r="O647" s="23"/>
      <c r="P647" s="23"/>
      <c r="Q647" s="23"/>
      <c r="R647" s="23"/>
      <c r="S647" s="23"/>
      <c r="T647" s="23">
        <v>13</v>
      </c>
      <c r="U647" s="23"/>
      <c r="V647" s="23"/>
      <c r="W647" s="23"/>
      <c r="X647" s="24">
        <v>20170426</v>
      </c>
      <c r="Y647" s="22">
        <v>6</v>
      </c>
      <c r="Z647" s="22" t="s">
        <v>1143</v>
      </c>
      <c r="AA647" s="22"/>
      <c r="AB647" s="22" t="str">
        <f t="shared" si="574"/>
        <v>이명강</v>
      </c>
      <c r="AC647" s="45" t="s">
        <v>30</v>
      </c>
      <c r="AD647" s="47" t="str">
        <f t="shared" ref="AD647" si="583">IF(AE647=0,"",AE647)</f>
        <v/>
      </c>
      <c r="AE647" s="48">
        <f t="shared" ref="AE647" si="584">IF(F647="",0,VLOOKUP(F647,제품피치,2))</f>
        <v>0</v>
      </c>
    </row>
    <row r="648" spans="1:31" s="25" customFormat="1" ht="25.5" customHeight="1">
      <c r="A648" s="21">
        <v>10</v>
      </c>
      <c r="B648" s="22">
        <f t="shared" si="569"/>
        <v>4</v>
      </c>
      <c r="C648" s="22">
        <v>27</v>
      </c>
      <c r="D648" s="22" t="s">
        <v>1144</v>
      </c>
      <c r="E648" s="22" t="s">
        <v>1146</v>
      </c>
      <c r="F648" s="22" t="s">
        <v>1145</v>
      </c>
      <c r="G648" s="22">
        <v>8301</v>
      </c>
      <c r="H648" s="22" t="s">
        <v>1147</v>
      </c>
      <c r="I648" s="32"/>
      <c r="J648" s="23">
        <f t="shared" si="570"/>
        <v>2451</v>
      </c>
      <c r="K648" s="30" t="str">
        <f t="shared" si="571"/>
        <v/>
      </c>
      <c r="L648" s="23">
        <v>2440</v>
      </c>
      <c r="M648" s="23">
        <f t="shared" si="572"/>
        <v>11</v>
      </c>
      <c r="N648" s="31">
        <f t="shared" si="573"/>
        <v>4.4879640962872296E-3</v>
      </c>
      <c r="O648" s="23"/>
      <c r="P648" s="23"/>
      <c r="Q648" s="23"/>
      <c r="R648" s="23"/>
      <c r="S648" s="23"/>
      <c r="T648" s="23">
        <v>11</v>
      </c>
      <c r="U648" s="23"/>
      <c r="V648" s="23"/>
      <c r="W648" s="23"/>
      <c r="X648" s="24">
        <v>20170426</v>
      </c>
      <c r="Y648" s="22">
        <v>6</v>
      </c>
      <c r="Z648" s="22" t="s">
        <v>38</v>
      </c>
      <c r="AA648" s="22"/>
      <c r="AB648" s="22" t="str">
        <f t="shared" si="574"/>
        <v>김연빈</v>
      </c>
      <c r="AC648" s="45" t="s">
        <v>30</v>
      </c>
      <c r="AD648" s="47" t="str">
        <f t="shared" ref="AD648" si="585">IF(AE648=0,"",AE648)</f>
        <v/>
      </c>
      <c r="AE648" s="48">
        <f t="shared" ref="AE648" si="586">IF(F648="",0,VLOOKUP(F648,제품피치,2))</f>
        <v>0</v>
      </c>
    </row>
    <row r="649" spans="1:31" s="25" customFormat="1" ht="25.5" customHeight="1">
      <c r="A649" s="21">
        <v>11</v>
      </c>
      <c r="B649" s="22">
        <f t="shared" si="569"/>
        <v>4</v>
      </c>
      <c r="C649" s="22">
        <v>27</v>
      </c>
      <c r="D649" s="22" t="s">
        <v>1144</v>
      </c>
      <c r="E649" s="22" t="s">
        <v>1148</v>
      </c>
      <c r="F649" s="22" t="s">
        <v>1145</v>
      </c>
      <c r="G649" s="22">
        <v>8301</v>
      </c>
      <c r="H649" s="22" t="s">
        <v>1147</v>
      </c>
      <c r="I649" s="32"/>
      <c r="J649" s="23">
        <f t="shared" si="570"/>
        <v>2529</v>
      </c>
      <c r="K649" s="30" t="str">
        <f t="shared" si="571"/>
        <v/>
      </c>
      <c r="L649" s="23">
        <v>2500</v>
      </c>
      <c r="M649" s="23">
        <f t="shared" si="572"/>
        <v>29</v>
      </c>
      <c r="N649" s="31">
        <f t="shared" si="573"/>
        <v>1.1466982997232108E-2</v>
      </c>
      <c r="O649" s="23"/>
      <c r="P649" s="23"/>
      <c r="Q649" s="23"/>
      <c r="R649" s="23"/>
      <c r="S649" s="23"/>
      <c r="T649" s="23">
        <v>29</v>
      </c>
      <c r="U649" s="23"/>
      <c r="V649" s="23"/>
      <c r="W649" s="23"/>
      <c r="X649" s="24">
        <v>20170426</v>
      </c>
      <c r="Y649" s="22">
        <v>6</v>
      </c>
      <c r="Z649" s="22" t="s">
        <v>1149</v>
      </c>
      <c r="AA649" s="22"/>
      <c r="AB649" s="22" t="str">
        <f t="shared" si="574"/>
        <v>김연빈</v>
      </c>
      <c r="AC649" s="45" t="s">
        <v>30</v>
      </c>
      <c r="AD649" s="47" t="str">
        <f t="shared" si="575"/>
        <v/>
      </c>
      <c r="AE649" s="48">
        <f t="shared" si="576"/>
        <v>0</v>
      </c>
    </row>
    <row r="650" spans="1:31" s="25" customFormat="1" ht="25.5" customHeight="1">
      <c r="A650" s="21">
        <v>12</v>
      </c>
      <c r="B650" s="22">
        <f t="shared" si="569"/>
        <v>4</v>
      </c>
      <c r="C650" s="22">
        <v>27</v>
      </c>
      <c r="D650" s="22" t="s">
        <v>1056</v>
      </c>
      <c r="E650" s="22" t="s">
        <v>1057</v>
      </c>
      <c r="F650" s="22" t="s">
        <v>1058</v>
      </c>
      <c r="G650" s="22" t="s">
        <v>1059</v>
      </c>
      <c r="H650" s="22" t="s">
        <v>937</v>
      </c>
      <c r="I650" s="32"/>
      <c r="J650" s="23">
        <f t="shared" si="570"/>
        <v>2417</v>
      </c>
      <c r="K650" s="30" t="str">
        <f t="shared" si="571"/>
        <v/>
      </c>
      <c r="L650" s="23">
        <v>2328</v>
      </c>
      <c r="M650" s="23">
        <f t="shared" si="572"/>
        <v>89</v>
      </c>
      <c r="N650" s="31">
        <f t="shared" si="573"/>
        <v>3.6822507240380636E-2</v>
      </c>
      <c r="O650" s="23"/>
      <c r="P650" s="23"/>
      <c r="Q650" s="23"/>
      <c r="R650" s="23"/>
      <c r="S650" s="23">
        <v>89</v>
      </c>
      <c r="T650" s="23"/>
      <c r="U650" s="23"/>
      <c r="V650" s="23"/>
      <c r="W650" s="23"/>
      <c r="X650" s="24">
        <v>20170426</v>
      </c>
      <c r="Y650" s="22">
        <v>14</v>
      </c>
      <c r="Z650" s="22" t="s">
        <v>39</v>
      </c>
      <c r="AA650" s="22"/>
      <c r="AB650" s="22" t="str">
        <f t="shared" si="574"/>
        <v>이명강</v>
      </c>
      <c r="AC650" s="45" t="s">
        <v>948</v>
      </c>
      <c r="AD650" s="47">
        <f t="shared" si="575"/>
        <v>0.5</v>
      </c>
      <c r="AE650" s="48">
        <f t="shared" si="576"/>
        <v>0.5</v>
      </c>
    </row>
    <row r="651" spans="1:31" s="25" customFormat="1" ht="25.5" customHeight="1">
      <c r="A651" s="21">
        <v>13</v>
      </c>
      <c r="B651" s="22">
        <f t="shared" si="569"/>
        <v>4</v>
      </c>
      <c r="C651" s="22">
        <v>27</v>
      </c>
      <c r="D651" s="22" t="s">
        <v>991</v>
      </c>
      <c r="E651" s="22" t="s">
        <v>1150</v>
      </c>
      <c r="F651" s="22" t="s">
        <v>1151</v>
      </c>
      <c r="G651" s="22" t="s">
        <v>1152</v>
      </c>
      <c r="H651" s="22" t="s">
        <v>937</v>
      </c>
      <c r="I651" s="32"/>
      <c r="J651" s="23">
        <f t="shared" si="570"/>
        <v>2505</v>
      </c>
      <c r="K651" s="30" t="str">
        <f t="shared" si="571"/>
        <v/>
      </c>
      <c r="L651" s="23">
        <v>2500</v>
      </c>
      <c r="M651" s="23">
        <f t="shared" si="572"/>
        <v>5</v>
      </c>
      <c r="N651" s="31">
        <f t="shared" si="573"/>
        <v>1.996007984031936E-3</v>
      </c>
      <c r="O651" s="23">
        <v>5</v>
      </c>
      <c r="P651" s="23"/>
      <c r="Q651" s="23"/>
      <c r="R651" s="23"/>
      <c r="S651" s="23"/>
      <c r="T651" s="23"/>
      <c r="U651" s="23"/>
      <c r="V651" s="23"/>
      <c r="W651" s="23"/>
      <c r="X651" s="24">
        <v>20170427</v>
      </c>
      <c r="Y651" s="22">
        <v>1</v>
      </c>
      <c r="Z651" s="22" t="s">
        <v>39</v>
      </c>
      <c r="AA651" s="22"/>
      <c r="AB651" s="22" t="str">
        <f t="shared" si="574"/>
        <v>이명강</v>
      </c>
      <c r="AC651" s="45" t="s">
        <v>30</v>
      </c>
      <c r="AD651" s="47" t="str">
        <f t="shared" ref="AD651" si="587">IF(AE651=0,"",AE651)</f>
        <v/>
      </c>
      <c r="AE651" s="48">
        <f t="shared" ref="AE651" si="588">IF(F651="",0,VLOOKUP(F651,제품피치,2))</f>
        <v>0</v>
      </c>
    </row>
    <row r="652" spans="1:31" s="25" customFormat="1" ht="25.5" customHeight="1">
      <c r="A652" s="21">
        <v>14</v>
      </c>
      <c r="B652" s="22">
        <f t="shared" si="569"/>
        <v>4</v>
      </c>
      <c r="C652" s="22">
        <v>27</v>
      </c>
      <c r="D652" s="22" t="s">
        <v>912</v>
      </c>
      <c r="E652" s="22" t="s">
        <v>897</v>
      </c>
      <c r="F652" s="22" t="s">
        <v>1045</v>
      </c>
      <c r="G652" s="22" t="s">
        <v>924</v>
      </c>
      <c r="H652" s="22" t="s">
        <v>937</v>
      </c>
      <c r="I652" s="32"/>
      <c r="J652" s="23">
        <f t="shared" si="570"/>
        <v>2200</v>
      </c>
      <c r="K652" s="30" t="str">
        <f t="shared" si="571"/>
        <v/>
      </c>
      <c r="L652" s="23">
        <v>2200</v>
      </c>
      <c r="M652" s="23">
        <f t="shared" si="572"/>
        <v>0</v>
      </c>
      <c r="N652" s="31">
        <f t="shared" si="573"/>
        <v>0</v>
      </c>
      <c r="O652" s="23"/>
      <c r="P652" s="23"/>
      <c r="Q652" s="23"/>
      <c r="R652" s="23"/>
      <c r="S652" s="23"/>
      <c r="T652" s="23"/>
      <c r="U652" s="23"/>
      <c r="V652" s="23"/>
      <c r="W652" s="23"/>
      <c r="X652" s="24">
        <v>20170427</v>
      </c>
      <c r="Y652" s="22">
        <v>2</v>
      </c>
      <c r="Z652" s="22" t="s">
        <v>1143</v>
      </c>
      <c r="AA652" s="22"/>
      <c r="AB652" s="22" t="str">
        <f t="shared" si="574"/>
        <v>이명강</v>
      </c>
      <c r="AC652" s="45" t="s">
        <v>41</v>
      </c>
      <c r="AD652" s="47" t="str">
        <f t="shared" ref="AD652" si="589">IF(AE652=0,"",AE652)</f>
        <v/>
      </c>
      <c r="AE652" s="48">
        <f t="shared" ref="AE652" si="590">IF(F652="",0,VLOOKUP(F652,제품피치,2))</f>
        <v>0</v>
      </c>
    </row>
    <row r="653" spans="1:31" s="25" customFormat="1" ht="25.5" customHeight="1">
      <c r="A653" s="21">
        <v>15</v>
      </c>
      <c r="B653" s="22">
        <f t="shared" si="569"/>
        <v>4</v>
      </c>
      <c r="C653" s="22">
        <v>27</v>
      </c>
      <c r="D653" s="22" t="s">
        <v>912</v>
      </c>
      <c r="E653" s="22" t="s">
        <v>897</v>
      </c>
      <c r="F653" s="22" t="s">
        <v>1045</v>
      </c>
      <c r="G653" s="22" t="s">
        <v>924</v>
      </c>
      <c r="H653" s="22" t="s">
        <v>937</v>
      </c>
      <c r="I653" s="32"/>
      <c r="J653" s="23">
        <f t="shared" si="570"/>
        <v>3120</v>
      </c>
      <c r="K653" s="30" t="str">
        <f t="shared" si="571"/>
        <v/>
      </c>
      <c r="L653" s="23">
        <v>3120</v>
      </c>
      <c r="M653" s="23">
        <f t="shared" si="572"/>
        <v>0</v>
      </c>
      <c r="N653" s="31">
        <f t="shared" si="573"/>
        <v>0</v>
      </c>
      <c r="O653" s="23"/>
      <c r="P653" s="23"/>
      <c r="Q653" s="23"/>
      <c r="R653" s="23"/>
      <c r="S653" s="23"/>
      <c r="T653" s="23"/>
      <c r="U653" s="23"/>
      <c r="V653" s="23"/>
      <c r="W653" s="23"/>
      <c r="X653" s="24">
        <v>20170427</v>
      </c>
      <c r="Y653" s="22">
        <v>2</v>
      </c>
      <c r="Z653" s="22" t="s">
        <v>38</v>
      </c>
      <c r="AA653" s="22"/>
      <c r="AB653" s="22" t="str">
        <f t="shared" si="574"/>
        <v>김연빈</v>
      </c>
      <c r="AC653" s="45" t="s">
        <v>41</v>
      </c>
      <c r="AD653" s="47" t="str">
        <f t="shared" ref="AD653" si="591">IF(AE653=0,"",AE653)</f>
        <v/>
      </c>
      <c r="AE653" s="48">
        <f t="shared" ref="AE653" si="592">IF(F653="",0,VLOOKUP(F653,제품피치,2))</f>
        <v>0</v>
      </c>
    </row>
    <row r="654" spans="1:31" s="25" customFormat="1" ht="25.5" customHeight="1">
      <c r="A654" s="21">
        <v>16</v>
      </c>
      <c r="B654" s="22">
        <f t="shared" si="569"/>
        <v>4</v>
      </c>
      <c r="C654" s="22">
        <v>27</v>
      </c>
      <c r="D654" s="22" t="s">
        <v>912</v>
      </c>
      <c r="E654" s="22" t="s">
        <v>899</v>
      </c>
      <c r="F654" s="22" t="s">
        <v>1156</v>
      </c>
      <c r="G654" s="22" t="s">
        <v>925</v>
      </c>
      <c r="H654" s="22" t="s">
        <v>937</v>
      </c>
      <c r="I654" s="32"/>
      <c r="J654" s="23">
        <f t="shared" si="570"/>
        <v>495</v>
      </c>
      <c r="K654" s="30" t="str">
        <f t="shared" si="571"/>
        <v/>
      </c>
      <c r="L654" s="23">
        <v>490</v>
      </c>
      <c r="M654" s="23">
        <f t="shared" si="572"/>
        <v>5</v>
      </c>
      <c r="N654" s="31">
        <f t="shared" si="573"/>
        <v>1.0101010101010102E-2</v>
      </c>
      <c r="O654" s="23"/>
      <c r="P654" s="23"/>
      <c r="Q654" s="23"/>
      <c r="R654" s="23"/>
      <c r="S654" s="23"/>
      <c r="T654" s="23">
        <v>5</v>
      </c>
      <c r="U654" s="23"/>
      <c r="V654" s="23"/>
      <c r="W654" s="23"/>
      <c r="X654" s="24">
        <v>20170427</v>
      </c>
      <c r="Y654" s="22">
        <v>3</v>
      </c>
      <c r="Z654" s="22" t="s">
        <v>39</v>
      </c>
      <c r="AA654" s="22"/>
      <c r="AB654" s="22" t="str">
        <f t="shared" si="574"/>
        <v>이명강</v>
      </c>
      <c r="AC654" s="45" t="s">
        <v>41</v>
      </c>
      <c r="AD654" s="47" t="str">
        <f t="shared" ref="AD654" si="593">IF(AE654=0,"",AE654)</f>
        <v/>
      </c>
      <c r="AE654" s="48">
        <f t="shared" ref="AE654" si="594">IF(F654="",0,VLOOKUP(F654,제품피치,2))</f>
        <v>0</v>
      </c>
    </row>
    <row r="655" spans="1:31" s="25" customFormat="1" ht="25.5" customHeight="1">
      <c r="A655" s="21">
        <v>17</v>
      </c>
      <c r="B655" s="22">
        <f t="shared" si="569"/>
        <v>4</v>
      </c>
      <c r="C655" s="22">
        <v>27</v>
      </c>
      <c r="D655" s="22" t="s">
        <v>912</v>
      </c>
      <c r="E655" s="22" t="s">
        <v>899</v>
      </c>
      <c r="F655" s="22" t="s">
        <v>1156</v>
      </c>
      <c r="G655" s="22" t="s">
        <v>925</v>
      </c>
      <c r="H655" s="22" t="s">
        <v>937</v>
      </c>
      <c r="I655" s="32"/>
      <c r="J655" s="23">
        <f t="shared" si="570"/>
        <v>3081</v>
      </c>
      <c r="K655" s="30" t="str">
        <f t="shared" si="571"/>
        <v/>
      </c>
      <c r="L655" s="23">
        <v>3050</v>
      </c>
      <c r="M655" s="23">
        <f t="shared" si="572"/>
        <v>31</v>
      </c>
      <c r="N655" s="31">
        <f t="shared" si="573"/>
        <v>1.0061668289516391E-2</v>
      </c>
      <c r="O655" s="23"/>
      <c r="P655" s="23"/>
      <c r="Q655" s="23"/>
      <c r="R655" s="23"/>
      <c r="S655" s="23"/>
      <c r="T655" s="23">
        <v>31</v>
      </c>
      <c r="U655" s="23"/>
      <c r="V655" s="23"/>
      <c r="W655" s="23"/>
      <c r="X655" s="24">
        <v>20170427</v>
      </c>
      <c r="Y655" s="22">
        <v>3</v>
      </c>
      <c r="Z655" s="22" t="s">
        <v>38</v>
      </c>
      <c r="AA655" s="22"/>
      <c r="AB655" s="22" t="str">
        <f t="shared" si="574"/>
        <v>김연빈</v>
      </c>
      <c r="AC655" s="45" t="s">
        <v>41</v>
      </c>
      <c r="AD655" s="47" t="str">
        <f t="shared" ref="AD655" si="595">IF(AE655=0,"",AE655)</f>
        <v/>
      </c>
      <c r="AE655" s="48">
        <f t="shared" ref="AE655" si="596">IF(F655="",0,VLOOKUP(F655,제품피치,2))</f>
        <v>0</v>
      </c>
    </row>
    <row r="656" spans="1:31" s="25" customFormat="1" ht="25.5" customHeight="1">
      <c r="A656" s="21">
        <v>18</v>
      </c>
      <c r="B656" s="22">
        <f t="shared" si="569"/>
        <v>4</v>
      </c>
      <c r="C656" s="22">
        <v>27</v>
      </c>
      <c r="D656" s="22" t="s">
        <v>920</v>
      </c>
      <c r="E656" s="22" t="s">
        <v>926</v>
      </c>
      <c r="F656" s="22" t="s">
        <v>939</v>
      </c>
      <c r="G656" s="22" t="s">
        <v>930</v>
      </c>
      <c r="H656" s="22" t="s">
        <v>937</v>
      </c>
      <c r="I656" s="32"/>
      <c r="J656" s="23">
        <f t="shared" si="570"/>
        <v>2672</v>
      </c>
      <c r="K656" s="30" t="str">
        <f t="shared" si="571"/>
        <v/>
      </c>
      <c r="L656" s="23">
        <v>2470</v>
      </c>
      <c r="M656" s="23">
        <f t="shared" si="572"/>
        <v>202</v>
      </c>
      <c r="N656" s="31">
        <f t="shared" si="573"/>
        <v>7.559880239520958E-2</v>
      </c>
      <c r="O656" s="23">
        <v>16</v>
      </c>
      <c r="P656" s="23"/>
      <c r="Q656" s="23">
        <v>34</v>
      </c>
      <c r="R656" s="23"/>
      <c r="S656" s="23">
        <v>46</v>
      </c>
      <c r="T656" s="23"/>
      <c r="U656" s="23"/>
      <c r="V656" s="23"/>
      <c r="W656" s="23">
        <v>106</v>
      </c>
      <c r="X656" s="24">
        <v>20170427</v>
      </c>
      <c r="Y656" s="22">
        <v>4</v>
      </c>
      <c r="Z656" s="22" t="s">
        <v>39</v>
      </c>
      <c r="AA656" s="22" t="s">
        <v>1153</v>
      </c>
      <c r="AB656" s="22" t="str">
        <f t="shared" si="574"/>
        <v>이명강</v>
      </c>
      <c r="AC656" s="45" t="s">
        <v>931</v>
      </c>
      <c r="AD656" s="47">
        <f t="shared" si="575"/>
        <v>0.5</v>
      </c>
      <c r="AE656" s="48">
        <f t="shared" si="576"/>
        <v>0.5</v>
      </c>
    </row>
    <row r="657" spans="1:31" s="25" customFormat="1" ht="25.5" customHeight="1">
      <c r="A657" s="21">
        <v>19</v>
      </c>
      <c r="B657" s="22">
        <f t="shared" si="569"/>
        <v>4</v>
      </c>
      <c r="C657" s="22">
        <v>27</v>
      </c>
      <c r="D657" s="22" t="s">
        <v>1056</v>
      </c>
      <c r="E657" s="22" t="s">
        <v>1080</v>
      </c>
      <c r="F657" s="22" t="s">
        <v>1081</v>
      </c>
      <c r="G657" s="22" t="s">
        <v>1082</v>
      </c>
      <c r="H657" s="22" t="s">
        <v>1083</v>
      </c>
      <c r="I657" s="32"/>
      <c r="J657" s="23">
        <f t="shared" si="570"/>
        <v>1318</v>
      </c>
      <c r="K657" s="30" t="str">
        <f t="shared" si="571"/>
        <v/>
      </c>
      <c r="L657" s="23">
        <v>1100</v>
      </c>
      <c r="M657" s="23">
        <f t="shared" si="572"/>
        <v>218</v>
      </c>
      <c r="N657" s="31">
        <f t="shared" si="573"/>
        <v>0.165402124430956</v>
      </c>
      <c r="O657" s="23">
        <v>126</v>
      </c>
      <c r="P657" s="23"/>
      <c r="Q657" s="23"/>
      <c r="R657" s="23"/>
      <c r="S657" s="23">
        <v>21</v>
      </c>
      <c r="T657" s="23">
        <v>42</v>
      </c>
      <c r="U657" s="23">
        <v>29</v>
      </c>
      <c r="V657" s="23"/>
      <c r="W657" s="23"/>
      <c r="X657" s="24">
        <v>20170427</v>
      </c>
      <c r="Y657" s="22">
        <v>5</v>
      </c>
      <c r="Z657" s="22" t="s">
        <v>39</v>
      </c>
      <c r="AA657" s="22"/>
      <c r="AB657" s="22" t="str">
        <f t="shared" si="574"/>
        <v>이명강</v>
      </c>
      <c r="AC657" s="45" t="s">
        <v>911</v>
      </c>
      <c r="AD657" s="47">
        <f t="shared" ref="AD657" si="597">IF(AE657=0,"",AE657)</f>
        <v>0.5</v>
      </c>
      <c r="AE657" s="48">
        <f t="shared" ref="AE657" si="598">IF(F657="",0,VLOOKUP(F657,제품피치,2))</f>
        <v>0.5</v>
      </c>
    </row>
    <row r="658" spans="1:31" s="25" customFormat="1" ht="25.5" customHeight="1">
      <c r="A658" s="21">
        <v>20</v>
      </c>
      <c r="B658" s="22">
        <f t="shared" si="569"/>
        <v>4</v>
      </c>
      <c r="C658" s="22">
        <v>27</v>
      </c>
      <c r="D658" s="22" t="s">
        <v>912</v>
      </c>
      <c r="E658" s="22" t="s">
        <v>891</v>
      </c>
      <c r="F658" s="22" t="s">
        <v>968</v>
      </c>
      <c r="G658" s="22" t="s">
        <v>969</v>
      </c>
      <c r="H658" s="22" t="s">
        <v>922</v>
      </c>
      <c r="I658" s="32"/>
      <c r="J658" s="23">
        <f t="shared" si="570"/>
        <v>78</v>
      </c>
      <c r="K658" s="30" t="str">
        <f t="shared" si="571"/>
        <v/>
      </c>
      <c r="L658" s="23">
        <v>75</v>
      </c>
      <c r="M658" s="23">
        <f t="shared" si="572"/>
        <v>3</v>
      </c>
      <c r="N658" s="31">
        <f t="shared" si="573"/>
        <v>3.8461538461538464E-2</v>
      </c>
      <c r="O658" s="23">
        <v>2</v>
      </c>
      <c r="P658" s="23"/>
      <c r="Q658" s="23"/>
      <c r="R658" s="23"/>
      <c r="S658" s="23">
        <v>1</v>
      </c>
      <c r="T658" s="23"/>
      <c r="U658" s="23"/>
      <c r="V658" s="23"/>
      <c r="W658" s="23"/>
      <c r="X658" s="24">
        <v>20170427</v>
      </c>
      <c r="Y658" s="22">
        <v>13</v>
      </c>
      <c r="Z658" s="22" t="s">
        <v>39</v>
      </c>
      <c r="AA658" s="22"/>
      <c r="AB658" s="22" t="str">
        <f t="shared" si="574"/>
        <v>이명강</v>
      </c>
      <c r="AC658" s="45" t="s">
        <v>41</v>
      </c>
      <c r="AD658" s="47">
        <f t="shared" si="575"/>
        <v>0.5</v>
      </c>
      <c r="AE658" s="48">
        <f t="shared" si="576"/>
        <v>0.5</v>
      </c>
    </row>
    <row r="659" spans="1:31" s="25" customFormat="1" ht="25.5" customHeight="1" thickBot="1">
      <c r="A659" s="21">
        <v>21</v>
      </c>
      <c r="B659" s="22">
        <f t="shared" si="569"/>
        <v>4</v>
      </c>
      <c r="C659" s="22">
        <v>27</v>
      </c>
      <c r="D659" s="22" t="s">
        <v>912</v>
      </c>
      <c r="E659" s="22" t="s">
        <v>891</v>
      </c>
      <c r="F659" s="22" t="s">
        <v>968</v>
      </c>
      <c r="G659" s="22" t="s">
        <v>969</v>
      </c>
      <c r="H659" s="22" t="s">
        <v>922</v>
      </c>
      <c r="I659" s="32"/>
      <c r="J659" s="23">
        <f t="shared" si="570"/>
        <v>2242</v>
      </c>
      <c r="K659" s="30" t="str">
        <f t="shared" si="571"/>
        <v/>
      </c>
      <c r="L659" s="23">
        <v>2160</v>
      </c>
      <c r="M659" s="23">
        <f t="shared" si="572"/>
        <v>82</v>
      </c>
      <c r="N659" s="31">
        <f t="shared" si="573"/>
        <v>3.6574487065120426E-2</v>
      </c>
      <c r="O659" s="23">
        <v>9</v>
      </c>
      <c r="P659" s="23"/>
      <c r="Q659" s="23"/>
      <c r="R659" s="23"/>
      <c r="S659" s="23">
        <v>4</v>
      </c>
      <c r="T659" s="23"/>
      <c r="U659" s="23"/>
      <c r="V659" s="23"/>
      <c r="W659" s="23">
        <v>69</v>
      </c>
      <c r="X659" s="24">
        <v>20170427</v>
      </c>
      <c r="Y659" s="22">
        <v>13</v>
      </c>
      <c r="Z659" s="22" t="s">
        <v>38</v>
      </c>
      <c r="AA659" s="22" t="s">
        <v>1157</v>
      </c>
      <c r="AB659" s="22" t="str">
        <f t="shared" si="574"/>
        <v>김연빈</v>
      </c>
      <c r="AC659" s="45" t="s">
        <v>41</v>
      </c>
      <c r="AD659" s="47">
        <f t="shared" ref="AD659" si="599">IF(AE659=0,"",AE659)</f>
        <v>0.5</v>
      </c>
      <c r="AE659" s="48">
        <f t="shared" ref="AE659" si="600">IF(F659="",0,VLOOKUP(F659,제품피치,2))</f>
        <v>0.5</v>
      </c>
    </row>
    <row r="660" spans="1:31" s="27" customFormat="1" ht="21" customHeight="1" thickTop="1">
      <c r="A660" s="82" t="s">
        <v>32</v>
      </c>
      <c r="B660" s="83"/>
      <c r="C660" s="83"/>
      <c r="D660" s="83"/>
      <c r="E660" s="83"/>
      <c r="F660" s="83"/>
      <c r="G660" s="83"/>
      <c r="H660" s="59"/>
      <c r="I660" s="86">
        <f>SUM(I639:I659)</f>
        <v>0</v>
      </c>
      <c r="J660" s="86">
        <f>SUM(J639:J659)</f>
        <v>101718</v>
      </c>
      <c r="K660" s="86">
        <f>SUM(K639:K659)</f>
        <v>0</v>
      </c>
      <c r="L660" s="86">
        <f>SUM(L639:L659)</f>
        <v>99388</v>
      </c>
      <c r="M660" s="86">
        <f>SUM(M639:M659)</f>
        <v>2330</v>
      </c>
      <c r="N660" s="88">
        <f>M660/J660</f>
        <v>2.2906466898680665E-2</v>
      </c>
      <c r="O660" s="26">
        <f t="shared" ref="O660:W660" si="601">SUM( O639:O659)</f>
        <v>1229</v>
      </c>
      <c r="P660" s="26">
        <f t="shared" si="601"/>
        <v>0</v>
      </c>
      <c r="Q660" s="26">
        <f t="shared" si="601"/>
        <v>34</v>
      </c>
      <c r="R660" s="26">
        <f t="shared" si="601"/>
        <v>0</v>
      </c>
      <c r="S660" s="26">
        <f t="shared" si="601"/>
        <v>320</v>
      </c>
      <c r="T660" s="26">
        <f t="shared" si="601"/>
        <v>435</v>
      </c>
      <c r="U660" s="26">
        <f t="shared" si="601"/>
        <v>137</v>
      </c>
      <c r="V660" s="26">
        <f t="shared" si="601"/>
        <v>0</v>
      </c>
      <c r="W660" s="26">
        <f t="shared" si="601"/>
        <v>175</v>
      </c>
      <c r="X660" s="89"/>
      <c r="Y660" s="83"/>
      <c r="Z660" s="59"/>
      <c r="AA660" s="90"/>
      <c r="AB660" s="58"/>
      <c r="AC660" s="59"/>
      <c r="AD660" s="62"/>
      <c r="AE660" s="25"/>
    </row>
    <row r="661" spans="1:31" s="27" customFormat="1" ht="20.25">
      <c r="A661" s="84"/>
      <c r="B661" s="85"/>
      <c r="C661" s="85"/>
      <c r="D661" s="85"/>
      <c r="E661" s="85"/>
      <c r="F661" s="85"/>
      <c r="G661" s="85"/>
      <c r="H661" s="61"/>
      <c r="I661" s="87"/>
      <c r="J661" s="87"/>
      <c r="K661" s="87"/>
      <c r="L661" s="87"/>
      <c r="M661" s="87"/>
      <c r="N661" s="87"/>
      <c r="O661" s="55">
        <f t="shared" ref="O661:W661" si="602">IFERROR(O660/$M660,"")</f>
        <v>0.52746781115879826</v>
      </c>
      <c r="P661" s="55">
        <f t="shared" si="602"/>
        <v>0</v>
      </c>
      <c r="Q661" s="55">
        <f t="shared" si="602"/>
        <v>1.4592274678111588E-2</v>
      </c>
      <c r="R661" s="55">
        <f t="shared" si="602"/>
        <v>0</v>
      </c>
      <c r="S661" s="55">
        <f t="shared" si="602"/>
        <v>0.13733905579399142</v>
      </c>
      <c r="T661" s="55">
        <f t="shared" si="602"/>
        <v>0.18669527896995708</v>
      </c>
      <c r="U661" s="55">
        <f t="shared" si="602"/>
        <v>5.8798283261802572E-2</v>
      </c>
      <c r="V661" s="55">
        <f t="shared" si="602"/>
        <v>0</v>
      </c>
      <c r="W661" s="55">
        <f t="shared" si="602"/>
        <v>7.5107296137339061E-2</v>
      </c>
      <c r="X661" s="60"/>
      <c r="Y661" s="85"/>
      <c r="Z661" s="61"/>
      <c r="AA661" s="87"/>
      <c r="AB661" s="60"/>
      <c r="AC661" s="61"/>
      <c r="AD661" s="63"/>
      <c r="AE661" s="25"/>
    </row>
    <row r="662" spans="1:31" s="28" customFormat="1" ht="10.5" customHeight="1" thickBot="1">
      <c r="A662" s="64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6"/>
      <c r="AE662" s="25"/>
    </row>
    <row r="663" spans="1:31" s="28" customFormat="1" ht="24.75" customHeight="1">
      <c r="A663" s="67" t="s">
        <v>33</v>
      </c>
      <c r="B663" s="68"/>
      <c r="C663" s="69"/>
      <c r="D663" s="76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77"/>
      <c r="AE663" s="25"/>
    </row>
    <row r="664" spans="1:31" s="28" customFormat="1" ht="24.75" customHeight="1">
      <c r="A664" s="70"/>
      <c r="B664" s="71"/>
      <c r="C664" s="72"/>
      <c r="D664" s="78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9"/>
      <c r="AE664" s="16"/>
    </row>
    <row r="665" spans="1:31" s="28" customFormat="1" ht="24.75" customHeight="1">
      <c r="A665" s="70"/>
      <c r="B665" s="71"/>
      <c r="C665" s="72"/>
      <c r="D665" s="78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9"/>
      <c r="AE665" s="16"/>
    </row>
    <row r="666" spans="1:31" s="28" customFormat="1" ht="24.75" customHeight="1">
      <c r="A666" s="70"/>
      <c r="B666" s="71"/>
      <c r="C666" s="72"/>
      <c r="D666" s="78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9"/>
      <c r="AE666" s="16"/>
    </row>
    <row r="667" spans="1:31" s="28" customFormat="1" ht="24.75" customHeight="1">
      <c r="A667" s="70"/>
      <c r="B667" s="71"/>
      <c r="C667" s="72"/>
      <c r="D667" s="78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9"/>
      <c r="AE667" s="16"/>
    </row>
    <row r="668" spans="1:31" ht="24.75" customHeight="1" thickBot="1">
      <c r="A668" s="73"/>
      <c r="B668" s="74"/>
      <c r="C668" s="75"/>
      <c r="D668" s="80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81"/>
    </row>
    <row r="669" spans="1:31" ht="17.25" thickBot="1"/>
    <row r="670" spans="1:31" s="16" customFormat="1" ht="33" customHeight="1">
      <c r="A670" s="91">
        <v>4</v>
      </c>
      <c r="B670" s="92"/>
      <c r="C670" s="92"/>
      <c r="D670" s="92"/>
      <c r="E670" s="92"/>
      <c r="F670" s="93" t="s">
        <v>40</v>
      </c>
      <c r="G670" s="93"/>
      <c r="H670" s="93"/>
      <c r="I670" s="93"/>
      <c r="J670" s="93"/>
      <c r="K670" s="94"/>
      <c r="L670" s="95" t="s">
        <v>0</v>
      </c>
      <c r="M670" s="96"/>
      <c r="N670" s="15"/>
      <c r="O670" s="95" t="s">
        <v>1</v>
      </c>
      <c r="P670" s="97"/>
      <c r="Q670" s="97"/>
      <c r="R670" s="97"/>
      <c r="S670" s="97"/>
      <c r="T670" s="97"/>
      <c r="U670" s="97"/>
      <c r="V670" s="97"/>
      <c r="W670" s="96"/>
      <c r="X670" s="95" t="s">
        <v>2</v>
      </c>
      <c r="Y670" s="97"/>
      <c r="Z670" s="96"/>
      <c r="AA670" s="98" t="s">
        <v>3</v>
      </c>
      <c r="AB670" s="100" t="s">
        <v>4</v>
      </c>
      <c r="AC670" s="102" t="s">
        <v>5</v>
      </c>
      <c r="AD670" s="104" t="s">
        <v>793</v>
      </c>
    </row>
    <row r="671" spans="1:31" s="16" customFormat="1" ht="45" customHeight="1" thickBot="1">
      <c r="A671" s="17" t="s">
        <v>6</v>
      </c>
      <c r="B671" s="18" t="s">
        <v>7</v>
      </c>
      <c r="C671" s="18" t="s">
        <v>8</v>
      </c>
      <c r="D671" s="18" t="s">
        <v>9</v>
      </c>
      <c r="E671" s="18" t="s">
        <v>10</v>
      </c>
      <c r="F671" s="18" t="s">
        <v>11</v>
      </c>
      <c r="G671" s="18" t="s">
        <v>12</v>
      </c>
      <c r="H671" s="18" t="s">
        <v>13</v>
      </c>
      <c r="I671" s="33" t="s">
        <v>36</v>
      </c>
      <c r="J671" s="18" t="s">
        <v>0</v>
      </c>
      <c r="K671" s="18" t="s">
        <v>37</v>
      </c>
      <c r="L671" s="18" t="s">
        <v>14</v>
      </c>
      <c r="M671" s="18" t="s">
        <v>15</v>
      </c>
      <c r="N671" s="19" t="s">
        <v>16</v>
      </c>
      <c r="O671" s="18" t="s">
        <v>17</v>
      </c>
      <c r="P671" s="18" t="s">
        <v>18</v>
      </c>
      <c r="Q671" s="18" t="s">
        <v>19</v>
      </c>
      <c r="R671" s="18" t="s">
        <v>20</v>
      </c>
      <c r="S671" s="18" t="s">
        <v>21</v>
      </c>
      <c r="T671" s="18" t="s">
        <v>22</v>
      </c>
      <c r="U671" s="18" t="s">
        <v>23</v>
      </c>
      <c r="V671" s="20" t="s">
        <v>34</v>
      </c>
      <c r="W671" s="18" t="s">
        <v>25</v>
      </c>
      <c r="X671" s="18" t="s">
        <v>26</v>
      </c>
      <c r="Y671" s="18" t="s">
        <v>27</v>
      </c>
      <c r="Z671" s="18" t="s">
        <v>28</v>
      </c>
      <c r="AA671" s="99"/>
      <c r="AB671" s="101"/>
      <c r="AC671" s="103"/>
      <c r="AD671" s="105"/>
    </row>
    <row r="672" spans="1:31" s="25" customFormat="1" ht="25.5" customHeight="1">
      <c r="A672" s="21">
        <v>1</v>
      </c>
      <c r="B672" s="22">
        <f t="shared" ref="B672:B686" si="603">$A$1</f>
        <v>4</v>
      </c>
      <c r="C672" s="22">
        <v>28</v>
      </c>
      <c r="D672" s="22" t="s">
        <v>1056</v>
      </c>
      <c r="E672" s="22" t="s">
        <v>1080</v>
      </c>
      <c r="F672" s="22" t="s">
        <v>1081</v>
      </c>
      <c r="G672" s="22" t="s">
        <v>1082</v>
      </c>
      <c r="H672" s="22" t="s">
        <v>1083</v>
      </c>
      <c r="I672" s="32"/>
      <c r="J672" s="23">
        <f t="shared" ref="J672:J686" si="604">L672+M672</f>
        <v>2084</v>
      </c>
      <c r="K672" s="30" t="str">
        <f t="shared" ref="K672:K686" si="605">IF(OR(I672=0,J672=0),"",I672-J672)</f>
        <v/>
      </c>
      <c r="L672" s="23">
        <v>1680</v>
      </c>
      <c r="M672" s="23">
        <f t="shared" ref="M672:M686" si="606">SUBTOTAL(9,O672:W672)</f>
        <v>404</v>
      </c>
      <c r="N672" s="31">
        <f t="shared" ref="N672:N686" si="607">IF(L672="",0,M672/J672)</f>
        <v>0.19385796545105566</v>
      </c>
      <c r="O672" s="23">
        <v>227</v>
      </c>
      <c r="P672" s="23"/>
      <c r="Q672" s="23"/>
      <c r="R672" s="23"/>
      <c r="S672" s="23">
        <v>29</v>
      </c>
      <c r="T672" s="23">
        <v>102</v>
      </c>
      <c r="U672" s="23">
        <v>46</v>
      </c>
      <c r="V672" s="23"/>
      <c r="W672" s="23"/>
      <c r="X672" s="24">
        <v>20170427</v>
      </c>
      <c r="Y672" s="22">
        <v>5</v>
      </c>
      <c r="Z672" s="22" t="s">
        <v>39</v>
      </c>
      <c r="AA672" s="22"/>
      <c r="AB672" s="22" t="str">
        <f t="shared" ref="AB672:AB686" si="608">IF(Z672="A","이명강","김연빈")</f>
        <v>이명강</v>
      </c>
      <c r="AC672" s="45" t="s">
        <v>911</v>
      </c>
      <c r="AD672" s="47">
        <f t="shared" ref="AD672:AD686" si="609">IF(AE672=0,"",AE672)</f>
        <v>0.5</v>
      </c>
      <c r="AE672" s="48">
        <f t="shared" ref="AE672:AE686" si="610">IF(F672="",0,VLOOKUP(F672,제품피치,2))</f>
        <v>0.5</v>
      </c>
    </row>
    <row r="673" spans="1:31" s="25" customFormat="1" ht="25.5" customHeight="1">
      <c r="A673" s="21">
        <v>2</v>
      </c>
      <c r="B673" s="22">
        <f t="shared" si="603"/>
        <v>4</v>
      </c>
      <c r="C673" s="22">
        <v>28</v>
      </c>
      <c r="D673" s="22" t="s">
        <v>1169</v>
      </c>
      <c r="E673" s="22" t="s">
        <v>1170</v>
      </c>
      <c r="F673" s="22" t="s">
        <v>1171</v>
      </c>
      <c r="G673" s="22" t="s">
        <v>1172</v>
      </c>
      <c r="H673" s="22" t="s">
        <v>1162</v>
      </c>
      <c r="I673" s="32"/>
      <c r="J673" s="23">
        <f t="shared" si="604"/>
        <v>2492</v>
      </c>
      <c r="K673" s="30" t="str">
        <f t="shared" si="605"/>
        <v/>
      </c>
      <c r="L673" s="23">
        <v>2480</v>
      </c>
      <c r="M673" s="23">
        <f t="shared" si="606"/>
        <v>12</v>
      </c>
      <c r="N673" s="31">
        <f t="shared" si="607"/>
        <v>4.815409309791332E-3</v>
      </c>
      <c r="O673" s="23"/>
      <c r="P673" s="23"/>
      <c r="Q673" s="23"/>
      <c r="R673" s="23"/>
      <c r="S673" s="23"/>
      <c r="T673" s="23">
        <v>5</v>
      </c>
      <c r="U673" s="23"/>
      <c r="V673" s="23"/>
      <c r="W673" s="23">
        <v>7</v>
      </c>
      <c r="X673" s="24">
        <v>20170427</v>
      </c>
      <c r="Y673" s="22">
        <v>8</v>
      </c>
      <c r="Z673" s="22" t="s">
        <v>38</v>
      </c>
      <c r="AA673" s="22" t="s">
        <v>1173</v>
      </c>
      <c r="AB673" s="22" t="str">
        <f t="shared" si="608"/>
        <v>김연빈</v>
      </c>
      <c r="AC673" s="45" t="s">
        <v>41</v>
      </c>
      <c r="AD673" s="47" t="str">
        <f t="shared" ref="AD673" si="611">IF(AE673=0,"",AE673)</f>
        <v/>
      </c>
      <c r="AE673" s="48">
        <f t="shared" ref="AE673" si="612">IF(F673="",0,VLOOKUP(F673,제품피치,2))</f>
        <v>0</v>
      </c>
    </row>
    <row r="674" spans="1:31" s="25" customFormat="1" ht="25.5" customHeight="1">
      <c r="A674" s="21">
        <v>3</v>
      </c>
      <c r="B674" s="22">
        <f t="shared" si="603"/>
        <v>4</v>
      </c>
      <c r="C674" s="22">
        <v>28</v>
      </c>
      <c r="D674" s="22" t="s">
        <v>1056</v>
      </c>
      <c r="E674" s="22" t="s">
        <v>1057</v>
      </c>
      <c r="F674" s="22" t="s">
        <v>1058</v>
      </c>
      <c r="G674" s="22" t="s">
        <v>1059</v>
      </c>
      <c r="H674" s="22" t="s">
        <v>937</v>
      </c>
      <c r="I674" s="32"/>
      <c r="J674" s="23">
        <f t="shared" si="604"/>
        <v>5341</v>
      </c>
      <c r="K674" s="30" t="str">
        <f t="shared" si="605"/>
        <v/>
      </c>
      <c r="L674" s="23">
        <v>4803</v>
      </c>
      <c r="M674" s="23">
        <f t="shared" si="606"/>
        <v>538</v>
      </c>
      <c r="N674" s="31">
        <f t="shared" si="607"/>
        <v>0.10073020033701555</v>
      </c>
      <c r="O674" s="23">
        <v>149</v>
      </c>
      <c r="P674" s="23"/>
      <c r="Q674" s="23"/>
      <c r="R674" s="23"/>
      <c r="S674" s="23">
        <v>389</v>
      </c>
      <c r="T674" s="23"/>
      <c r="U674" s="23"/>
      <c r="V674" s="23"/>
      <c r="W674" s="23"/>
      <c r="X674" s="24">
        <v>20170427</v>
      </c>
      <c r="Y674" s="22">
        <v>14</v>
      </c>
      <c r="Z674" s="22" t="s">
        <v>38</v>
      </c>
      <c r="AA674" s="22"/>
      <c r="AB674" s="22" t="str">
        <f t="shared" si="608"/>
        <v>김연빈</v>
      </c>
      <c r="AC674" s="45" t="s">
        <v>948</v>
      </c>
      <c r="AD674" s="47">
        <f t="shared" si="609"/>
        <v>0.5</v>
      </c>
      <c r="AE674" s="48">
        <f t="shared" si="610"/>
        <v>0.5</v>
      </c>
    </row>
    <row r="675" spans="1:31" s="25" customFormat="1" ht="25.5" customHeight="1">
      <c r="A675" s="21">
        <v>4</v>
      </c>
      <c r="B675" s="22">
        <f t="shared" si="603"/>
        <v>4</v>
      </c>
      <c r="C675" s="22">
        <v>28</v>
      </c>
      <c r="D675" s="22" t="s">
        <v>912</v>
      </c>
      <c r="E675" s="22" t="s">
        <v>897</v>
      </c>
      <c r="F675" s="22" t="s">
        <v>1168</v>
      </c>
      <c r="G675" s="22" t="s">
        <v>930</v>
      </c>
      <c r="H675" s="22" t="s">
        <v>937</v>
      </c>
      <c r="I675" s="32"/>
      <c r="J675" s="23">
        <f t="shared" si="604"/>
        <v>1061</v>
      </c>
      <c r="K675" s="30" t="str">
        <f t="shared" si="605"/>
        <v/>
      </c>
      <c r="L675" s="23">
        <v>1061</v>
      </c>
      <c r="M675" s="23">
        <f t="shared" si="606"/>
        <v>0</v>
      </c>
      <c r="N675" s="31">
        <f t="shared" si="607"/>
        <v>0</v>
      </c>
      <c r="O675" s="23"/>
      <c r="P675" s="23"/>
      <c r="Q675" s="23"/>
      <c r="R675" s="23"/>
      <c r="S675" s="23"/>
      <c r="T675" s="23"/>
      <c r="U675" s="23"/>
      <c r="V675" s="23"/>
      <c r="W675" s="23"/>
      <c r="X675" s="24">
        <v>20170428</v>
      </c>
      <c r="Y675" s="22">
        <v>2</v>
      </c>
      <c r="Z675" s="22" t="s">
        <v>39</v>
      </c>
      <c r="AA675" s="22"/>
      <c r="AB675" s="22" t="str">
        <f t="shared" si="608"/>
        <v>이명강</v>
      </c>
      <c r="AC675" s="45" t="s">
        <v>911</v>
      </c>
      <c r="AD675" s="47" t="str">
        <f t="shared" ref="AD675" si="613">IF(AE675=0,"",AE675)</f>
        <v/>
      </c>
      <c r="AE675" s="48">
        <f t="shared" ref="AE675" si="614">IF(F675="",0,VLOOKUP(F675,제품피치,2))</f>
        <v>0</v>
      </c>
    </row>
    <row r="676" spans="1:31" s="25" customFormat="1" ht="25.5" customHeight="1">
      <c r="A676" s="21">
        <v>5</v>
      </c>
      <c r="B676" s="22">
        <f t="shared" si="603"/>
        <v>4</v>
      </c>
      <c r="C676" s="22">
        <v>28</v>
      </c>
      <c r="D676" s="22" t="s">
        <v>912</v>
      </c>
      <c r="E676" s="22" t="s">
        <v>899</v>
      </c>
      <c r="F676" s="22" t="s">
        <v>1156</v>
      </c>
      <c r="G676" s="22" t="s">
        <v>925</v>
      </c>
      <c r="H676" s="22" t="s">
        <v>937</v>
      </c>
      <c r="I676" s="32"/>
      <c r="J676" s="23">
        <f t="shared" si="604"/>
        <v>2790</v>
      </c>
      <c r="K676" s="30" t="str">
        <f t="shared" si="605"/>
        <v/>
      </c>
      <c r="L676" s="23">
        <v>2790</v>
      </c>
      <c r="M676" s="23">
        <f t="shared" si="606"/>
        <v>0</v>
      </c>
      <c r="N676" s="31">
        <f t="shared" si="607"/>
        <v>0</v>
      </c>
      <c r="O676" s="23"/>
      <c r="P676" s="23"/>
      <c r="Q676" s="23"/>
      <c r="R676" s="23"/>
      <c r="S676" s="23"/>
      <c r="T676" s="23"/>
      <c r="U676" s="23"/>
      <c r="V676" s="23"/>
      <c r="W676" s="23"/>
      <c r="X676" s="24">
        <v>20170428</v>
      </c>
      <c r="Y676" s="22">
        <v>3</v>
      </c>
      <c r="Z676" s="22" t="s">
        <v>39</v>
      </c>
      <c r="AA676" s="22"/>
      <c r="AB676" s="22" t="str">
        <f t="shared" si="608"/>
        <v>이명강</v>
      </c>
      <c r="AC676" s="45" t="s">
        <v>41</v>
      </c>
      <c r="AD676" s="47" t="str">
        <f t="shared" si="609"/>
        <v/>
      </c>
      <c r="AE676" s="48">
        <f t="shared" si="610"/>
        <v>0</v>
      </c>
    </row>
    <row r="677" spans="1:31" s="25" customFormat="1" ht="25.5" customHeight="1">
      <c r="A677" s="21">
        <v>6</v>
      </c>
      <c r="B677" s="22">
        <f t="shared" si="603"/>
        <v>4</v>
      </c>
      <c r="C677" s="22">
        <v>28</v>
      </c>
      <c r="D677" s="22" t="s">
        <v>912</v>
      </c>
      <c r="E677" s="22" t="s">
        <v>899</v>
      </c>
      <c r="F677" s="22" t="s">
        <v>1156</v>
      </c>
      <c r="G677" s="22" t="s">
        <v>925</v>
      </c>
      <c r="H677" s="22" t="s">
        <v>937</v>
      </c>
      <c r="I677" s="32"/>
      <c r="J677" s="23">
        <f t="shared" si="604"/>
        <v>3031</v>
      </c>
      <c r="K677" s="30" t="str">
        <f t="shared" si="605"/>
        <v/>
      </c>
      <c r="L677" s="23">
        <v>3025</v>
      </c>
      <c r="M677" s="23">
        <f t="shared" si="606"/>
        <v>6</v>
      </c>
      <c r="N677" s="31">
        <f t="shared" si="607"/>
        <v>1.9795447047179148E-3</v>
      </c>
      <c r="O677" s="23"/>
      <c r="P677" s="23"/>
      <c r="Q677" s="23"/>
      <c r="R677" s="23"/>
      <c r="S677" s="23"/>
      <c r="T677" s="23">
        <v>6</v>
      </c>
      <c r="U677" s="23"/>
      <c r="V677" s="23"/>
      <c r="W677" s="23"/>
      <c r="X677" s="24">
        <v>20170428</v>
      </c>
      <c r="Y677" s="22">
        <v>3</v>
      </c>
      <c r="Z677" s="22" t="s">
        <v>38</v>
      </c>
      <c r="AA677" s="22"/>
      <c r="AB677" s="22" t="str">
        <f t="shared" si="608"/>
        <v>김연빈</v>
      </c>
      <c r="AC677" s="45" t="s">
        <v>931</v>
      </c>
      <c r="AD677" s="47" t="str">
        <f t="shared" si="609"/>
        <v/>
      </c>
      <c r="AE677" s="48">
        <f t="shared" si="610"/>
        <v>0</v>
      </c>
    </row>
    <row r="678" spans="1:31" s="25" customFormat="1" ht="25.5" customHeight="1">
      <c r="A678" s="21">
        <v>7</v>
      </c>
      <c r="B678" s="22">
        <f t="shared" si="603"/>
        <v>4</v>
      </c>
      <c r="C678" s="22">
        <v>28</v>
      </c>
      <c r="D678" s="22" t="s">
        <v>920</v>
      </c>
      <c r="E678" s="22" t="s">
        <v>926</v>
      </c>
      <c r="F678" s="22" t="s">
        <v>939</v>
      </c>
      <c r="G678" s="22" t="s">
        <v>930</v>
      </c>
      <c r="H678" s="22" t="s">
        <v>937</v>
      </c>
      <c r="I678" s="32"/>
      <c r="J678" s="23">
        <f t="shared" si="604"/>
        <v>2009</v>
      </c>
      <c r="K678" s="30" t="str">
        <f t="shared" si="605"/>
        <v/>
      </c>
      <c r="L678" s="23">
        <v>1632</v>
      </c>
      <c r="M678" s="23">
        <f t="shared" si="606"/>
        <v>377</v>
      </c>
      <c r="N678" s="31">
        <f t="shared" si="607"/>
        <v>0.18765555002488801</v>
      </c>
      <c r="O678" s="23">
        <v>84</v>
      </c>
      <c r="P678" s="23"/>
      <c r="Q678" s="23"/>
      <c r="R678" s="23"/>
      <c r="S678" s="23">
        <v>46</v>
      </c>
      <c r="T678" s="23"/>
      <c r="U678" s="23"/>
      <c r="V678" s="23"/>
      <c r="W678" s="23">
        <v>247</v>
      </c>
      <c r="X678" s="24">
        <v>20170428</v>
      </c>
      <c r="Y678" s="22">
        <v>4</v>
      </c>
      <c r="Z678" s="22" t="s">
        <v>39</v>
      </c>
      <c r="AA678" s="22" t="s">
        <v>1167</v>
      </c>
      <c r="AB678" s="22" t="str">
        <f t="shared" si="608"/>
        <v>이명강</v>
      </c>
      <c r="AC678" s="45" t="s">
        <v>30</v>
      </c>
      <c r="AD678" s="47">
        <f t="shared" si="609"/>
        <v>0.5</v>
      </c>
      <c r="AE678" s="48">
        <f t="shared" si="610"/>
        <v>0.5</v>
      </c>
    </row>
    <row r="679" spans="1:31" s="25" customFormat="1" ht="25.5" customHeight="1">
      <c r="A679" s="21">
        <v>8</v>
      </c>
      <c r="B679" s="22">
        <f t="shared" si="603"/>
        <v>4</v>
      </c>
      <c r="C679" s="22">
        <v>28</v>
      </c>
      <c r="D679" s="22" t="s">
        <v>920</v>
      </c>
      <c r="E679" s="22" t="s">
        <v>926</v>
      </c>
      <c r="F679" s="22" t="s">
        <v>939</v>
      </c>
      <c r="G679" s="22" t="s">
        <v>930</v>
      </c>
      <c r="H679" s="22" t="s">
        <v>937</v>
      </c>
      <c r="I679" s="32"/>
      <c r="J679" s="23">
        <f t="shared" si="604"/>
        <v>447</v>
      </c>
      <c r="K679" s="30" t="str">
        <f t="shared" si="605"/>
        <v/>
      </c>
      <c r="L679" s="23">
        <v>410</v>
      </c>
      <c r="M679" s="23">
        <f t="shared" si="606"/>
        <v>37</v>
      </c>
      <c r="N679" s="31">
        <f t="shared" si="607"/>
        <v>8.2774049217002238E-2</v>
      </c>
      <c r="O679" s="23">
        <v>18</v>
      </c>
      <c r="P679" s="23"/>
      <c r="Q679" s="23">
        <v>4</v>
      </c>
      <c r="R679" s="23"/>
      <c r="S679" s="23">
        <v>15</v>
      </c>
      <c r="T679" s="23"/>
      <c r="U679" s="23"/>
      <c r="V679" s="23"/>
      <c r="W679" s="23"/>
      <c r="X679" s="24">
        <v>20170428</v>
      </c>
      <c r="Y679" s="22">
        <v>4</v>
      </c>
      <c r="Z679" s="22" t="s">
        <v>39</v>
      </c>
      <c r="AA679" s="22"/>
      <c r="AB679" s="22" t="str">
        <f t="shared" si="608"/>
        <v>이명강</v>
      </c>
      <c r="AC679" s="45" t="s">
        <v>931</v>
      </c>
      <c r="AD679" s="47">
        <f t="shared" ref="AD679" si="615">IF(AE679=0,"",AE679)</f>
        <v>0.5</v>
      </c>
      <c r="AE679" s="48">
        <f t="shared" ref="AE679" si="616">IF(F679="",0,VLOOKUP(F679,제품피치,2))</f>
        <v>0.5</v>
      </c>
    </row>
    <row r="680" spans="1:31" s="25" customFormat="1" ht="25.5" customHeight="1">
      <c r="A680" s="21">
        <v>9</v>
      </c>
      <c r="B680" s="22">
        <f t="shared" si="603"/>
        <v>4</v>
      </c>
      <c r="C680" s="22">
        <v>28</v>
      </c>
      <c r="D680" s="22" t="s">
        <v>920</v>
      </c>
      <c r="E680" s="22" t="s">
        <v>926</v>
      </c>
      <c r="F680" s="22" t="s">
        <v>939</v>
      </c>
      <c r="G680" s="22" t="s">
        <v>930</v>
      </c>
      <c r="H680" s="22" t="s">
        <v>937</v>
      </c>
      <c r="I680" s="32"/>
      <c r="J680" s="23">
        <f t="shared" si="604"/>
        <v>2605</v>
      </c>
      <c r="K680" s="30" t="str">
        <f t="shared" si="605"/>
        <v/>
      </c>
      <c r="L680" s="23">
        <v>2100</v>
      </c>
      <c r="M680" s="23">
        <f t="shared" si="606"/>
        <v>505</v>
      </c>
      <c r="N680" s="31">
        <f t="shared" si="607"/>
        <v>0.19385796545105566</v>
      </c>
      <c r="O680" s="23">
        <v>133</v>
      </c>
      <c r="P680" s="23"/>
      <c r="Q680" s="23">
        <v>25</v>
      </c>
      <c r="R680" s="23"/>
      <c r="S680" s="23">
        <v>67</v>
      </c>
      <c r="T680" s="23"/>
      <c r="U680" s="23"/>
      <c r="V680" s="23"/>
      <c r="W680" s="23">
        <v>280</v>
      </c>
      <c r="X680" s="24">
        <v>20170428</v>
      </c>
      <c r="Y680" s="22">
        <v>4</v>
      </c>
      <c r="Z680" s="22" t="s">
        <v>38</v>
      </c>
      <c r="AA680" s="22"/>
      <c r="AB680" s="22" t="str">
        <f t="shared" si="608"/>
        <v>김연빈</v>
      </c>
      <c r="AC680" s="45" t="s">
        <v>931</v>
      </c>
      <c r="AD680" s="47">
        <f t="shared" ref="AD680" si="617">IF(AE680=0,"",AE680)</f>
        <v>0.5</v>
      </c>
      <c r="AE680" s="48">
        <f t="shared" ref="AE680" si="618">IF(F680="",0,VLOOKUP(F680,제품피치,2))</f>
        <v>0.5</v>
      </c>
    </row>
    <row r="681" spans="1:31" s="25" customFormat="1" ht="25.5" customHeight="1">
      <c r="A681" s="21">
        <v>10</v>
      </c>
      <c r="B681" s="22">
        <f t="shared" si="603"/>
        <v>4</v>
      </c>
      <c r="C681" s="22">
        <v>28</v>
      </c>
      <c r="D681" s="22" t="s">
        <v>1056</v>
      </c>
      <c r="E681" s="22" t="s">
        <v>1080</v>
      </c>
      <c r="F681" s="22" t="s">
        <v>1081</v>
      </c>
      <c r="G681" s="22" t="s">
        <v>1082</v>
      </c>
      <c r="H681" s="22" t="s">
        <v>1083</v>
      </c>
      <c r="I681" s="32"/>
      <c r="J681" s="23">
        <f t="shared" si="604"/>
        <v>2882</v>
      </c>
      <c r="K681" s="30" t="str">
        <f t="shared" si="605"/>
        <v/>
      </c>
      <c r="L681" s="23">
        <v>2331</v>
      </c>
      <c r="M681" s="23">
        <f t="shared" si="606"/>
        <v>551</v>
      </c>
      <c r="N681" s="31">
        <f t="shared" si="607"/>
        <v>0.19118667591950034</v>
      </c>
      <c r="O681" s="23">
        <v>347</v>
      </c>
      <c r="P681" s="23"/>
      <c r="Q681" s="23"/>
      <c r="R681" s="23"/>
      <c r="S681" s="23">
        <v>36</v>
      </c>
      <c r="T681" s="23">
        <v>97</v>
      </c>
      <c r="U681" s="23">
        <v>71</v>
      </c>
      <c r="V681" s="23"/>
      <c r="W681" s="23"/>
      <c r="X681" s="24">
        <v>20170428</v>
      </c>
      <c r="Y681" s="22">
        <v>5</v>
      </c>
      <c r="Z681" s="22" t="s">
        <v>39</v>
      </c>
      <c r="AA681" s="22"/>
      <c r="AB681" s="22" t="str">
        <f t="shared" si="608"/>
        <v>이명강</v>
      </c>
      <c r="AC681" s="45" t="s">
        <v>911</v>
      </c>
      <c r="AD681" s="47">
        <f t="shared" ref="AD681" si="619">IF(AE681=0,"",AE681)</f>
        <v>0.5</v>
      </c>
      <c r="AE681" s="48">
        <f t="shared" ref="AE681" si="620">IF(F681="",0,VLOOKUP(F681,제품피치,2))</f>
        <v>0.5</v>
      </c>
    </row>
    <row r="682" spans="1:31" s="25" customFormat="1" ht="25.5" customHeight="1">
      <c r="A682" s="21">
        <v>11</v>
      </c>
      <c r="B682" s="22">
        <f t="shared" si="603"/>
        <v>4</v>
      </c>
      <c r="C682" s="22">
        <v>28</v>
      </c>
      <c r="D682" s="22" t="s">
        <v>1158</v>
      </c>
      <c r="E682" s="22" t="s">
        <v>1159</v>
      </c>
      <c r="F682" s="22" t="s">
        <v>1160</v>
      </c>
      <c r="G682" s="22" t="s">
        <v>1161</v>
      </c>
      <c r="H682" s="22" t="s">
        <v>1162</v>
      </c>
      <c r="I682" s="32"/>
      <c r="J682" s="23">
        <f t="shared" si="604"/>
        <v>1381</v>
      </c>
      <c r="K682" s="30" t="str">
        <f t="shared" si="605"/>
        <v/>
      </c>
      <c r="L682" s="23">
        <v>1360</v>
      </c>
      <c r="M682" s="23">
        <f t="shared" si="606"/>
        <v>21</v>
      </c>
      <c r="N682" s="31">
        <f t="shared" si="607"/>
        <v>1.5206372194062274E-2</v>
      </c>
      <c r="O682" s="23">
        <v>21</v>
      </c>
      <c r="P682" s="23"/>
      <c r="Q682" s="23"/>
      <c r="R682" s="23"/>
      <c r="S682" s="23"/>
      <c r="T682" s="23"/>
      <c r="U682" s="23"/>
      <c r="V682" s="23"/>
      <c r="W682" s="23"/>
      <c r="X682" s="24">
        <v>20170428</v>
      </c>
      <c r="Y682" s="22">
        <v>7</v>
      </c>
      <c r="Z682" s="22" t="s">
        <v>39</v>
      </c>
      <c r="AA682" s="22"/>
      <c r="AB682" s="22" t="str">
        <f t="shared" si="608"/>
        <v>이명강</v>
      </c>
      <c r="AC682" s="45" t="s">
        <v>30</v>
      </c>
      <c r="AD682" s="47" t="str">
        <f t="shared" ref="AD682" si="621">IF(AE682=0,"",AE682)</f>
        <v/>
      </c>
      <c r="AE682" s="48">
        <f t="shared" ref="AE682" si="622">IF(F682="",0,VLOOKUP(F682,제품피치,2))</f>
        <v>0</v>
      </c>
    </row>
    <row r="683" spans="1:31" s="25" customFormat="1" ht="25.5" customHeight="1">
      <c r="A683" s="21">
        <v>12</v>
      </c>
      <c r="B683" s="22">
        <f t="shared" si="603"/>
        <v>4</v>
      </c>
      <c r="C683" s="22">
        <v>28</v>
      </c>
      <c r="D683" s="22" t="s">
        <v>1169</v>
      </c>
      <c r="E683" s="22" t="s">
        <v>1170</v>
      </c>
      <c r="F683" s="22" t="s">
        <v>1171</v>
      </c>
      <c r="G683" s="22" t="s">
        <v>1172</v>
      </c>
      <c r="H683" s="22" t="s">
        <v>1162</v>
      </c>
      <c r="I683" s="32"/>
      <c r="J683" s="23">
        <f t="shared" si="604"/>
        <v>2239</v>
      </c>
      <c r="K683" s="30" t="str">
        <f t="shared" si="605"/>
        <v/>
      </c>
      <c r="L683" s="23">
        <v>2230</v>
      </c>
      <c r="M683" s="23">
        <f t="shared" si="606"/>
        <v>9</v>
      </c>
      <c r="N683" s="31">
        <f t="shared" si="607"/>
        <v>4.0196516301920504E-3</v>
      </c>
      <c r="O683" s="23"/>
      <c r="P683" s="23"/>
      <c r="Q683" s="23"/>
      <c r="R683" s="23"/>
      <c r="S683" s="23"/>
      <c r="T683" s="23">
        <v>4</v>
      </c>
      <c r="U683" s="23"/>
      <c r="V683" s="23"/>
      <c r="W683" s="23">
        <v>5</v>
      </c>
      <c r="X683" s="24">
        <v>20170428</v>
      </c>
      <c r="Y683" s="22">
        <v>8</v>
      </c>
      <c r="Z683" s="22" t="s">
        <v>39</v>
      </c>
      <c r="AA683" s="22" t="s">
        <v>1174</v>
      </c>
      <c r="AB683" s="22" t="str">
        <f t="shared" si="608"/>
        <v>이명강</v>
      </c>
      <c r="AC683" s="45" t="s">
        <v>41</v>
      </c>
      <c r="AD683" s="47" t="str">
        <f t="shared" ref="AD683" si="623">IF(AE683=0,"",AE683)</f>
        <v/>
      </c>
      <c r="AE683" s="48">
        <f t="shared" ref="AE683" si="624">IF(F683="",0,VLOOKUP(F683,제품피치,2))</f>
        <v>0</v>
      </c>
    </row>
    <row r="684" spans="1:31" s="25" customFormat="1" ht="25.5" customHeight="1">
      <c r="A684" s="21">
        <v>13</v>
      </c>
      <c r="B684" s="22">
        <f t="shared" si="603"/>
        <v>4</v>
      </c>
      <c r="C684" s="22">
        <v>28</v>
      </c>
      <c r="D684" s="22" t="s">
        <v>1169</v>
      </c>
      <c r="E684" s="22" t="s">
        <v>1170</v>
      </c>
      <c r="F684" s="22" t="s">
        <v>1171</v>
      </c>
      <c r="G684" s="22" t="s">
        <v>1172</v>
      </c>
      <c r="H684" s="22" t="s">
        <v>1162</v>
      </c>
      <c r="I684" s="32"/>
      <c r="J684" s="23">
        <f t="shared" si="604"/>
        <v>2593</v>
      </c>
      <c r="K684" s="30" t="str">
        <f t="shared" si="605"/>
        <v/>
      </c>
      <c r="L684" s="23">
        <v>2590</v>
      </c>
      <c r="M684" s="23">
        <f t="shared" si="606"/>
        <v>3</v>
      </c>
      <c r="N684" s="31">
        <f t="shared" si="607"/>
        <v>1.1569610489780178E-3</v>
      </c>
      <c r="O684" s="23"/>
      <c r="P684" s="23"/>
      <c r="Q684" s="23"/>
      <c r="R684" s="23"/>
      <c r="S684" s="23"/>
      <c r="T684" s="23">
        <v>3</v>
      </c>
      <c r="U684" s="23"/>
      <c r="V684" s="23"/>
      <c r="W684" s="23"/>
      <c r="X684" s="24">
        <v>20170428</v>
      </c>
      <c r="Y684" s="22">
        <v>8</v>
      </c>
      <c r="Z684" s="22" t="s">
        <v>38</v>
      </c>
      <c r="AA684" s="22"/>
      <c r="AB684" s="22" t="str">
        <f t="shared" si="608"/>
        <v>김연빈</v>
      </c>
      <c r="AC684" s="45" t="s">
        <v>41</v>
      </c>
      <c r="AD684" s="47" t="str">
        <f t="shared" ref="AD684" si="625">IF(AE684=0,"",AE684)</f>
        <v/>
      </c>
      <c r="AE684" s="48">
        <f t="shared" ref="AE684" si="626">IF(F684="",0,VLOOKUP(F684,제품피치,2))</f>
        <v>0</v>
      </c>
    </row>
    <row r="685" spans="1:31" s="25" customFormat="1" ht="25.5" customHeight="1">
      <c r="A685" s="21">
        <v>14</v>
      </c>
      <c r="B685" s="22">
        <f t="shared" si="603"/>
        <v>4</v>
      </c>
      <c r="C685" s="22">
        <v>28</v>
      </c>
      <c r="D685" s="22" t="s">
        <v>1158</v>
      </c>
      <c r="E685" s="22" t="s">
        <v>1163</v>
      </c>
      <c r="F685" s="22" t="s">
        <v>1166</v>
      </c>
      <c r="G685" s="22" t="s">
        <v>1164</v>
      </c>
      <c r="H685" s="22" t="s">
        <v>1165</v>
      </c>
      <c r="I685" s="32"/>
      <c r="J685" s="23">
        <f t="shared" si="604"/>
        <v>2196</v>
      </c>
      <c r="K685" s="30" t="str">
        <f t="shared" si="605"/>
        <v/>
      </c>
      <c r="L685" s="23">
        <v>2189</v>
      </c>
      <c r="M685" s="23">
        <f t="shared" si="606"/>
        <v>7</v>
      </c>
      <c r="N685" s="31">
        <f t="shared" si="607"/>
        <v>3.1876138433515485E-3</v>
      </c>
      <c r="O685" s="23"/>
      <c r="P685" s="23"/>
      <c r="Q685" s="23"/>
      <c r="R685" s="23"/>
      <c r="S685" s="23"/>
      <c r="T685" s="23">
        <v>7</v>
      </c>
      <c r="U685" s="23"/>
      <c r="V685" s="23"/>
      <c r="W685" s="23"/>
      <c r="X685" s="24">
        <v>20170428</v>
      </c>
      <c r="Y685" s="22">
        <v>12</v>
      </c>
      <c r="Z685" s="22" t="s">
        <v>39</v>
      </c>
      <c r="AA685" s="22"/>
      <c r="AB685" s="22" t="str">
        <f t="shared" si="608"/>
        <v>이명강</v>
      </c>
      <c r="AC685" s="45" t="s">
        <v>30</v>
      </c>
      <c r="AD685" s="47" t="str">
        <f t="shared" ref="AD685" si="627">IF(AE685=0,"",AE685)</f>
        <v/>
      </c>
      <c r="AE685" s="48">
        <f t="shared" ref="AE685" si="628">IF(F685="",0,VLOOKUP(F685,제품피치,2))</f>
        <v>0</v>
      </c>
    </row>
    <row r="686" spans="1:31" s="25" customFormat="1" ht="25.5" customHeight="1" thickBot="1">
      <c r="A686" s="21">
        <v>15</v>
      </c>
      <c r="B686" s="22">
        <f t="shared" si="603"/>
        <v>4</v>
      </c>
      <c r="C686" s="22">
        <v>28</v>
      </c>
      <c r="D686" s="22" t="s">
        <v>912</v>
      </c>
      <c r="E686" s="22" t="s">
        <v>891</v>
      </c>
      <c r="F686" s="22" t="s">
        <v>968</v>
      </c>
      <c r="G686" s="22" t="s">
        <v>969</v>
      </c>
      <c r="H686" s="22" t="s">
        <v>922</v>
      </c>
      <c r="I686" s="32"/>
      <c r="J686" s="23">
        <f t="shared" si="604"/>
        <v>1469</v>
      </c>
      <c r="K686" s="30" t="str">
        <f t="shared" si="605"/>
        <v/>
      </c>
      <c r="L686" s="23">
        <v>1459</v>
      </c>
      <c r="M686" s="23">
        <f t="shared" si="606"/>
        <v>10</v>
      </c>
      <c r="N686" s="31">
        <f t="shared" si="607"/>
        <v>6.8073519400953025E-3</v>
      </c>
      <c r="O686" s="23">
        <v>9</v>
      </c>
      <c r="P686" s="23"/>
      <c r="Q686" s="23"/>
      <c r="R686" s="23"/>
      <c r="S686" s="23">
        <v>1</v>
      </c>
      <c r="T686" s="23"/>
      <c r="U686" s="23"/>
      <c r="V686" s="23"/>
      <c r="W686" s="23"/>
      <c r="X686" s="24">
        <v>20170428</v>
      </c>
      <c r="Y686" s="22">
        <v>13</v>
      </c>
      <c r="Z686" s="22" t="s">
        <v>39</v>
      </c>
      <c r="AA686" s="22"/>
      <c r="AB686" s="22" t="str">
        <f t="shared" si="608"/>
        <v>이명강</v>
      </c>
      <c r="AC686" s="45" t="s">
        <v>30</v>
      </c>
      <c r="AD686" s="47">
        <f t="shared" si="609"/>
        <v>0.5</v>
      </c>
      <c r="AE686" s="48">
        <f t="shared" si="610"/>
        <v>0.5</v>
      </c>
    </row>
    <row r="687" spans="1:31" s="27" customFormat="1" ht="21" customHeight="1" thickTop="1">
      <c r="A687" s="82" t="s">
        <v>32</v>
      </c>
      <c r="B687" s="83"/>
      <c r="C687" s="83"/>
      <c r="D687" s="83"/>
      <c r="E687" s="83"/>
      <c r="F687" s="83"/>
      <c r="G687" s="83"/>
      <c r="H687" s="59"/>
      <c r="I687" s="86">
        <f>SUM(I672:I686)</f>
        <v>0</v>
      </c>
      <c r="J687" s="86">
        <f>SUM(J672:J686)</f>
        <v>34620</v>
      </c>
      <c r="K687" s="86">
        <f>SUM(K672:K686)</f>
        <v>0</v>
      </c>
      <c r="L687" s="86">
        <f>SUM(L672:L686)</f>
        <v>32140</v>
      </c>
      <c r="M687" s="86">
        <f>SUM(M672:M686)</f>
        <v>2480</v>
      </c>
      <c r="N687" s="88">
        <f>M687/J687</f>
        <v>7.163489312536106E-2</v>
      </c>
      <c r="O687" s="26">
        <f t="shared" ref="O687:W687" si="629">SUM( O672:O686)</f>
        <v>988</v>
      </c>
      <c r="P687" s="26">
        <f t="shared" si="629"/>
        <v>0</v>
      </c>
      <c r="Q687" s="26">
        <f t="shared" si="629"/>
        <v>29</v>
      </c>
      <c r="R687" s="26">
        <f t="shared" si="629"/>
        <v>0</v>
      </c>
      <c r="S687" s="26">
        <f t="shared" si="629"/>
        <v>583</v>
      </c>
      <c r="T687" s="26">
        <f t="shared" si="629"/>
        <v>224</v>
      </c>
      <c r="U687" s="26">
        <f t="shared" si="629"/>
        <v>117</v>
      </c>
      <c r="V687" s="26">
        <f t="shared" si="629"/>
        <v>0</v>
      </c>
      <c r="W687" s="26">
        <f t="shared" si="629"/>
        <v>539</v>
      </c>
      <c r="X687" s="89"/>
      <c r="Y687" s="83"/>
      <c r="Z687" s="59"/>
      <c r="AA687" s="90"/>
      <c r="AB687" s="58"/>
      <c r="AC687" s="59"/>
      <c r="AD687" s="62"/>
      <c r="AE687" s="25"/>
    </row>
    <row r="688" spans="1:31" s="27" customFormat="1" ht="20.25">
      <c r="A688" s="84"/>
      <c r="B688" s="85"/>
      <c r="C688" s="85"/>
      <c r="D688" s="85"/>
      <c r="E688" s="85"/>
      <c r="F688" s="85"/>
      <c r="G688" s="85"/>
      <c r="H688" s="61"/>
      <c r="I688" s="87"/>
      <c r="J688" s="87"/>
      <c r="K688" s="87"/>
      <c r="L688" s="87"/>
      <c r="M688" s="87"/>
      <c r="N688" s="87"/>
      <c r="O688" s="55">
        <f t="shared" ref="O688:W688" si="630">IFERROR(O687/$M687,"")</f>
        <v>0.39838709677419354</v>
      </c>
      <c r="P688" s="55">
        <f t="shared" si="630"/>
        <v>0</v>
      </c>
      <c r="Q688" s="55">
        <f t="shared" si="630"/>
        <v>1.1693548387096775E-2</v>
      </c>
      <c r="R688" s="55">
        <f t="shared" si="630"/>
        <v>0</v>
      </c>
      <c r="S688" s="55">
        <f t="shared" si="630"/>
        <v>0.23508064516129032</v>
      </c>
      <c r="T688" s="55">
        <f t="shared" si="630"/>
        <v>9.0322580645161285E-2</v>
      </c>
      <c r="U688" s="55">
        <f t="shared" si="630"/>
        <v>4.7177419354838712E-2</v>
      </c>
      <c r="V688" s="55">
        <f t="shared" si="630"/>
        <v>0</v>
      </c>
      <c r="W688" s="55">
        <f t="shared" si="630"/>
        <v>0.21733870967741936</v>
      </c>
      <c r="X688" s="60"/>
      <c r="Y688" s="85"/>
      <c r="Z688" s="61"/>
      <c r="AA688" s="87"/>
      <c r="AB688" s="60"/>
      <c r="AC688" s="61"/>
      <c r="AD688" s="63"/>
      <c r="AE688" s="25"/>
    </row>
    <row r="689" spans="1:31" s="28" customFormat="1" ht="10.5" customHeight="1" thickBot="1">
      <c r="A689" s="64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6"/>
      <c r="AE689" s="25"/>
    </row>
    <row r="690" spans="1:31" s="28" customFormat="1" ht="24.75" customHeight="1">
      <c r="A690" s="67" t="s">
        <v>33</v>
      </c>
      <c r="B690" s="68"/>
      <c r="C690" s="69"/>
      <c r="D690" s="76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77"/>
      <c r="AE690" s="25"/>
    </row>
    <row r="691" spans="1:31" s="28" customFormat="1" ht="24.75" customHeight="1">
      <c r="A691" s="70"/>
      <c r="B691" s="71"/>
      <c r="C691" s="72"/>
      <c r="D691" s="78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9"/>
      <c r="AE691" s="16"/>
    </row>
    <row r="692" spans="1:31" s="28" customFormat="1" ht="24.75" customHeight="1">
      <c r="A692" s="70"/>
      <c r="B692" s="71"/>
      <c r="C692" s="72"/>
      <c r="D692" s="78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9"/>
      <c r="AE692" s="16"/>
    </row>
    <row r="693" spans="1:31" s="28" customFormat="1" ht="24.75" customHeight="1">
      <c r="A693" s="70"/>
      <c r="B693" s="71"/>
      <c r="C693" s="72"/>
      <c r="D693" s="78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9"/>
      <c r="AE693" s="16"/>
    </row>
    <row r="694" spans="1:31" s="28" customFormat="1" ht="24.75" customHeight="1">
      <c r="A694" s="70"/>
      <c r="B694" s="71"/>
      <c r="C694" s="72"/>
      <c r="D694" s="78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9"/>
      <c r="AE694" s="16"/>
    </row>
    <row r="695" spans="1:31" ht="24.75" customHeight="1" thickBot="1">
      <c r="A695" s="73"/>
      <c r="B695" s="74"/>
      <c r="C695" s="75"/>
      <c r="D695" s="80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81"/>
    </row>
    <row r="696" spans="1:31" ht="17.25" thickBot="1"/>
    <row r="697" spans="1:31" s="16" customFormat="1" ht="33" customHeight="1">
      <c r="A697" s="91">
        <v>4</v>
      </c>
      <c r="B697" s="92"/>
      <c r="C697" s="92"/>
      <c r="D697" s="92"/>
      <c r="E697" s="92"/>
      <c r="F697" s="93" t="s">
        <v>40</v>
      </c>
      <c r="G697" s="93"/>
      <c r="H697" s="93"/>
      <c r="I697" s="93"/>
      <c r="J697" s="93"/>
      <c r="K697" s="94"/>
      <c r="L697" s="95" t="s">
        <v>0</v>
      </c>
      <c r="M697" s="96"/>
      <c r="N697" s="15"/>
      <c r="O697" s="95" t="s">
        <v>1</v>
      </c>
      <c r="P697" s="97"/>
      <c r="Q697" s="97"/>
      <c r="R697" s="97"/>
      <c r="S697" s="97"/>
      <c r="T697" s="97"/>
      <c r="U697" s="97"/>
      <c r="V697" s="97"/>
      <c r="W697" s="96"/>
      <c r="X697" s="95" t="s">
        <v>2</v>
      </c>
      <c r="Y697" s="97"/>
      <c r="Z697" s="96"/>
      <c r="AA697" s="98" t="s">
        <v>3</v>
      </c>
      <c r="AB697" s="100" t="s">
        <v>4</v>
      </c>
      <c r="AC697" s="102" t="s">
        <v>5</v>
      </c>
      <c r="AD697" s="104" t="s">
        <v>793</v>
      </c>
    </row>
    <row r="698" spans="1:31" s="16" customFormat="1" ht="45" customHeight="1" thickBot="1">
      <c r="A698" s="17" t="s">
        <v>6</v>
      </c>
      <c r="B698" s="18" t="s">
        <v>7</v>
      </c>
      <c r="C698" s="18" t="s">
        <v>8</v>
      </c>
      <c r="D698" s="18" t="s">
        <v>9</v>
      </c>
      <c r="E698" s="18" t="s">
        <v>10</v>
      </c>
      <c r="F698" s="18" t="s">
        <v>11</v>
      </c>
      <c r="G698" s="18" t="s">
        <v>12</v>
      </c>
      <c r="H698" s="18" t="s">
        <v>13</v>
      </c>
      <c r="I698" s="33" t="s">
        <v>36</v>
      </c>
      <c r="J698" s="18" t="s">
        <v>0</v>
      </c>
      <c r="K698" s="18" t="s">
        <v>37</v>
      </c>
      <c r="L698" s="18" t="s">
        <v>14</v>
      </c>
      <c r="M698" s="18" t="s">
        <v>15</v>
      </c>
      <c r="N698" s="19" t="s">
        <v>16</v>
      </c>
      <c r="O698" s="18" t="s">
        <v>17</v>
      </c>
      <c r="P698" s="18" t="s">
        <v>18</v>
      </c>
      <c r="Q698" s="18" t="s">
        <v>19</v>
      </c>
      <c r="R698" s="18" t="s">
        <v>20</v>
      </c>
      <c r="S698" s="18" t="s">
        <v>21</v>
      </c>
      <c r="T698" s="18" t="s">
        <v>22</v>
      </c>
      <c r="U698" s="18" t="s">
        <v>23</v>
      </c>
      <c r="V698" s="20" t="s">
        <v>34</v>
      </c>
      <c r="W698" s="18" t="s">
        <v>25</v>
      </c>
      <c r="X698" s="18" t="s">
        <v>26</v>
      </c>
      <c r="Y698" s="18" t="s">
        <v>27</v>
      </c>
      <c r="Z698" s="18" t="s">
        <v>28</v>
      </c>
      <c r="AA698" s="99"/>
      <c r="AB698" s="101"/>
      <c r="AC698" s="103"/>
      <c r="AD698" s="105"/>
    </row>
    <row r="699" spans="1:31" s="25" customFormat="1" ht="25.5" customHeight="1">
      <c r="A699" s="21">
        <v>1</v>
      </c>
      <c r="B699" s="22">
        <f t="shared" ref="B699:B715" si="631">$A$1</f>
        <v>4</v>
      </c>
      <c r="C699" s="22">
        <v>29</v>
      </c>
      <c r="D699" s="22" t="s">
        <v>1019</v>
      </c>
      <c r="E699" s="22" t="s">
        <v>1178</v>
      </c>
      <c r="F699" s="22" t="s">
        <v>1179</v>
      </c>
      <c r="G699" s="22" t="s">
        <v>1180</v>
      </c>
      <c r="H699" s="22" t="s">
        <v>937</v>
      </c>
      <c r="I699" s="32"/>
      <c r="J699" s="23">
        <f t="shared" ref="J699:J715" si="632">L699+M699</f>
        <v>2290</v>
      </c>
      <c r="K699" s="30" t="str">
        <f t="shared" ref="K699:K715" si="633">IF(OR(I699=0,J699=0),"",I699-J699)</f>
        <v/>
      </c>
      <c r="L699" s="23">
        <v>2290</v>
      </c>
      <c r="M699" s="23">
        <f t="shared" ref="M699:M715" si="634">SUBTOTAL(9,O699:W699)</f>
        <v>0</v>
      </c>
      <c r="N699" s="31">
        <f t="shared" ref="N699:N715" si="635">IF(L699="",0,M699/J699)</f>
        <v>0</v>
      </c>
      <c r="O699" s="23"/>
      <c r="P699" s="23"/>
      <c r="Q699" s="23"/>
      <c r="R699" s="23"/>
      <c r="S699" s="23"/>
      <c r="T699" s="23"/>
      <c r="U699" s="23"/>
      <c r="V699" s="23"/>
      <c r="W699" s="23"/>
      <c r="X699" s="24">
        <v>20170420</v>
      </c>
      <c r="Y699" s="22">
        <v>1</v>
      </c>
      <c r="Z699" s="22" t="s">
        <v>39</v>
      </c>
      <c r="AA699" s="22"/>
      <c r="AB699" s="22" t="str">
        <f t="shared" ref="AB699:AB715" si="636">IF(Z699="A","이명강","김연빈")</f>
        <v>이명강</v>
      </c>
      <c r="AC699" s="45" t="s">
        <v>948</v>
      </c>
      <c r="AD699" s="47" t="str">
        <f t="shared" ref="AD699:AD715" si="637">IF(AE699=0,"",AE699)</f>
        <v/>
      </c>
      <c r="AE699" s="48">
        <f t="shared" ref="AE699:AE715" si="638">IF(F699="",0,VLOOKUP(F699,제품피치,2))</f>
        <v>0</v>
      </c>
    </row>
    <row r="700" spans="1:31" s="25" customFormat="1" ht="25.5" customHeight="1">
      <c r="A700" s="21">
        <v>2</v>
      </c>
      <c r="B700" s="22">
        <f t="shared" si="631"/>
        <v>4</v>
      </c>
      <c r="C700" s="22">
        <v>29</v>
      </c>
      <c r="D700" s="22" t="s">
        <v>1056</v>
      </c>
      <c r="E700" s="22" t="s">
        <v>1080</v>
      </c>
      <c r="F700" s="22" t="s">
        <v>1081</v>
      </c>
      <c r="G700" s="22" t="s">
        <v>1082</v>
      </c>
      <c r="H700" s="22" t="s">
        <v>1083</v>
      </c>
      <c r="I700" s="32"/>
      <c r="J700" s="23">
        <f t="shared" si="632"/>
        <v>1923</v>
      </c>
      <c r="K700" s="30" t="str">
        <f t="shared" si="633"/>
        <v/>
      </c>
      <c r="L700" s="23">
        <v>1650</v>
      </c>
      <c r="M700" s="23">
        <f t="shared" si="634"/>
        <v>273</v>
      </c>
      <c r="N700" s="31">
        <f t="shared" si="635"/>
        <v>0.1419656786271451</v>
      </c>
      <c r="O700" s="23">
        <v>183</v>
      </c>
      <c r="P700" s="23"/>
      <c r="Q700" s="23"/>
      <c r="R700" s="23"/>
      <c r="S700" s="23">
        <v>17</v>
      </c>
      <c r="T700" s="23">
        <v>39</v>
      </c>
      <c r="U700" s="23">
        <v>15</v>
      </c>
      <c r="V700" s="23"/>
      <c r="W700" s="23">
        <v>19</v>
      </c>
      <c r="X700" s="24">
        <v>20170426</v>
      </c>
      <c r="Y700" s="22">
        <v>5</v>
      </c>
      <c r="Z700" s="22" t="s">
        <v>38</v>
      </c>
      <c r="AA700" s="22" t="s">
        <v>1182</v>
      </c>
      <c r="AB700" s="22" t="str">
        <f t="shared" si="636"/>
        <v>김연빈</v>
      </c>
      <c r="AC700" s="45" t="s">
        <v>41</v>
      </c>
      <c r="AD700" s="47">
        <f t="shared" ref="AD700" si="639">IF(AE700=0,"",AE700)</f>
        <v>0.5</v>
      </c>
      <c r="AE700" s="48">
        <f t="shared" ref="AE700" si="640">IF(F700="",0,VLOOKUP(F700,제품피치,2))</f>
        <v>0.5</v>
      </c>
    </row>
    <row r="701" spans="1:31" s="25" customFormat="1" ht="25.5" customHeight="1">
      <c r="A701" s="21">
        <v>3</v>
      </c>
      <c r="B701" s="22">
        <f t="shared" si="631"/>
        <v>4</v>
      </c>
      <c r="C701" s="22">
        <v>29</v>
      </c>
      <c r="D701" s="22" t="s">
        <v>1019</v>
      </c>
      <c r="E701" s="22" t="s">
        <v>1178</v>
      </c>
      <c r="F701" s="22" t="s">
        <v>1179</v>
      </c>
      <c r="G701" s="22" t="s">
        <v>1180</v>
      </c>
      <c r="H701" s="22" t="s">
        <v>937</v>
      </c>
      <c r="I701" s="32"/>
      <c r="J701" s="23">
        <f t="shared" si="632"/>
        <v>2450</v>
      </c>
      <c r="K701" s="30" t="str">
        <f t="shared" si="633"/>
        <v/>
      </c>
      <c r="L701" s="23">
        <v>2450</v>
      </c>
      <c r="M701" s="23">
        <f t="shared" si="634"/>
        <v>0</v>
      </c>
      <c r="N701" s="31">
        <f t="shared" si="635"/>
        <v>0</v>
      </c>
      <c r="O701" s="23"/>
      <c r="P701" s="23"/>
      <c r="Q701" s="23"/>
      <c r="R701" s="23"/>
      <c r="S701" s="23"/>
      <c r="T701" s="23"/>
      <c r="U701" s="23"/>
      <c r="V701" s="23"/>
      <c r="W701" s="23"/>
      <c r="X701" s="24">
        <v>20170427</v>
      </c>
      <c r="Y701" s="22">
        <v>1</v>
      </c>
      <c r="Z701" s="22" t="s">
        <v>39</v>
      </c>
      <c r="AA701" s="22"/>
      <c r="AB701" s="22" t="str">
        <f t="shared" si="636"/>
        <v>이명강</v>
      </c>
      <c r="AC701" s="45" t="s">
        <v>948</v>
      </c>
      <c r="AD701" s="47" t="str">
        <f t="shared" ref="AD701" si="641">IF(AE701=0,"",AE701)</f>
        <v/>
      </c>
      <c r="AE701" s="48">
        <f t="shared" ref="AE701" si="642">IF(F701="",0,VLOOKUP(F701,제품피치,2))</f>
        <v>0</v>
      </c>
    </row>
    <row r="702" spans="1:31" s="25" customFormat="1" ht="25.5" customHeight="1">
      <c r="A702" s="21">
        <v>4</v>
      </c>
      <c r="B702" s="22">
        <f t="shared" si="631"/>
        <v>4</v>
      </c>
      <c r="C702" s="22">
        <v>29</v>
      </c>
      <c r="D702" s="22" t="s">
        <v>912</v>
      </c>
      <c r="E702" s="22" t="s">
        <v>897</v>
      </c>
      <c r="F702" s="22" t="s">
        <v>1168</v>
      </c>
      <c r="G702" s="22" t="s">
        <v>930</v>
      </c>
      <c r="H702" s="22" t="s">
        <v>937</v>
      </c>
      <c r="I702" s="32"/>
      <c r="J702" s="23">
        <f t="shared" si="632"/>
        <v>2550</v>
      </c>
      <c r="K702" s="30" t="str">
        <f t="shared" si="633"/>
        <v/>
      </c>
      <c r="L702" s="23">
        <v>2550</v>
      </c>
      <c r="M702" s="23">
        <f t="shared" si="634"/>
        <v>0</v>
      </c>
      <c r="N702" s="31">
        <f t="shared" si="635"/>
        <v>0</v>
      </c>
      <c r="O702" s="23"/>
      <c r="P702" s="23"/>
      <c r="Q702" s="23"/>
      <c r="R702" s="23"/>
      <c r="S702" s="23"/>
      <c r="T702" s="23"/>
      <c r="U702" s="23"/>
      <c r="V702" s="23"/>
      <c r="W702" s="23"/>
      <c r="X702" s="24">
        <v>20170428</v>
      </c>
      <c r="Y702" s="22">
        <v>2</v>
      </c>
      <c r="Z702" s="22" t="s">
        <v>38</v>
      </c>
      <c r="AA702" s="22"/>
      <c r="AB702" s="22" t="str">
        <f t="shared" si="636"/>
        <v>김연빈</v>
      </c>
      <c r="AC702" s="45" t="s">
        <v>911</v>
      </c>
      <c r="AD702" s="47" t="str">
        <f t="shared" si="637"/>
        <v/>
      </c>
      <c r="AE702" s="48">
        <f t="shared" si="638"/>
        <v>0</v>
      </c>
    </row>
    <row r="703" spans="1:31" s="25" customFormat="1" ht="25.5" customHeight="1">
      <c r="A703" s="21">
        <v>5</v>
      </c>
      <c r="B703" s="22">
        <f t="shared" si="631"/>
        <v>4</v>
      </c>
      <c r="C703" s="22">
        <v>29</v>
      </c>
      <c r="D703" s="22" t="s">
        <v>1158</v>
      </c>
      <c r="E703" s="22" t="s">
        <v>1159</v>
      </c>
      <c r="F703" s="22" t="s">
        <v>1160</v>
      </c>
      <c r="G703" s="22" t="s">
        <v>1161</v>
      </c>
      <c r="H703" s="22" t="s">
        <v>1162</v>
      </c>
      <c r="I703" s="32"/>
      <c r="J703" s="23">
        <f t="shared" si="632"/>
        <v>2722</v>
      </c>
      <c r="K703" s="30" t="str">
        <f t="shared" si="633"/>
        <v/>
      </c>
      <c r="L703" s="23">
        <v>2516</v>
      </c>
      <c r="M703" s="23">
        <f t="shared" si="634"/>
        <v>206</v>
      </c>
      <c r="N703" s="31">
        <f t="shared" si="635"/>
        <v>7.5679647318148427E-2</v>
      </c>
      <c r="O703" s="23">
        <v>206</v>
      </c>
      <c r="P703" s="23"/>
      <c r="Q703" s="23"/>
      <c r="R703" s="23"/>
      <c r="S703" s="23"/>
      <c r="T703" s="23"/>
      <c r="U703" s="23"/>
      <c r="V703" s="23"/>
      <c r="W703" s="23"/>
      <c r="X703" s="24">
        <v>20170428</v>
      </c>
      <c r="Y703" s="22">
        <v>7</v>
      </c>
      <c r="Z703" s="22" t="s">
        <v>38</v>
      </c>
      <c r="AA703" s="22"/>
      <c r="AB703" s="22" t="str">
        <f t="shared" si="636"/>
        <v>김연빈</v>
      </c>
      <c r="AC703" s="45" t="s">
        <v>911</v>
      </c>
      <c r="AD703" s="47" t="str">
        <f t="shared" ref="AD703" si="643">IF(AE703=0,"",AE703)</f>
        <v/>
      </c>
      <c r="AE703" s="48">
        <f t="shared" ref="AE703" si="644">IF(F703="",0,VLOOKUP(F703,제품피치,2))</f>
        <v>0</v>
      </c>
    </row>
    <row r="704" spans="1:31" s="25" customFormat="1" ht="25.5" customHeight="1">
      <c r="A704" s="21">
        <v>6</v>
      </c>
      <c r="B704" s="22">
        <f t="shared" si="631"/>
        <v>4</v>
      </c>
      <c r="C704" s="22">
        <v>29</v>
      </c>
      <c r="D704" s="22" t="s">
        <v>1158</v>
      </c>
      <c r="E704" s="22" t="s">
        <v>1163</v>
      </c>
      <c r="F704" s="22" t="s">
        <v>1166</v>
      </c>
      <c r="G704" s="22" t="s">
        <v>1164</v>
      </c>
      <c r="H704" s="22" t="s">
        <v>1165</v>
      </c>
      <c r="I704" s="32"/>
      <c r="J704" s="23">
        <f t="shared" si="632"/>
        <v>3014</v>
      </c>
      <c r="K704" s="30" t="str">
        <f t="shared" si="633"/>
        <v/>
      </c>
      <c r="L704" s="23">
        <v>3010</v>
      </c>
      <c r="M704" s="23">
        <f t="shared" si="634"/>
        <v>4</v>
      </c>
      <c r="N704" s="31">
        <f t="shared" si="635"/>
        <v>1.3271400132714001E-3</v>
      </c>
      <c r="O704" s="23"/>
      <c r="P704" s="23"/>
      <c r="Q704" s="23"/>
      <c r="R704" s="23"/>
      <c r="S704" s="23"/>
      <c r="T704" s="23"/>
      <c r="U704" s="23">
        <v>4</v>
      </c>
      <c r="V704" s="23"/>
      <c r="W704" s="23"/>
      <c r="X704" s="24">
        <v>20170428</v>
      </c>
      <c r="Y704" s="22">
        <v>12</v>
      </c>
      <c r="Z704" s="22" t="s">
        <v>38</v>
      </c>
      <c r="AA704" s="22"/>
      <c r="AB704" s="22" t="str">
        <f t="shared" si="636"/>
        <v>김연빈</v>
      </c>
      <c r="AC704" s="45" t="s">
        <v>948</v>
      </c>
      <c r="AD704" s="47" t="str">
        <f t="shared" si="637"/>
        <v/>
      </c>
      <c r="AE704" s="48">
        <f t="shared" si="638"/>
        <v>0</v>
      </c>
    </row>
    <row r="705" spans="1:31" s="25" customFormat="1" ht="25.5" customHeight="1">
      <c r="A705" s="21">
        <v>7</v>
      </c>
      <c r="B705" s="22">
        <f t="shared" si="631"/>
        <v>4</v>
      </c>
      <c r="C705" s="22">
        <v>29</v>
      </c>
      <c r="D705" s="22" t="s">
        <v>912</v>
      </c>
      <c r="E705" s="22" t="s">
        <v>891</v>
      </c>
      <c r="F705" s="22" t="s">
        <v>968</v>
      </c>
      <c r="G705" s="22" t="s">
        <v>969</v>
      </c>
      <c r="H705" s="22" t="s">
        <v>922</v>
      </c>
      <c r="I705" s="32"/>
      <c r="J705" s="23">
        <f t="shared" si="632"/>
        <v>1128</v>
      </c>
      <c r="K705" s="30" t="str">
        <f t="shared" si="633"/>
        <v/>
      </c>
      <c r="L705" s="23">
        <v>1064</v>
      </c>
      <c r="M705" s="23">
        <f t="shared" si="634"/>
        <v>64</v>
      </c>
      <c r="N705" s="31">
        <f t="shared" si="635"/>
        <v>5.6737588652482268E-2</v>
      </c>
      <c r="O705" s="23">
        <v>12</v>
      </c>
      <c r="P705" s="23"/>
      <c r="Q705" s="23"/>
      <c r="R705" s="23"/>
      <c r="S705" s="23"/>
      <c r="T705" s="23"/>
      <c r="U705" s="23"/>
      <c r="V705" s="23"/>
      <c r="W705" s="23">
        <v>52</v>
      </c>
      <c r="X705" s="24">
        <v>20170428</v>
      </c>
      <c r="Y705" s="22">
        <v>13</v>
      </c>
      <c r="Z705" s="22" t="s">
        <v>38</v>
      </c>
      <c r="AA705" s="22" t="s">
        <v>1177</v>
      </c>
      <c r="AB705" s="22" t="str">
        <f t="shared" si="636"/>
        <v>김연빈</v>
      </c>
      <c r="AC705" s="45" t="s">
        <v>948</v>
      </c>
      <c r="AD705" s="47">
        <f t="shared" si="637"/>
        <v>0.5</v>
      </c>
      <c r="AE705" s="48">
        <f t="shared" si="638"/>
        <v>0.5</v>
      </c>
    </row>
    <row r="706" spans="1:31" s="25" customFormat="1" ht="25.5" customHeight="1">
      <c r="A706" s="21">
        <v>8</v>
      </c>
      <c r="B706" s="22">
        <f t="shared" si="631"/>
        <v>4</v>
      </c>
      <c r="C706" s="22">
        <v>29</v>
      </c>
      <c r="D706" s="22" t="s">
        <v>1158</v>
      </c>
      <c r="E706" s="22" t="s">
        <v>1175</v>
      </c>
      <c r="F706" s="22" t="s">
        <v>1176</v>
      </c>
      <c r="G706" s="22" t="s">
        <v>1164</v>
      </c>
      <c r="H706" s="22" t="s">
        <v>937</v>
      </c>
      <c r="I706" s="32"/>
      <c r="J706" s="23">
        <f t="shared" si="632"/>
        <v>2584</v>
      </c>
      <c r="K706" s="30" t="str">
        <f t="shared" si="633"/>
        <v/>
      </c>
      <c r="L706" s="23">
        <v>2363</v>
      </c>
      <c r="M706" s="23">
        <f t="shared" si="634"/>
        <v>221</v>
      </c>
      <c r="N706" s="31">
        <f t="shared" si="635"/>
        <v>8.5526315789473686E-2</v>
      </c>
      <c r="O706" s="23">
        <v>221</v>
      </c>
      <c r="P706" s="23"/>
      <c r="Q706" s="23"/>
      <c r="R706" s="23"/>
      <c r="S706" s="23"/>
      <c r="T706" s="23"/>
      <c r="U706" s="23"/>
      <c r="V706" s="23"/>
      <c r="W706" s="23"/>
      <c r="X706" s="24">
        <v>20170428</v>
      </c>
      <c r="Y706" s="22">
        <v>14</v>
      </c>
      <c r="Z706" s="22" t="s">
        <v>38</v>
      </c>
      <c r="AA706" s="22"/>
      <c r="AB706" s="22" t="str">
        <f t="shared" si="636"/>
        <v>김연빈</v>
      </c>
      <c r="AC706" s="45" t="s">
        <v>911</v>
      </c>
      <c r="AD706" s="47" t="str">
        <f t="shared" si="637"/>
        <v/>
      </c>
      <c r="AE706" s="48">
        <f t="shared" si="638"/>
        <v>0</v>
      </c>
    </row>
    <row r="707" spans="1:31" s="25" customFormat="1" ht="25.5" customHeight="1">
      <c r="A707" s="21">
        <v>9</v>
      </c>
      <c r="B707" s="22">
        <f t="shared" si="631"/>
        <v>4</v>
      </c>
      <c r="C707" s="22">
        <v>29</v>
      </c>
      <c r="D707" s="22" t="s">
        <v>912</v>
      </c>
      <c r="E707" s="22" t="s">
        <v>897</v>
      </c>
      <c r="F707" s="22" t="s">
        <v>1168</v>
      </c>
      <c r="G707" s="22" t="s">
        <v>930</v>
      </c>
      <c r="H707" s="22" t="s">
        <v>937</v>
      </c>
      <c r="I707" s="32"/>
      <c r="J707" s="23">
        <f t="shared" si="632"/>
        <v>1784</v>
      </c>
      <c r="K707" s="30" t="str">
        <f t="shared" si="633"/>
        <v/>
      </c>
      <c r="L707" s="23">
        <v>1784</v>
      </c>
      <c r="M707" s="23">
        <f t="shared" si="634"/>
        <v>0</v>
      </c>
      <c r="N707" s="31">
        <f t="shared" si="635"/>
        <v>0</v>
      </c>
      <c r="O707" s="23"/>
      <c r="P707" s="23"/>
      <c r="Q707" s="23"/>
      <c r="R707" s="23"/>
      <c r="S707" s="23"/>
      <c r="T707" s="23"/>
      <c r="U707" s="23"/>
      <c r="V707" s="23"/>
      <c r="W707" s="23"/>
      <c r="X707" s="24">
        <v>20170429</v>
      </c>
      <c r="Y707" s="22">
        <v>2</v>
      </c>
      <c r="Z707" s="22" t="s">
        <v>39</v>
      </c>
      <c r="AA707" s="22"/>
      <c r="AB707" s="22" t="str">
        <f t="shared" si="636"/>
        <v>이명강</v>
      </c>
      <c r="AC707" s="45" t="s">
        <v>911</v>
      </c>
      <c r="AD707" s="47" t="str">
        <f t="shared" si="637"/>
        <v/>
      </c>
      <c r="AE707" s="48">
        <f t="shared" si="638"/>
        <v>0</v>
      </c>
    </row>
    <row r="708" spans="1:31" s="25" customFormat="1" ht="25.5" customHeight="1">
      <c r="A708" s="21">
        <v>10</v>
      </c>
      <c r="B708" s="22">
        <f t="shared" si="631"/>
        <v>4</v>
      </c>
      <c r="C708" s="22">
        <v>29</v>
      </c>
      <c r="D708" s="22" t="s">
        <v>912</v>
      </c>
      <c r="E708" s="22" t="s">
        <v>899</v>
      </c>
      <c r="F708" s="22" t="s">
        <v>1156</v>
      </c>
      <c r="G708" s="22" t="s">
        <v>925</v>
      </c>
      <c r="H708" s="22" t="s">
        <v>937</v>
      </c>
      <c r="I708" s="32"/>
      <c r="J708" s="23">
        <f t="shared" si="632"/>
        <v>2297</v>
      </c>
      <c r="K708" s="30" t="str">
        <f t="shared" si="633"/>
        <v/>
      </c>
      <c r="L708" s="23">
        <v>2290</v>
      </c>
      <c r="M708" s="23">
        <f t="shared" si="634"/>
        <v>7</v>
      </c>
      <c r="N708" s="31">
        <f t="shared" si="635"/>
        <v>3.0474531998258597E-3</v>
      </c>
      <c r="O708" s="23"/>
      <c r="P708" s="23"/>
      <c r="Q708" s="23"/>
      <c r="R708" s="23"/>
      <c r="S708" s="23"/>
      <c r="T708" s="23">
        <v>7</v>
      </c>
      <c r="U708" s="23"/>
      <c r="V708" s="23"/>
      <c r="W708" s="23"/>
      <c r="X708" s="24">
        <v>20170429</v>
      </c>
      <c r="Y708" s="22">
        <v>3</v>
      </c>
      <c r="Z708" s="22" t="s">
        <v>39</v>
      </c>
      <c r="AA708" s="22"/>
      <c r="AB708" s="22" t="str">
        <f t="shared" si="636"/>
        <v>이명강</v>
      </c>
      <c r="AC708" s="45" t="s">
        <v>41</v>
      </c>
      <c r="AD708" s="47" t="str">
        <f t="shared" si="637"/>
        <v/>
      </c>
      <c r="AE708" s="48">
        <f t="shared" si="638"/>
        <v>0</v>
      </c>
    </row>
    <row r="709" spans="1:31" s="25" customFormat="1" ht="25.5" customHeight="1">
      <c r="A709" s="21">
        <v>11</v>
      </c>
      <c r="B709" s="22">
        <f t="shared" si="631"/>
        <v>4</v>
      </c>
      <c r="C709" s="22">
        <v>29</v>
      </c>
      <c r="D709" s="22" t="s">
        <v>912</v>
      </c>
      <c r="E709" s="22" t="s">
        <v>899</v>
      </c>
      <c r="F709" s="22" t="s">
        <v>1156</v>
      </c>
      <c r="G709" s="22" t="s">
        <v>925</v>
      </c>
      <c r="H709" s="22" t="s">
        <v>937</v>
      </c>
      <c r="I709" s="32"/>
      <c r="J709" s="23">
        <f t="shared" si="632"/>
        <v>3437</v>
      </c>
      <c r="K709" s="30" t="str">
        <f t="shared" si="633"/>
        <v/>
      </c>
      <c r="L709" s="23">
        <v>3420</v>
      </c>
      <c r="M709" s="23">
        <f t="shared" si="634"/>
        <v>17</v>
      </c>
      <c r="N709" s="31">
        <f t="shared" si="635"/>
        <v>4.946173988943846E-3</v>
      </c>
      <c r="O709" s="23"/>
      <c r="P709" s="23"/>
      <c r="Q709" s="23"/>
      <c r="R709" s="23"/>
      <c r="S709" s="23"/>
      <c r="T709" s="23">
        <v>17</v>
      </c>
      <c r="U709" s="23"/>
      <c r="V709" s="23"/>
      <c r="W709" s="23"/>
      <c r="X709" s="24">
        <v>20170429</v>
      </c>
      <c r="Y709" s="22">
        <v>3</v>
      </c>
      <c r="Z709" s="22" t="s">
        <v>38</v>
      </c>
      <c r="AA709" s="22"/>
      <c r="AB709" s="22" t="str">
        <f t="shared" si="636"/>
        <v>김연빈</v>
      </c>
      <c r="AC709" s="45" t="s">
        <v>41</v>
      </c>
      <c r="AD709" s="47" t="str">
        <f t="shared" si="637"/>
        <v/>
      </c>
      <c r="AE709" s="48">
        <f t="shared" si="638"/>
        <v>0</v>
      </c>
    </row>
    <row r="710" spans="1:31" s="25" customFormat="1" ht="25.5" customHeight="1">
      <c r="A710" s="21">
        <v>12</v>
      </c>
      <c r="B710" s="22">
        <f t="shared" si="631"/>
        <v>4</v>
      </c>
      <c r="C710" s="22">
        <v>29</v>
      </c>
      <c r="D710" s="22" t="s">
        <v>920</v>
      </c>
      <c r="E710" s="22" t="s">
        <v>926</v>
      </c>
      <c r="F710" s="22" t="s">
        <v>939</v>
      </c>
      <c r="G710" s="22" t="s">
        <v>930</v>
      </c>
      <c r="H710" s="22" t="s">
        <v>937</v>
      </c>
      <c r="I710" s="32"/>
      <c r="J710" s="23">
        <f t="shared" si="632"/>
        <v>737</v>
      </c>
      <c r="K710" s="30" t="str">
        <f t="shared" si="633"/>
        <v/>
      </c>
      <c r="L710" s="23">
        <v>600</v>
      </c>
      <c r="M710" s="23">
        <f t="shared" si="634"/>
        <v>137</v>
      </c>
      <c r="N710" s="31">
        <f t="shared" si="635"/>
        <v>0.18588873812754408</v>
      </c>
      <c r="O710" s="23">
        <v>10</v>
      </c>
      <c r="P710" s="23"/>
      <c r="Q710" s="23">
        <v>6</v>
      </c>
      <c r="R710" s="23"/>
      <c r="S710" s="23">
        <v>34</v>
      </c>
      <c r="T710" s="23"/>
      <c r="U710" s="23"/>
      <c r="V710" s="23"/>
      <c r="W710" s="23">
        <v>87</v>
      </c>
      <c r="X710" s="24">
        <v>20170429</v>
      </c>
      <c r="Y710" s="22">
        <v>4</v>
      </c>
      <c r="Z710" s="22" t="s">
        <v>39</v>
      </c>
      <c r="AA710" s="22" t="s">
        <v>1183</v>
      </c>
      <c r="AB710" s="22" t="str">
        <f t="shared" si="636"/>
        <v>이명강</v>
      </c>
      <c r="AC710" s="45" t="s">
        <v>931</v>
      </c>
      <c r="AD710" s="47">
        <f t="shared" si="637"/>
        <v>0.5</v>
      </c>
      <c r="AE710" s="48">
        <f t="shared" si="638"/>
        <v>0.5</v>
      </c>
    </row>
    <row r="711" spans="1:31" s="25" customFormat="1" ht="25.5" customHeight="1">
      <c r="A711" s="21">
        <v>13</v>
      </c>
      <c r="B711" s="22">
        <f t="shared" si="631"/>
        <v>4</v>
      </c>
      <c r="C711" s="22">
        <v>29</v>
      </c>
      <c r="D711" s="22" t="s">
        <v>920</v>
      </c>
      <c r="E711" s="22" t="s">
        <v>926</v>
      </c>
      <c r="F711" s="22" t="s">
        <v>939</v>
      </c>
      <c r="G711" s="22" t="s">
        <v>930</v>
      </c>
      <c r="H711" s="22" t="s">
        <v>937</v>
      </c>
      <c r="I711" s="32"/>
      <c r="J711" s="23">
        <f t="shared" si="632"/>
        <v>2817</v>
      </c>
      <c r="K711" s="30" t="str">
        <f t="shared" si="633"/>
        <v/>
      </c>
      <c r="L711" s="23">
        <v>2390</v>
      </c>
      <c r="M711" s="23">
        <f t="shared" si="634"/>
        <v>427</v>
      </c>
      <c r="N711" s="31">
        <f t="shared" si="635"/>
        <v>0.15157969471068514</v>
      </c>
      <c r="O711" s="23">
        <v>22</v>
      </c>
      <c r="P711" s="23"/>
      <c r="Q711" s="23">
        <v>80</v>
      </c>
      <c r="R711" s="23"/>
      <c r="S711" s="23">
        <v>110</v>
      </c>
      <c r="T711" s="23"/>
      <c r="U711" s="23"/>
      <c r="V711" s="23"/>
      <c r="W711" s="23">
        <v>215</v>
      </c>
      <c r="X711" s="24">
        <v>20170429</v>
      </c>
      <c r="Y711" s="22">
        <v>4</v>
      </c>
      <c r="Z711" s="22" t="s">
        <v>38</v>
      </c>
      <c r="AA711" s="22" t="s">
        <v>1184</v>
      </c>
      <c r="AB711" s="22" t="str">
        <f t="shared" si="636"/>
        <v>김연빈</v>
      </c>
      <c r="AC711" s="45" t="s">
        <v>931</v>
      </c>
      <c r="AD711" s="47">
        <f t="shared" si="637"/>
        <v>0.5</v>
      </c>
      <c r="AE711" s="48">
        <f t="shared" si="638"/>
        <v>0.5</v>
      </c>
    </row>
    <row r="712" spans="1:31" s="25" customFormat="1" ht="25.5" customHeight="1">
      <c r="A712" s="21">
        <v>14</v>
      </c>
      <c r="B712" s="22">
        <f t="shared" si="631"/>
        <v>4</v>
      </c>
      <c r="C712" s="22">
        <v>29</v>
      </c>
      <c r="D712" s="22" t="s">
        <v>1169</v>
      </c>
      <c r="E712" s="22" t="s">
        <v>1170</v>
      </c>
      <c r="F712" s="22" t="s">
        <v>1171</v>
      </c>
      <c r="G712" s="22" t="s">
        <v>1172</v>
      </c>
      <c r="H712" s="22" t="s">
        <v>1162</v>
      </c>
      <c r="I712" s="32"/>
      <c r="J712" s="23">
        <f t="shared" si="632"/>
        <v>2033</v>
      </c>
      <c r="K712" s="30" t="str">
        <f t="shared" si="633"/>
        <v/>
      </c>
      <c r="L712" s="23">
        <v>2030</v>
      </c>
      <c r="M712" s="23">
        <f t="shared" si="634"/>
        <v>3</v>
      </c>
      <c r="N712" s="31">
        <f t="shared" si="635"/>
        <v>1.4756517461878996E-3</v>
      </c>
      <c r="O712" s="23"/>
      <c r="P712" s="23"/>
      <c r="Q712" s="23"/>
      <c r="R712" s="23"/>
      <c r="S712" s="23"/>
      <c r="T712" s="23">
        <v>3</v>
      </c>
      <c r="U712" s="23"/>
      <c r="V712" s="23"/>
      <c r="W712" s="23"/>
      <c r="X712" s="24">
        <v>20170429</v>
      </c>
      <c r="Y712" s="22">
        <v>8</v>
      </c>
      <c r="Z712" s="22" t="s">
        <v>39</v>
      </c>
      <c r="AA712" s="22"/>
      <c r="AB712" s="22" t="str">
        <f t="shared" si="636"/>
        <v>이명강</v>
      </c>
      <c r="AC712" s="45" t="s">
        <v>41</v>
      </c>
      <c r="AD712" s="47" t="str">
        <f t="shared" si="637"/>
        <v/>
      </c>
      <c r="AE712" s="48">
        <f t="shared" si="638"/>
        <v>0</v>
      </c>
    </row>
    <row r="713" spans="1:31" s="25" customFormat="1" ht="25.5" customHeight="1">
      <c r="A713" s="21">
        <v>15</v>
      </c>
      <c r="B713" s="22">
        <f t="shared" si="631"/>
        <v>4</v>
      </c>
      <c r="C713" s="22">
        <v>29</v>
      </c>
      <c r="D713" s="22" t="s">
        <v>1169</v>
      </c>
      <c r="E713" s="22" t="s">
        <v>1170</v>
      </c>
      <c r="F713" s="22" t="s">
        <v>1171</v>
      </c>
      <c r="G713" s="22" t="s">
        <v>1172</v>
      </c>
      <c r="H713" s="22" t="s">
        <v>1162</v>
      </c>
      <c r="I713" s="32"/>
      <c r="J713" s="23">
        <f t="shared" si="632"/>
        <v>233</v>
      </c>
      <c r="K713" s="30" t="str">
        <f t="shared" si="633"/>
        <v/>
      </c>
      <c r="L713" s="23">
        <v>230</v>
      </c>
      <c r="M713" s="23">
        <f t="shared" si="634"/>
        <v>3</v>
      </c>
      <c r="N713" s="31">
        <f t="shared" si="635"/>
        <v>1.2875536480686695E-2</v>
      </c>
      <c r="O713" s="23"/>
      <c r="P713" s="23"/>
      <c r="Q713" s="23"/>
      <c r="R713" s="23"/>
      <c r="S713" s="23"/>
      <c r="T713" s="23">
        <v>3</v>
      </c>
      <c r="U713" s="23"/>
      <c r="V713" s="23"/>
      <c r="W713" s="23"/>
      <c r="X713" s="24">
        <v>20170429</v>
      </c>
      <c r="Y713" s="22">
        <v>8</v>
      </c>
      <c r="Z713" s="22" t="s">
        <v>38</v>
      </c>
      <c r="AA713" s="22"/>
      <c r="AB713" s="22" t="str">
        <f t="shared" si="636"/>
        <v>김연빈</v>
      </c>
      <c r="AC713" s="45" t="s">
        <v>41</v>
      </c>
      <c r="AD713" s="47" t="str">
        <f t="shared" ref="AD713:AD714" si="645">IF(AE713=0,"",AE713)</f>
        <v/>
      </c>
      <c r="AE713" s="48">
        <f t="shared" ref="AE713:AE714" si="646">IF(F713="",0,VLOOKUP(F713,제품피치,2))</f>
        <v>0</v>
      </c>
    </row>
    <row r="714" spans="1:31" s="25" customFormat="1" ht="25.5" customHeight="1">
      <c r="A714" s="21">
        <v>16</v>
      </c>
      <c r="B714" s="22">
        <f t="shared" si="631"/>
        <v>4</v>
      </c>
      <c r="C714" s="22">
        <v>29</v>
      </c>
      <c r="D714" s="22" t="s">
        <v>1158</v>
      </c>
      <c r="E714" s="22" t="s">
        <v>1163</v>
      </c>
      <c r="F714" s="22" t="s">
        <v>1166</v>
      </c>
      <c r="G714" s="22" t="s">
        <v>1164</v>
      </c>
      <c r="H714" s="22" t="s">
        <v>1165</v>
      </c>
      <c r="I714" s="32"/>
      <c r="J714" s="23">
        <f t="shared" si="632"/>
        <v>2085</v>
      </c>
      <c r="K714" s="30" t="str">
        <f t="shared" si="633"/>
        <v/>
      </c>
      <c r="L714" s="23">
        <v>2085</v>
      </c>
      <c r="M714" s="23">
        <f t="shared" si="634"/>
        <v>0</v>
      </c>
      <c r="N714" s="31">
        <f t="shared" si="635"/>
        <v>0</v>
      </c>
      <c r="O714" s="23"/>
      <c r="P714" s="23"/>
      <c r="Q714" s="23"/>
      <c r="R714" s="23"/>
      <c r="S714" s="23"/>
      <c r="T714" s="23"/>
      <c r="U714" s="23"/>
      <c r="V714" s="23"/>
      <c r="W714" s="23"/>
      <c r="X714" s="24">
        <v>20170429</v>
      </c>
      <c r="Y714" s="22">
        <v>12</v>
      </c>
      <c r="Z714" s="22" t="s">
        <v>39</v>
      </c>
      <c r="AA714" s="22"/>
      <c r="AB714" s="22" t="str">
        <f t="shared" si="636"/>
        <v>이명강</v>
      </c>
      <c r="AC714" s="45" t="s">
        <v>948</v>
      </c>
      <c r="AD714" s="47" t="str">
        <f t="shared" si="645"/>
        <v/>
      </c>
      <c r="AE714" s="48">
        <f t="shared" si="646"/>
        <v>0</v>
      </c>
    </row>
    <row r="715" spans="1:31" s="25" customFormat="1" ht="25.5" customHeight="1" thickBot="1">
      <c r="A715" s="21">
        <v>17</v>
      </c>
      <c r="B715" s="22">
        <f t="shared" si="631"/>
        <v>4</v>
      </c>
      <c r="C715" s="22">
        <v>29</v>
      </c>
      <c r="D715" s="22" t="s">
        <v>912</v>
      </c>
      <c r="E715" s="22" t="s">
        <v>891</v>
      </c>
      <c r="F715" s="22" t="s">
        <v>968</v>
      </c>
      <c r="G715" s="22" t="s">
        <v>969</v>
      </c>
      <c r="H715" s="22" t="s">
        <v>922</v>
      </c>
      <c r="I715" s="32"/>
      <c r="J715" s="23">
        <f t="shared" si="632"/>
        <v>3015</v>
      </c>
      <c r="K715" s="30" t="str">
        <f t="shared" si="633"/>
        <v/>
      </c>
      <c r="L715" s="23">
        <v>2880</v>
      </c>
      <c r="M715" s="23">
        <f t="shared" si="634"/>
        <v>135</v>
      </c>
      <c r="N715" s="31">
        <f t="shared" si="635"/>
        <v>4.4776119402985072E-2</v>
      </c>
      <c r="O715" s="23">
        <v>2</v>
      </c>
      <c r="P715" s="23"/>
      <c r="Q715" s="23"/>
      <c r="R715" s="23"/>
      <c r="S715" s="23"/>
      <c r="T715" s="23">
        <v>2</v>
      </c>
      <c r="U715" s="23"/>
      <c r="V715" s="23"/>
      <c r="W715" s="23">
        <v>131</v>
      </c>
      <c r="X715" s="24">
        <v>20170429</v>
      </c>
      <c r="Y715" s="22">
        <v>13</v>
      </c>
      <c r="Z715" s="22" t="s">
        <v>38</v>
      </c>
      <c r="AA715" s="22" t="s">
        <v>1181</v>
      </c>
      <c r="AB715" s="22" t="str">
        <f t="shared" si="636"/>
        <v>김연빈</v>
      </c>
      <c r="AC715" s="45" t="s">
        <v>41</v>
      </c>
      <c r="AD715" s="47">
        <f t="shared" si="637"/>
        <v>0.5</v>
      </c>
      <c r="AE715" s="48">
        <f t="shared" si="638"/>
        <v>0.5</v>
      </c>
    </row>
    <row r="716" spans="1:31" s="27" customFormat="1" ht="21" customHeight="1" thickTop="1">
      <c r="A716" s="82" t="s">
        <v>32</v>
      </c>
      <c r="B716" s="83"/>
      <c r="C716" s="83"/>
      <c r="D716" s="83"/>
      <c r="E716" s="83"/>
      <c r="F716" s="83"/>
      <c r="G716" s="83"/>
      <c r="H716" s="59"/>
      <c r="I716" s="86">
        <f>SUM(I699:I715)</f>
        <v>0</v>
      </c>
      <c r="J716" s="86">
        <f>SUM(J699:J715)</f>
        <v>37099</v>
      </c>
      <c r="K716" s="86">
        <f>SUM(K699:K715)</f>
        <v>0</v>
      </c>
      <c r="L716" s="86">
        <f>SUM(L699:L715)</f>
        <v>35602</v>
      </c>
      <c r="M716" s="86">
        <f>SUM(M699:M715)</f>
        <v>1497</v>
      </c>
      <c r="N716" s="88">
        <f>M716/J716</f>
        <v>4.0351491953961025E-2</v>
      </c>
      <c r="O716" s="26">
        <f t="shared" ref="O716:W716" si="647">SUM( O699:O715)</f>
        <v>656</v>
      </c>
      <c r="P716" s="26">
        <f t="shared" si="647"/>
        <v>0</v>
      </c>
      <c r="Q716" s="26">
        <f t="shared" si="647"/>
        <v>86</v>
      </c>
      <c r="R716" s="26">
        <f t="shared" si="647"/>
        <v>0</v>
      </c>
      <c r="S716" s="26">
        <f t="shared" si="647"/>
        <v>161</v>
      </c>
      <c r="T716" s="26">
        <f t="shared" si="647"/>
        <v>71</v>
      </c>
      <c r="U716" s="26">
        <f t="shared" si="647"/>
        <v>19</v>
      </c>
      <c r="V716" s="26">
        <f t="shared" si="647"/>
        <v>0</v>
      </c>
      <c r="W716" s="26">
        <f t="shared" si="647"/>
        <v>504</v>
      </c>
      <c r="X716" s="89"/>
      <c r="Y716" s="83"/>
      <c r="Z716" s="59"/>
      <c r="AA716" s="90"/>
      <c r="AB716" s="58"/>
      <c r="AC716" s="59"/>
      <c r="AD716" s="62"/>
      <c r="AE716" s="25"/>
    </row>
    <row r="717" spans="1:31" s="27" customFormat="1" ht="20.25">
      <c r="A717" s="84"/>
      <c r="B717" s="85"/>
      <c r="C717" s="85"/>
      <c r="D717" s="85"/>
      <c r="E717" s="85"/>
      <c r="F717" s="85"/>
      <c r="G717" s="85"/>
      <c r="H717" s="61"/>
      <c r="I717" s="87"/>
      <c r="J717" s="87"/>
      <c r="K717" s="87"/>
      <c r="L717" s="87"/>
      <c r="M717" s="87"/>
      <c r="N717" s="87"/>
      <c r="O717" s="55">
        <f t="shared" ref="O717:W717" si="648">IFERROR(O716/$M716,"")</f>
        <v>0.43820975283901137</v>
      </c>
      <c r="P717" s="55">
        <f t="shared" si="648"/>
        <v>0</v>
      </c>
      <c r="Q717" s="55">
        <f t="shared" si="648"/>
        <v>5.7448229792919171E-2</v>
      </c>
      <c r="R717" s="55">
        <f t="shared" si="648"/>
        <v>0</v>
      </c>
      <c r="S717" s="55">
        <f t="shared" si="648"/>
        <v>0.10754843019372078</v>
      </c>
      <c r="T717" s="55">
        <f t="shared" si="648"/>
        <v>4.7428189712758854E-2</v>
      </c>
      <c r="U717" s="55">
        <f t="shared" si="648"/>
        <v>1.2692050768203072E-2</v>
      </c>
      <c r="V717" s="55">
        <f t="shared" si="648"/>
        <v>0</v>
      </c>
      <c r="W717" s="55">
        <f t="shared" si="648"/>
        <v>0.33667334669338678</v>
      </c>
      <c r="X717" s="60"/>
      <c r="Y717" s="85"/>
      <c r="Z717" s="61"/>
      <c r="AA717" s="87"/>
      <c r="AB717" s="60"/>
      <c r="AC717" s="61"/>
      <c r="AD717" s="63"/>
      <c r="AE717" s="25"/>
    </row>
    <row r="718" spans="1:31" s="28" customFormat="1" ht="10.5" customHeight="1" thickBot="1">
      <c r="A718" s="64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6"/>
      <c r="AE718" s="25"/>
    </row>
    <row r="719" spans="1:31" s="28" customFormat="1" ht="24.75" customHeight="1">
      <c r="A719" s="67" t="s">
        <v>33</v>
      </c>
      <c r="B719" s="68"/>
      <c r="C719" s="69"/>
      <c r="D719" s="76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77"/>
      <c r="AE719" s="25"/>
    </row>
    <row r="720" spans="1:31" s="28" customFormat="1" ht="24.75" customHeight="1">
      <c r="A720" s="70"/>
      <c r="B720" s="71"/>
      <c r="C720" s="72"/>
      <c r="D720" s="78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9"/>
      <c r="AE720" s="16"/>
    </row>
    <row r="721" spans="1:31" s="28" customFormat="1" ht="24.75" customHeight="1">
      <c r="A721" s="70"/>
      <c r="B721" s="71"/>
      <c r="C721" s="72"/>
      <c r="D721" s="78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9"/>
      <c r="AE721" s="16"/>
    </row>
    <row r="722" spans="1:31" s="28" customFormat="1" ht="24.75" customHeight="1">
      <c r="A722" s="70"/>
      <c r="B722" s="71"/>
      <c r="C722" s="72"/>
      <c r="D722" s="78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9"/>
      <c r="AE722" s="16"/>
    </row>
    <row r="723" spans="1:31" s="28" customFormat="1" ht="24.75" customHeight="1">
      <c r="A723" s="70"/>
      <c r="B723" s="71"/>
      <c r="C723" s="72"/>
      <c r="D723" s="78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9"/>
      <c r="AE723" s="16"/>
    </row>
    <row r="724" spans="1:31" ht="24.75" customHeight="1" thickBot="1">
      <c r="A724" s="73"/>
      <c r="B724" s="74"/>
      <c r="C724" s="75"/>
      <c r="D724" s="80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81"/>
    </row>
    <row r="725" spans="1:31" ht="17.25" thickBot="1"/>
    <row r="726" spans="1:31" s="16" customFormat="1" ht="33" customHeight="1">
      <c r="A726" s="91">
        <v>4</v>
      </c>
      <c r="B726" s="92"/>
      <c r="C726" s="92"/>
      <c r="D726" s="92"/>
      <c r="E726" s="92"/>
      <c r="F726" s="93" t="s">
        <v>40</v>
      </c>
      <c r="G726" s="93"/>
      <c r="H726" s="93"/>
      <c r="I726" s="93"/>
      <c r="J726" s="93"/>
      <c r="K726" s="94"/>
      <c r="L726" s="95" t="s">
        <v>0</v>
      </c>
      <c r="M726" s="96"/>
      <c r="N726" s="15"/>
      <c r="O726" s="95" t="s">
        <v>1</v>
      </c>
      <c r="P726" s="97"/>
      <c r="Q726" s="97"/>
      <c r="R726" s="97"/>
      <c r="S726" s="97"/>
      <c r="T726" s="97"/>
      <c r="U726" s="97"/>
      <c r="V726" s="97"/>
      <c r="W726" s="96"/>
      <c r="X726" s="95" t="s">
        <v>2</v>
      </c>
      <c r="Y726" s="97"/>
      <c r="Z726" s="96"/>
      <c r="AA726" s="98" t="s">
        <v>3</v>
      </c>
      <c r="AB726" s="100" t="s">
        <v>4</v>
      </c>
      <c r="AC726" s="102" t="s">
        <v>5</v>
      </c>
      <c r="AD726" s="104" t="s">
        <v>793</v>
      </c>
    </row>
    <row r="727" spans="1:31" s="16" customFormat="1" ht="45" customHeight="1" thickBot="1">
      <c r="A727" s="17" t="s">
        <v>6</v>
      </c>
      <c r="B727" s="18" t="s">
        <v>7</v>
      </c>
      <c r="C727" s="18" t="s">
        <v>8</v>
      </c>
      <c r="D727" s="18" t="s">
        <v>9</v>
      </c>
      <c r="E727" s="18" t="s">
        <v>10</v>
      </c>
      <c r="F727" s="18" t="s">
        <v>11</v>
      </c>
      <c r="G727" s="18" t="s">
        <v>12</v>
      </c>
      <c r="H727" s="18" t="s">
        <v>13</v>
      </c>
      <c r="I727" s="33" t="s">
        <v>36</v>
      </c>
      <c r="J727" s="18" t="s">
        <v>0</v>
      </c>
      <c r="K727" s="18" t="s">
        <v>37</v>
      </c>
      <c r="L727" s="18" t="s">
        <v>14</v>
      </c>
      <c r="M727" s="18" t="s">
        <v>15</v>
      </c>
      <c r="N727" s="19" t="s">
        <v>16</v>
      </c>
      <c r="O727" s="18" t="s">
        <v>17</v>
      </c>
      <c r="P727" s="18" t="s">
        <v>18</v>
      </c>
      <c r="Q727" s="18" t="s">
        <v>19</v>
      </c>
      <c r="R727" s="18" t="s">
        <v>20</v>
      </c>
      <c r="S727" s="18" t="s">
        <v>21</v>
      </c>
      <c r="T727" s="18" t="s">
        <v>22</v>
      </c>
      <c r="U727" s="18" t="s">
        <v>23</v>
      </c>
      <c r="V727" s="20" t="s">
        <v>34</v>
      </c>
      <c r="W727" s="18" t="s">
        <v>25</v>
      </c>
      <c r="X727" s="18" t="s">
        <v>26</v>
      </c>
      <c r="Y727" s="18" t="s">
        <v>27</v>
      </c>
      <c r="Z727" s="18" t="s">
        <v>28</v>
      </c>
      <c r="AA727" s="99"/>
      <c r="AB727" s="101"/>
      <c r="AC727" s="103"/>
      <c r="AD727" s="105"/>
    </row>
    <row r="728" spans="1:31" s="25" customFormat="1" ht="25.5" customHeight="1">
      <c r="A728" s="21">
        <v>1</v>
      </c>
      <c r="B728" s="22">
        <f>$A$1</f>
        <v>4</v>
      </c>
      <c r="C728" s="22">
        <v>30</v>
      </c>
      <c r="D728" s="22" t="s">
        <v>912</v>
      </c>
      <c r="E728" s="22" t="s">
        <v>897</v>
      </c>
      <c r="F728" s="22" t="s">
        <v>1168</v>
      </c>
      <c r="G728" s="22" t="s">
        <v>930</v>
      </c>
      <c r="H728" s="22" t="s">
        <v>937</v>
      </c>
      <c r="I728" s="32"/>
      <c r="J728" s="23">
        <f>L728+M728</f>
        <v>2460</v>
      </c>
      <c r="K728" s="30" t="str">
        <f>IF(OR(I728=0,J728=0),"",I728-J728)</f>
        <v/>
      </c>
      <c r="L728" s="23">
        <v>2460</v>
      </c>
      <c r="M728" s="23">
        <f>SUBTOTAL(9,O728:W728)</f>
        <v>0</v>
      </c>
      <c r="N728" s="31">
        <f>IF(L728="",0,M728/J728)</f>
        <v>0</v>
      </c>
      <c r="O728" s="23"/>
      <c r="P728" s="23"/>
      <c r="Q728" s="23"/>
      <c r="R728" s="23"/>
      <c r="S728" s="23"/>
      <c r="T728" s="23"/>
      <c r="U728" s="23"/>
      <c r="V728" s="23"/>
      <c r="W728" s="23"/>
      <c r="X728" s="24">
        <v>20170429</v>
      </c>
      <c r="Y728" s="22">
        <v>2</v>
      </c>
      <c r="Z728" s="22" t="s">
        <v>38</v>
      </c>
      <c r="AA728" s="22"/>
      <c r="AB728" s="22" t="str">
        <f>IF(Z728="A","이명강","김연빈")</f>
        <v>김연빈</v>
      </c>
      <c r="AC728" s="45" t="s">
        <v>30</v>
      </c>
      <c r="AD728" s="47" t="str">
        <f t="shared" ref="AD728" si="649">IF(AE728=0,"",AE728)</f>
        <v/>
      </c>
      <c r="AE728" s="48">
        <f t="shared" ref="AE728" si="650">IF(F728="",0,VLOOKUP(F728,제품피치,2))</f>
        <v>0</v>
      </c>
    </row>
    <row r="729" spans="1:31" s="25" customFormat="1" ht="25.5" customHeight="1">
      <c r="A729" s="21">
        <v>2</v>
      </c>
      <c r="B729" s="22">
        <f>$A$1</f>
        <v>4</v>
      </c>
      <c r="C729" s="22">
        <v>30</v>
      </c>
      <c r="D729" s="22" t="s">
        <v>936</v>
      </c>
      <c r="E729" s="22" t="s">
        <v>1102</v>
      </c>
      <c r="F729" s="22" t="s">
        <v>1186</v>
      </c>
      <c r="G729" s="22" t="s">
        <v>1187</v>
      </c>
      <c r="H729" s="22" t="s">
        <v>937</v>
      </c>
      <c r="I729" s="32"/>
      <c r="J729" s="23">
        <f>L729+M729</f>
        <v>70096</v>
      </c>
      <c r="K729" s="30" t="str">
        <f>IF(OR(I729=0,J729=0),"",I729-J729)</f>
        <v/>
      </c>
      <c r="L729" s="23">
        <v>70000</v>
      </c>
      <c r="M729" s="23">
        <f>SUBTOTAL(9,O729:W729)</f>
        <v>96</v>
      </c>
      <c r="N729" s="31">
        <f>IF(L729="",0,M729/J729)</f>
        <v>1.3695503309746632E-3</v>
      </c>
      <c r="O729" s="23">
        <v>96</v>
      </c>
      <c r="P729" s="23"/>
      <c r="Q729" s="23"/>
      <c r="R729" s="23"/>
      <c r="S729" s="23"/>
      <c r="T729" s="23"/>
      <c r="U729" s="23"/>
      <c r="V729" s="23"/>
      <c r="W729" s="23"/>
      <c r="X729" s="24">
        <v>20170429</v>
      </c>
      <c r="Y729" s="22">
        <v>5</v>
      </c>
      <c r="Z729" s="22" t="s">
        <v>39</v>
      </c>
      <c r="AA729" s="22"/>
      <c r="AB729" s="22" t="str">
        <f>IF(Z729="A","이명강","김연빈")</f>
        <v>이명강</v>
      </c>
      <c r="AC729" s="45" t="s">
        <v>30</v>
      </c>
      <c r="AD729" s="47">
        <f t="shared" ref="AD729:AD736" si="651">IF(AE729=0,"",AE729)</f>
        <v>0.5</v>
      </c>
      <c r="AE729" s="48">
        <f t="shared" ref="AE729:AE736" si="652">IF(F729="",0,VLOOKUP(F729,제품피치,2))</f>
        <v>0.5</v>
      </c>
    </row>
    <row r="730" spans="1:31" s="25" customFormat="1" ht="25.5" customHeight="1">
      <c r="A730" s="21">
        <v>3</v>
      </c>
      <c r="B730" s="22">
        <f>$A$1</f>
        <v>4</v>
      </c>
      <c r="C730" s="22">
        <v>30</v>
      </c>
      <c r="D730" s="22" t="s">
        <v>1158</v>
      </c>
      <c r="E730" s="22" t="s">
        <v>1159</v>
      </c>
      <c r="F730" s="22" t="s">
        <v>1160</v>
      </c>
      <c r="G730" s="22" t="s">
        <v>1161</v>
      </c>
      <c r="H730" s="22" t="s">
        <v>1162</v>
      </c>
      <c r="I730" s="32"/>
      <c r="J730" s="23">
        <f>L730+M730</f>
        <v>2196</v>
      </c>
      <c r="K730" s="30" t="str">
        <f>IF(OR(I730=0,J730=0),"",I730-J730)</f>
        <v/>
      </c>
      <c r="L730" s="23">
        <v>2150</v>
      </c>
      <c r="M730" s="23">
        <f>SUBTOTAL(9,O730:W730)</f>
        <v>46</v>
      </c>
      <c r="N730" s="31">
        <f>IF(L730="",0,M730/J730)</f>
        <v>2.0947176684881604E-2</v>
      </c>
      <c r="O730" s="23">
        <v>15</v>
      </c>
      <c r="P730" s="23"/>
      <c r="Q730" s="23"/>
      <c r="R730" s="23"/>
      <c r="S730" s="23"/>
      <c r="T730" s="23"/>
      <c r="U730" s="23"/>
      <c r="V730" s="23"/>
      <c r="W730" s="23">
        <v>31</v>
      </c>
      <c r="X730" s="24">
        <v>20170429</v>
      </c>
      <c r="Y730" s="22">
        <v>7</v>
      </c>
      <c r="Z730" s="22" t="s">
        <v>39</v>
      </c>
      <c r="AA730" s="22" t="s">
        <v>1185</v>
      </c>
      <c r="AB730" s="22" t="str">
        <f>IF(Z730="A","이명강","김연빈")</f>
        <v>이명강</v>
      </c>
      <c r="AC730" s="45" t="s">
        <v>30</v>
      </c>
      <c r="AD730" s="47" t="str">
        <f t="shared" si="651"/>
        <v/>
      </c>
      <c r="AE730" s="48">
        <f t="shared" si="652"/>
        <v>0</v>
      </c>
    </row>
    <row r="731" spans="1:31" s="25" customFormat="1" ht="25.5" customHeight="1">
      <c r="A731" s="21">
        <v>4</v>
      </c>
      <c r="B731" s="22">
        <f>$A$1</f>
        <v>4</v>
      </c>
      <c r="C731" s="22">
        <v>30</v>
      </c>
      <c r="D731" s="22" t="s">
        <v>1158</v>
      </c>
      <c r="E731" s="22" t="s">
        <v>1163</v>
      </c>
      <c r="F731" s="22" t="s">
        <v>1166</v>
      </c>
      <c r="G731" s="22" t="s">
        <v>1164</v>
      </c>
      <c r="H731" s="22" t="s">
        <v>1165</v>
      </c>
      <c r="I731" s="32"/>
      <c r="J731" s="23">
        <f>L731+M731</f>
        <v>2583</v>
      </c>
      <c r="K731" s="30" t="str">
        <f>IF(OR(I731=0,J731=0),"",I731-J731)</f>
        <v/>
      </c>
      <c r="L731" s="23">
        <v>2566</v>
      </c>
      <c r="M731" s="23">
        <f>SUBTOTAL(9,O731:W731)</f>
        <v>17</v>
      </c>
      <c r="N731" s="31">
        <f>IF(L731="",0,M731/J731)</f>
        <v>6.5814943863724351E-3</v>
      </c>
      <c r="O731" s="23"/>
      <c r="P731" s="23"/>
      <c r="Q731" s="23"/>
      <c r="R731" s="23"/>
      <c r="S731" s="23"/>
      <c r="T731" s="23"/>
      <c r="U731" s="23">
        <v>17</v>
      </c>
      <c r="V731" s="23"/>
      <c r="W731" s="23"/>
      <c r="X731" s="24">
        <v>20170429</v>
      </c>
      <c r="Y731" s="22">
        <v>12</v>
      </c>
      <c r="Z731" s="22" t="s">
        <v>38</v>
      </c>
      <c r="AA731" s="22"/>
      <c r="AB731" s="22" t="str">
        <f>IF(Z731="A","이명강","김연빈")</f>
        <v>김연빈</v>
      </c>
      <c r="AC731" s="45" t="s">
        <v>911</v>
      </c>
      <c r="AD731" s="47" t="str">
        <f t="shared" si="651"/>
        <v/>
      </c>
      <c r="AE731" s="48">
        <f t="shared" si="652"/>
        <v>0</v>
      </c>
    </row>
    <row r="732" spans="1:31" s="25" customFormat="1" ht="25.5" customHeight="1">
      <c r="A732" s="21">
        <v>5</v>
      </c>
      <c r="B732" s="22">
        <f>$A$1</f>
        <v>4</v>
      </c>
      <c r="C732" s="22">
        <v>30</v>
      </c>
      <c r="D732" s="22" t="s">
        <v>912</v>
      </c>
      <c r="E732" s="22" t="s">
        <v>899</v>
      </c>
      <c r="F732" s="22" t="s">
        <v>1156</v>
      </c>
      <c r="G732" s="22" t="s">
        <v>925</v>
      </c>
      <c r="H732" s="22" t="s">
        <v>937</v>
      </c>
      <c r="I732" s="32"/>
      <c r="J732" s="23">
        <f>L732+M732</f>
        <v>2276</v>
      </c>
      <c r="K732" s="30" t="str">
        <f>IF(OR(I732=0,J732=0),"",I732-J732)</f>
        <v/>
      </c>
      <c r="L732" s="23">
        <v>2250</v>
      </c>
      <c r="M732" s="23">
        <f>SUBTOTAL(9,O732:W732)</f>
        <v>26</v>
      </c>
      <c r="N732" s="31">
        <f>IF(L732="",0,M732/J732)</f>
        <v>1.1423550087873463E-2</v>
      </c>
      <c r="O732" s="23">
        <v>5</v>
      </c>
      <c r="P732" s="23"/>
      <c r="Q732" s="23"/>
      <c r="R732" s="23"/>
      <c r="S732" s="23"/>
      <c r="T732" s="23">
        <v>21</v>
      </c>
      <c r="U732" s="23"/>
      <c r="V732" s="23"/>
      <c r="W732" s="23"/>
      <c r="X732" s="24">
        <v>20170430</v>
      </c>
      <c r="Y732" s="22">
        <v>3</v>
      </c>
      <c r="Z732" s="22" t="s">
        <v>39</v>
      </c>
      <c r="AA732" s="22"/>
      <c r="AB732" s="22" t="str">
        <f>IF(Z732="A","이명강","김연빈")</f>
        <v>이명강</v>
      </c>
      <c r="AC732" s="45" t="s">
        <v>41</v>
      </c>
      <c r="AD732" s="47" t="str">
        <f t="shared" si="651"/>
        <v/>
      </c>
      <c r="AE732" s="48">
        <f t="shared" si="652"/>
        <v>0</v>
      </c>
    </row>
    <row r="733" spans="1:31" s="25" customFormat="1" ht="25.5" customHeight="1">
      <c r="A733" s="21">
        <v>6</v>
      </c>
      <c r="B733" s="22">
        <f>$A$1</f>
        <v>4</v>
      </c>
      <c r="C733" s="22">
        <v>30</v>
      </c>
      <c r="D733" s="22" t="s">
        <v>912</v>
      </c>
      <c r="E733" s="22" t="s">
        <v>899</v>
      </c>
      <c r="F733" s="22" t="s">
        <v>1156</v>
      </c>
      <c r="G733" s="22" t="s">
        <v>925</v>
      </c>
      <c r="H733" s="22" t="s">
        <v>937</v>
      </c>
      <c r="I733" s="32"/>
      <c r="J733" s="23">
        <f>L733+M733</f>
        <v>2897</v>
      </c>
      <c r="K733" s="30" t="str">
        <f>IF(OR(I733=0,J733=0),"",I733-J733)</f>
        <v/>
      </c>
      <c r="L733" s="23">
        <v>2870</v>
      </c>
      <c r="M733" s="23">
        <f>SUBTOTAL(9,O733:W733)</f>
        <v>27</v>
      </c>
      <c r="N733" s="31">
        <f>IF(L733="",0,M733/J733)</f>
        <v>9.3199861926130476E-3</v>
      </c>
      <c r="O733" s="23">
        <v>4</v>
      </c>
      <c r="P733" s="23"/>
      <c r="Q733" s="23"/>
      <c r="R733" s="23"/>
      <c r="S733" s="23"/>
      <c r="T733" s="23">
        <v>23</v>
      </c>
      <c r="U733" s="23"/>
      <c r="V733" s="23"/>
      <c r="W733" s="23"/>
      <c r="X733" s="24">
        <v>20170430</v>
      </c>
      <c r="Y733" s="22">
        <v>3</v>
      </c>
      <c r="Z733" s="22" t="s">
        <v>38</v>
      </c>
      <c r="AA733" s="22"/>
      <c r="AB733" s="22" t="str">
        <f>IF(Z733="A","이명강","김연빈")</f>
        <v>김연빈</v>
      </c>
      <c r="AC733" s="45" t="s">
        <v>41</v>
      </c>
      <c r="AD733" s="47" t="str">
        <f t="shared" si="651"/>
        <v/>
      </c>
      <c r="AE733" s="48">
        <f t="shared" si="652"/>
        <v>0</v>
      </c>
    </row>
    <row r="734" spans="1:31" s="25" customFormat="1" ht="25.5" customHeight="1">
      <c r="A734" s="21">
        <v>7</v>
      </c>
      <c r="B734" s="22">
        <f>$A$1</f>
        <v>4</v>
      </c>
      <c r="C734" s="22">
        <v>30</v>
      </c>
      <c r="D734" s="22" t="s">
        <v>920</v>
      </c>
      <c r="E734" s="22" t="s">
        <v>926</v>
      </c>
      <c r="F734" s="22" t="s">
        <v>939</v>
      </c>
      <c r="G734" s="22" t="s">
        <v>930</v>
      </c>
      <c r="H734" s="22" t="s">
        <v>937</v>
      </c>
      <c r="I734" s="32"/>
      <c r="J734" s="23">
        <f>L734+M734</f>
        <v>2009</v>
      </c>
      <c r="K734" s="30" t="str">
        <f>IF(OR(I734=0,J734=0),"",I734-J734)</f>
        <v/>
      </c>
      <c r="L734" s="23">
        <v>1650</v>
      </c>
      <c r="M734" s="23">
        <f>SUBTOTAL(9,O734:W734)</f>
        <v>359</v>
      </c>
      <c r="N734" s="31">
        <f>IF(L734="",0,M734/J734)</f>
        <v>0.17869586859133899</v>
      </c>
      <c r="O734" s="23">
        <v>23</v>
      </c>
      <c r="P734" s="23"/>
      <c r="Q734" s="23"/>
      <c r="R734" s="23"/>
      <c r="S734" s="23">
        <v>29</v>
      </c>
      <c r="T734" s="23"/>
      <c r="U734" s="23"/>
      <c r="V734" s="23"/>
      <c r="W734" s="23">
        <v>307</v>
      </c>
      <c r="X734" s="24">
        <v>20170430</v>
      </c>
      <c r="Y734" s="22">
        <v>4</v>
      </c>
      <c r="Z734" s="22" t="s">
        <v>39</v>
      </c>
      <c r="AA734" s="56" t="s">
        <v>1189</v>
      </c>
      <c r="AB734" s="22" t="str">
        <f>IF(Z734="A","이명강","김연빈")</f>
        <v>이명강</v>
      </c>
      <c r="AC734" s="45" t="s">
        <v>911</v>
      </c>
      <c r="AD734" s="47">
        <f t="shared" si="651"/>
        <v>0.5</v>
      </c>
      <c r="AE734" s="48">
        <f t="shared" si="652"/>
        <v>0.5</v>
      </c>
    </row>
    <row r="735" spans="1:31" s="25" customFormat="1" ht="25.5" customHeight="1">
      <c r="A735" s="21">
        <v>8</v>
      </c>
      <c r="B735" s="22">
        <f>$A$1</f>
        <v>4</v>
      </c>
      <c r="C735" s="22">
        <v>30</v>
      </c>
      <c r="D735" s="22" t="s">
        <v>920</v>
      </c>
      <c r="E735" s="22" t="s">
        <v>926</v>
      </c>
      <c r="F735" s="22" t="s">
        <v>939</v>
      </c>
      <c r="G735" s="22" t="s">
        <v>930</v>
      </c>
      <c r="H735" s="22" t="s">
        <v>937</v>
      </c>
      <c r="I735" s="32"/>
      <c r="J735" s="23">
        <f>L735+M735</f>
        <v>3111</v>
      </c>
      <c r="K735" s="30" t="str">
        <f>IF(OR(I735=0,J735=0),"",I735-J735)</f>
        <v/>
      </c>
      <c r="L735" s="23">
        <v>2945</v>
      </c>
      <c r="M735" s="23">
        <f>SUBTOTAL(9,O735:W735)</f>
        <v>166</v>
      </c>
      <c r="N735" s="31">
        <f>IF(L735="",0,M735/J735)</f>
        <v>5.3359048537447766E-2</v>
      </c>
      <c r="O735" s="23">
        <v>24</v>
      </c>
      <c r="P735" s="23"/>
      <c r="Q735" s="23">
        <v>18</v>
      </c>
      <c r="R735" s="23"/>
      <c r="S735" s="23">
        <v>94</v>
      </c>
      <c r="T735" s="23"/>
      <c r="U735" s="23"/>
      <c r="V735" s="23"/>
      <c r="W735" s="23">
        <v>30</v>
      </c>
      <c r="X735" s="24">
        <v>20170430</v>
      </c>
      <c r="Y735" s="22">
        <v>4</v>
      </c>
      <c r="Z735" s="22" t="s">
        <v>38</v>
      </c>
      <c r="AA735" s="22" t="s">
        <v>1188</v>
      </c>
      <c r="AB735" s="22" t="str">
        <f>IF(Z735="A","이명강","김연빈")</f>
        <v>김연빈</v>
      </c>
      <c r="AC735" s="45" t="s">
        <v>948</v>
      </c>
      <c r="AD735" s="47">
        <f t="shared" si="651"/>
        <v>0.5</v>
      </c>
      <c r="AE735" s="48">
        <f t="shared" si="652"/>
        <v>0.5</v>
      </c>
    </row>
    <row r="736" spans="1:31" s="25" customFormat="1" ht="25.5" customHeight="1" thickBot="1">
      <c r="A736" s="21">
        <v>9</v>
      </c>
      <c r="B736" s="22">
        <f>$A$1</f>
        <v>4</v>
      </c>
      <c r="C736" s="22">
        <v>30</v>
      </c>
      <c r="D736" s="22" t="s">
        <v>912</v>
      </c>
      <c r="E736" s="22" t="s">
        <v>891</v>
      </c>
      <c r="F736" s="22" t="s">
        <v>968</v>
      </c>
      <c r="G736" s="22" t="s">
        <v>969</v>
      </c>
      <c r="H736" s="22" t="s">
        <v>922</v>
      </c>
      <c r="I736" s="32"/>
      <c r="J736" s="23">
        <f>L736+M736</f>
        <v>2916</v>
      </c>
      <c r="K736" s="30" t="str">
        <f>IF(OR(I736=0,J736=0),"",I736-J736)</f>
        <v/>
      </c>
      <c r="L736" s="23">
        <v>2905</v>
      </c>
      <c r="M736" s="23">
        <f>SUBTOTAL(9,O736:W736)</f>
        <v>11</v>
      </c>
      <c r="N736" s="31">
        <f>IF(L736="",0,M736/J736)</f>
        <v>3.7722908093278463E-3</v>
      </c>
      <c r="O736" s="23">
        <v>2</v>
      </c>
      <c r="P736" s="23"/>
      <c r="Q736" s="23"/>
      <c r="R736" s="23"/>
      <c r="S736" s="23">
        <v>9</v>
      </c>
      <c r="T736" s="23"/>
      <c r="U736" s="23"/>
      <c r="V736" s="23"/>
      <c r="W736" s="23"/>
      <c r="X736" s="24">
        <v>20170430</v>
      </c>
      <c r="Y736" s="22">
        <v>13</v>
      </c>
      <c r="Z736" s="22" t="s">
        <v>38</v>
      </c>
      <c r="AA736" s="22"/>
      <c r="AB736" s="22" t="str">
        <f>IF(Z736="A","이명강","김연빈")</f>
        <v>김연빈</v>
      </c>
      <c r="AC736" s="45" t="s">
        <v>41</v>
      </c>
      <c r="AD736" s="47">
        <f t="shared" si="651"/>
        <v>0.5</v>
      </c>
      <c r="AE736" s="48">
        <f t="shared" si="652"/>
        <v>0.5</v>
      </c>
    </row>
    <row r="737" spans="1:31" s="27" customFormat="1" ht="21" customHeight="1" thickTop="1">
      <c r="A737" s="82" t="s">
        <v>32</v>
      </c>
      <c r="B737" s="83"/>
      <c r="C737" s="83"/>
      <c r="D737" s="83"/>
      <c r="E737" s="83"/>
      <c r="F737" s="83"/>
      <c r="G737" s="83"/>
      <c r="H737" s="59"/>
      <c r="I737" s="86">
        <f>SUM(I728:I736)</f>
        <v>0</v>
      </c>
      <c r="J737" s="86">
        <f>SUM(J728:J736)</f>
        <v>90544</v>
      </c>
      <c r="K737" s="86">
        <f>SUM(K728:K736)</f>
        <v>0</v>
      </c>
      <c r="L737" s="86">
        <f>SUM(L728:L736)</f>
        <v>89796</v>
      </c>
      <c r="M737" s="86">
        <f>SUM(M728:M736)</f>
        <v>748</v>
      </c>
      <c r="N737" s="88">
        <f>M737/J737</f>
        <v>8.2611768863756849E-3</v>
      </c>
      <c r="O737" s="26">
        <f>SUM( O728:O736)</f>
        <v>169</v>
      </c>
      <c r="P737" s="26">
        <f>SUM( P728:P736)</f>
        <v>0</v>
      </c>
      <c r="Q737" s="26">
        <f>SUM( Q728:Q736)</f>
        <v>18</v>
      </c>
      <c r="R737" s="26">
        <f>SUM( R728:R736)</f>
        <v>0</v>
      </c>
      <c r="S737" s="26">
        <f>SUM( S728:S736)</f>
        <v>132</v>
      </c>
      <c r="T737" s="26">
        <f>SUM( T728:T736)</f>
        <v>44</v>
      </c>
      <c r="U737" s="26">
        <f>SUM( U728:U736)</f>
        <v>17</v>
      </c>
      <c r="V737" s="26">
        <f>SUM( V728:V736)</f>
        <v>0</v>
      </c>
      <c r="W737" s="26">
        <f>SUM( W728:W736)</f>
        <v>368</v>
      </c>
      <c r="X737" s="89"/>
      <c r="Y737" s="83"/>
      <c r="Z737" s="59"/>
      <c r="AA737" s="90"/>
      <c r="AB737" s="58"/>
      <c r="AC737" s="59"/>
      <c r="AD737" s="62"/>
      <c r="AE737" s="25"/>
    </row>
    <row r="738" spans="1:31" s="27" customFormat="1" ht="20.25">
      <c r="A738" s="84"/>
      <c r="B738" s="85"/>
      <c r="C738" s="85"/>
      <c r="D738" s="85"/>
      <c r="E738" s="85"/>
      <c r="F738" s="85"/>
      <c r="G738" s="85"/>
      <c r="H738" s="61"/>
      <c r="I738" s="87"/>
      <c r="J738" s="87"/>
      <c r="K738" s="87"/>
      <c r="L738" s="87"/>
      <c r="M738" s="87"/>
      <c r="N738" s="87"/>
      <c r="O738" s="55">
        <f t="shared" ref="O738:W738" si="653">IFERROR(O737/$M737,"")</f>
        <v>0.22593582887700533</v>
      </c>
      <c r="P738" s="55">
        <f t="shared" si="653"/>
        <v>0</v>
      </c>
      <c r="Q738" s="55">
        <f t="shared" si="653"/>
        <v>2.4064171122994651E-2</v>
      </c>
      <c r="R738" s="55">
        <f t="shared" si="653"/>
        <v>0</v>
      </c>
      <c r="S738" s="55">
        <f t="shared" si="653"/>
        <v>0.17647058823529413</v>
      </c>
      <c r="T738" s="55">
        <f t="shared" si="653"/>
        <v>5.8823529411764705E-2</v>
      </c>
      <c r="U738" s="55">
        <f t="shared" si="653"/>
        <v>2.2727272727272728E-2</v>
      </c>
      <c r="V738" s="55">
        <f t="shared" si="653"/>
        <v>0</v>
      </c>
      <c r="W738" s="55">
        <f t="shared" si="653"/>
        <v>0.49197860962566847</v>
      </c>
      <c r="X738" s="60"/>
      <c r="Y738" s="85"/>
      <c r="Z738" s="61"/>
      <c r="AA738" s="87"/>
      <c r="AB738" s="60"/>
      <c r="AC738" s="61"/>
      <c r="AD738" s="63"/>
      <c r="AE738" s="25"/>
    </row>
    <row r="739" spans="1:31" s="28" customFormat="1" ht="10.5" customHeight="1" thickBot="1">
      <c r="A739" s="64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6"/>
      <c r="AE739" s="25"/>
    </row>
    <row r="740" spans="1:31" s="28" customFormat="1" ht="24.75" customHeight="1">
      <c r="A740" s="67" t="s">
        <v>33</v>
      </c>
      <c r="B740" s="68"/>
      <c r="C740" s="69"/>
      <c r="D740" s="76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77"/>
      <c r="AE740" s="25"/>
    </row>
    <row r="741" spans="1:31" s="28" customFormat="1" ht="24.75" customHeight="1">
      <c r="A741" s="70"/>
      <c r="B741" s="71"/>
      <c r="C741" s="72"/>
      <c r="D741" s="78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9"/>
      <c r="AE741" s="16"/>
    </row>
    <row r="742" spans="1:31" s="28" customFormat="1" ht="24.75" customHeight="1">
      <c r="A742" s="70"/>
      <c r="B742" s="71"/>
      <c r="C742" s="72"/>
      <c r="D742" s="78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9"/>
      <c r="AE742" s="16"/>
    </row>
    <row r="743" spans="1:31" s="28" customFormat="1" ht="24.75" customHeight="1">
      <c r="A743" s="70"/>
      <c r="B743" s="71"/>
      <c r="C743" s="72"/>
      <c r="D743" s="78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9"/>
      <c r="AE743" s="16"/>
    </row>
    <row r="744" spans="1:31" s="28" customFormat="1" ht="24.75" customHeight="1">
      <c r="A744" s="70"/>
      <c r="B744" s="71"/>
      <c r="C744" s="72"/>
      <c r="D744" s="78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9"/>
      <c r="AE744" s="16"/>
    </row>
    <row r="745" spans="1:31" ht="24.75" customHeight="1" thickBot="1">
      <c r="A745" s="73"/>
      <c r="B745" s="74"/>
      <c r="C745" s="75"/>
      <c r="D745" s="80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81"/>
    </row>
  </sheetData>
  <sortState ref="A728:AC736">
    <sortCondition ref="X728:X736"/>
    <sortCondition ref="Y728:Y736"/>
    <sortCondition ref="Z728:Z736"/>
  </sortState>
  <mergeCells count="812">
    <mergeCell ref="AB737:AC738"/>
    <mergeCell ref="AD737:AD738"/>
    <mergeCell ref="A739:AD739"/>
    <mergeCell ref="A740:C745"/>
    <mergeCell ref="D740:AD740"/>
    <mergeCell ref="D741:AD741"/>
    <mergeCell ref="D742:AD742"/>
    <mergeCell ref="D743:AD743"/>
    <mergeCell ref="D744:AD744"/>
    <mergeCell ref="D745:AD745"/>
    <mergeCell ref="A737:H738"/>
    <mergeCell ref="I737:I738"/>
    <mergeCell ref="J737:J738"/>
    <mergeCell ref="K737:K738"/>
    <mergeCell ref="L737:L738"/>
    <mergeCell ref="M737:M738"/>
    <mergeCell ref="N737:N738"/>
    <mergeCell ref="X737:Z738"/>
    <mergeCell ref="AA737:AA738"/>
    <mergeCell ref="A726:E726"/>
    <mergeCell ref="F726:K726"/>
    <mergeCell ref="L726:M726"/>
    <mergeCell ref="O726:W726"/>
    <mergeCell ref="X726:Z726"/>
    <mergeCell ref="AA726:AA727"/>
    <mergeCell ref="AB726:AB727"/>
    <mergeCell ref="AC726:AC727"/>
    <mergeCell ref="AD726:AD727"/>
    <mergeCell ref="AB716:AC717"/>
    <mergeCell ref="AD716:AD717"/>
    <mergeCell ref="A718:AD718"/>
    <mergeCell ref="A719:C724"/>
    <mergeCell ref="D719:AD719"/>
    <mergeCell ref="D720:AD720"/>
    <mergeCell ref="D721:AD721"/>
    <mergeCell ref="D722:AD722"/>
    <mergeCell ref="D723:AD723"/>
    <mergeCell ref="D724:AD724"/>
    <mergeCell ref="A716:H717"/>
    <mergeCell ref="I716:I717"/>
    <mergeCell ref="J716:J717"/>
    <mergeCell ref="K716:K717"/>
    <mergeCell ref="L716:L717"/>
    <mergeCell ref="M716:M717"/>
    <mergeCell ref="N716:N717"/>
    <mergeCell ref="X716:Z717"/>
    <mergeCell ref="AA716:AA717"/>
    <mergeCell ref="A697:E697"/>
    <mergeCell ref="F697:K697"/>
    <mergeCell ref="L697:M697"/>
    <mergeCell ref="O697:W697"/>
    <mergeCell ref="X697:Z697"/>
    <mergeCell ref="AA697:AA698"/>
    <mergeCell ref="AB697:AB698"/>
    <mergeCell ref="AC697:AC698"/>
    <mergeCell ref="AD697:AD698"/>
    <mergeCell ref="AB687:AC688"/>
    <mergeCell ref="AD687:AD688"/>
    <mergeCell ref="A689:AD689"/>
    <mergeCell ref="A690:C695"/>
    <mergeCell ref="D690:AD690"/>
    <mergeCell ref="D691:AD691"/>
    <mergeCell ref="D692:AD692"/>
    <mergeCell ref="D693:AD693"/>
    <mergeCell ref="D694:AD694"/>
    <mergeCell ref="D695:AD695"/>
    <mergeCell ref="A687:H688"/>
    <mergeCell ref="I687:I688"/>
    <mergeCell ref="J687:J688"/>
    <mergeCell ref="K687:K688"/>
    <mergeCell ref="L687:L688"/>
    <mergeCell ref="M687:M688"/>
    <mergeCell ref="N687:N688"/>
    <mergeCell ref="X687:Z688"/>
    <mergeCell ref="AA687:AA688"/>
    <mergeCell ref="A670:E670"/>
    <mergeCell ref="F670:K670"/>
    <mergeCell ref="L670:M670"/>
    <mergeCell ref="O670:W670"/>
    <mergeCell ref="X670:Z670"/>
    <mergeCell ref="AA670:AA671"/>
    <mergeCell ref="AB670:AB671"/>
    <mergeCell ref="AC670:AC671"/>
    <mergeCell ref="AD670:AD671"/>
    <mergeCell ref="AB660:AC661"/>
    <mergeCell ref="AD660:AD661"/>
    <mergeCell ref="A662:AD662"/>
    <mergeCell ref="A663:C668"/>
    <mergeCell ref="D663:AD663"/>
    <mergeCell ref="D664:AD664"/>
    <mergeCell ref="D665:AD665"/>
    <mergeCell ref="D666:AD666"/>
    <mergeCell ref="D667:AD667"/>
    <mergeCell ref="D668:AD668"/>
    <mergeCell ref="A660:H661"/>
    <mergeCell ref="I660:I661"/>
    <mergeCell ref="J660:J661"/>
    <mergeCell ref="K660:K661"/>
    <mergeCell ref="L660:L661"/>
    <mergeCell ref="M660:M661"/>
    <mergeCell ref="N660:N661"/>
    <mergeCell ref="X660:Z661"/>
    <mergeCell ref="AA660:AA661"/>
    <mergeCell ref="A637:E637"/>
    <mergeCell ref="F637:K637"/>
    <mergeCell ref="L637:M637"/>
    <mergeCell ref="O637:W637"/>
    <mergeCell ref="X637:Z637"/>
    <mergeCell ref="AA637:AA638"/>
    <mergeCell ref="AB637:AB638"/>
    <mergeCell ref="AC637:AC638"/>
    <mergeCell ref="AD637:AD638"/>
    <mergeCell ref="AB562:AC563"/>
    <mergeCell ref="AD562:AD563"/>
    <mergeCell ref="A564:AD564"/>
    <mergeCell ref="A565:C570"/>
    <mergeCell ref="D565:AD565"/>
    <mergeCell ref="D566:AD566"/>
    <mergeCell ref="D567:AD567"/>
    <mergeCell ref="D568:AD568"/>
    <mergeCell ref="D569:AD569"/>
    <mergeCell ref="D570:AD570"/>
    <mergeCell ref="A562:H563"/>
    <mergeCell ref="I562:I563"/>
    <mergeCell ref="J562:J563"/>
    <mergeCell ref="K562:K563"/>
    <mergeCell ref="L562:L563"/>
    <mergeCell ref="M562:M563"/>
    <mergeCell ref="N562:N563"/>
    <mergeCell ref="X562:Z563"/>
    <mergeCell ref="AA562:AA563"/>
    <mergeCell ref="A547:E547"/>
    <mergeCell ref="F547:K547"/>
    <mergeCell ref="L547:M547"/>
    <mergeCell ref="O547:W547"/>
    <mergeCell ref="X547:Z547"/>
    <mergeCell ref="AA547:AA548"/>
    <mergeCell ref="AB547:AB548"/>
    <mergeCell ref="AC547:AC548"/>
    <mergeCell ref="AD547:AD548"/>
    <mergeCell ref="AB537:AC538"/>
    <mergeCell ref="AD537:AD538"/>
    <mergeCell ref="A539:AD539"/>
    <mergeCell ref="A540:C545"/>
    <mergeCell ref="D540:AD540"/>
    <mergeCell ref="D541:AD541"/>
    <mergeCell ref="D542:AD542"/>
    <mergeCell ref="D543:AD543"/>
    <mergeCell ref="D544:AD544"/>
    <mergeCell ref="D545:AD545"/>
    <mergeCell ref="A537:H538"/>
    <mergeCell ref="I537:I538"/>
    <mergeCell ref="J537:J538"/>
    <mergeCell ref="K537:K538"/>
    <mergeCell ref="L537:L538"/>
    <mergeCell ref="M537:M538"/>
    <mergeCell ref="N537:N538"/>
    <mergeCell ref="X537:Z538"/>
    <mergeCell ref="AA537:AA538"/>
    <mergeCell ref="A515:E515"/>
    <mergeCell ref="F515:K515"/>
    <mergeCell ref="L515:M515"/>
    <mergeCell ref="O515:W515"/>
    <mergeCell ref="X515:Z515"/>
    <mergeCell ref="AA515:AA516"/>
    <mergeCell ref="AB515:AB516"/>
    <mergeCell ref="AC515:AC516"/>
    <mergeCell ref="AD515:AD516"/>
    <mergeCell ref="AB410:AC411"/>
    <mergeCell ref="AD410:AD411"/>
    <mergeCell ref="A412:AD412"/>
    <mergeCell ref="A413:C418"/>
    <mergeCell ref="D413:AD413"/>
    <mergeCell ref="D414:AD414"/>
    <mergeCell ref="D415:AD415"/>
    <mergeCell ref="D416:AD416"/>
    <mergeCell ref="D417:AD417"/>
    <mergeCell ref="D418:AD418"/>
    <mergeCell ref="A410:H411"/>
    <mergeCell ref="I410:I411"/>
    <mergeCell ref="J410:J411"/>
    <mergeCell ref="K410:K411"/>
    <mergeCell ref="L410:L411"/>
    <mergeCell ref="M410:M411"/>
    <mergeCell ref="N410:N411"/>
    <mergeCell ref="X410:Z411"/>
    <mergeCell ref="AA410:AA411"/>
    <mergeCell ref="A389:E389"/>
    <mergeCell ref="F389:K389"/>
    <mergeCell ref="L389:M389"/>
    <mergeCell ref="O389:W389"/>
    <mergeCell ref="X389:Z389"/>
    <mergeCell ref="AA389:AA390"/>
    <mergeCell ref="AB389:AB390"/>
    <mergeCell ref="AC389:AC390"/>
    <mergeCell ref="AD389:AD390"/>
    <mergeCell ref="AB273:AC274"/>
    <mergeCell ref="AD273:AD274"/>
    <mergeCell ref="A275:AD275"/>
    <mergeCell ref="A276:C281"/>
    <mergeCell ref="D276:AD276"/>
    <mergeCell ref="D277:AD277"/>
    <mergeCell ref="D278:AD278"/>
    <mergeCell ref="D279:AD279"/>
    <mergeCell ref="D280:AD280"/>
    <mergeCell ref="D281:AD281"/>
    <mergeCell ref="A273:H274"/>
    <mergeCell ref="I273:I274"/>
    <mergeCell ref="J273:J274"/>
    <mergeCell ref="K273:K274"/>
    <mergeCell ref="L273:L274"/>
    <mergeCell ref="M273:M274"/>
    <mergeCell ref="N273:N274"/>
    <mergeCell ref="X273:Z274"/>
    <mergeCell ref="AA273:AA274"/>
    <mergeCell ref="A260:E260"/>
    <mergeCell ref="F260:K260"/>
    <mergeCell ref="L260:M260"/>
    <mergeCell ref="O260:W260"/>
    <mergeCell ref="X260:Z260"/>
    <mergeCell ref="AA260:AA261"/>
    <mergeCell ref="AB260:AB261"/>
    <mergeCell ref="AC260:AC261"/>
    <mergeCell ref="AD260:AD261"/>
    <mergeCell ref="AB199:AC200"/>
    <mergeCell ref="AD199:AD200"/>
    <mergeCell ref="A201:AD201"/>
    <mergeCell ref="A202:C207"/>
    <mergeCell ref="D202:AD202"/>
    <mergeCell ref="D203:AD203"/>
    <mergeCell ref="D204:AD204"/>
    <mergeCell ref="D205:AD205"/>
    <mergeCell ref="D206:AD206"/>
    <mergeCell ref="D207:AD207"/>
    <mergeCell ref="A199:H200"/>
    <mergeCell ref="I199:I200"/>
    <mergeCell ref="J199:J200"/>
    <mergeCell ref="K199:K200"/>
    <mergeCell ref="L199:L200"/>
    <mergeCell ref="M199:M200"/>
    <mergeCell ref="N199:N200"/>
    <mergeCell ref="X199:Z200"/>
    <mergeCell ref="AA199:AA200"/>
    <mergeCell ref="A187:E187"/>
    <mergeCell ref="F187:K187"/>
    <mergeCell ref="L187:M187"/>
    <mergeCell ref="O187:W187"/>
    <mergeCell ref="X187:Z187"/>
    <mergeCell ref="AA187:AA188"/>
    <mergeCell ref="AB187:AB188"/>
    <mergeCell ref="AC187:AC188"/>
    <mergeCell ref="AD187:AD188"/>
    <mergeCell ref="AB158:AC159"/>
    <mergeCell ref="AD158:AD159"/>
    <mergeCell ref="A160:AD160"/>
    <mergeCell ref="A161:C166"/>
    <mergeCell ref="D161:AD161"/>
    <mergeCell ref="D162:AD162"/>
    <mergeCell ref="D163:AD163"/>
    <mergeCell ref="D164:AD164"/>
    <mergeCell ref="D165:AD165"/>
    <mergeCell ref="D166:AD166"/>
    <mergeCell ref="A158:H159"/>
    <mergeCell ref="I158:I159"/>
    <mergeCell ref="J158:J159"/>
    <mergeCell ref="K158:K159"/>
    <mergeCell ref="L158:L159"/>
    <mergeCell ref="M158:M159"/>
    <mergeCell ref="N158:N159"/>
    <mergeCell ref="X158:Z159"/>
    <mergeCell ref="AA158:AA159"/>
    <mergeCell ref="A153:E153"/>
    <mergeCell ref="F153:K153"/>
    <mergeCell ref="L153:M153"/>
    <mergeCell ref="O153:W153"/>
    <mergeCell ref="X153:Z153"/>
    <mergeCell ref="AA153:AA154"/>
    <mergeCell ref="AB153:AB154"/>
    <mergeCell ref="AC153:AC154"/>
    <mergeCell ref="AD153:AD154"/>
    <mergeCell ref="AB143:AC144"/>
    <mergeCell ref="AD143:AD144"/>
    <mergeCell ref="A145:AD145"/>
    <mergeCell ref="A146:C151"/>
    <mergeCell ref="D146:AD146"/>
    <mergeCell ref="D147:AD147"/>
    <mergeCell ref="D148:AD148"/>
    <mergeCell ref="D149:AD149"/>
    <mergeCell ref="D150:AD150"/>
    <mergeCell ref="D151:AD151"/>
    <mergeCell ref="A143:H144"/>
    <mergeCell ref="I143:I144"/>
    <mergeCell ref="J143:J144"/>
    <mergeCell ref="K143:K144"/>
    <mergeCell ref="L143:L144"/>
    <mergeCell ref="M143:M144"/>
    <mergeCell ref="N143:N144"/>
    <mergeCell ref="X143:Z144"/>
    <mergeCell ref="AA143:AA144"/>
    <mergeCell ref="A131:E131"/>
    <mergeCell ref="F131:K131"/>
    <mergeCell ref="L131:M131"/>
    <mergeCell ref="O131:W131"/>
    <mergeCell ref="X131:Z131"/>
    <mergeCell ref="AA131:AA132"/>
    <mergeCell ref="AB131:AB132"/>
    <mergeCell ref="AC131:AC132"/>
    <mergeCell ref="AD131:AD132"/>
    <mergeCell ref="A81:AD81"/>
    <mergeCell ref="A82:C87"/>
    <mergeCell ref="D82:AD82"/>
    <mergeCell ref="D83:AD83"/>
    <mergeCell ref="D84:AD84"/>
    <mergeCell ref="D85:AD85"/>
    <mergeCell ref="D86:AD86"/>
    <mergeCell ref="D87:AD87"/>
    <mergeCell ref="AA66:AA67"/>
    <mergeCell ref="AB66:AB67"/>
    <mergeCell ref="AC66:AC67"/>
    <mergeCell ref="AD66:AD67"/>
    <mergeCell ref="A79:H80"/>
    <mergeCell ref="I79:I80"/>
    <mergeCell ref="J79:J80"/>
    <mergeCell ref="K79:K80"/>
    <mergeCell ref="L79:L80"/>
    <mergeCell ref="M79:M80"/>
    <mergeCell ref="N79:N80"/>
    <mergeCell ref="X79:Z80"/>
    <mergeCell ref="AA79:AA80"/>
    <mergeCell ref="AB79:AC80"/>
    <mergeCell ref="AD79:AD80"/>
    <mergeCell ref="A66:E66"/>
    <mergeCell ref="F66:K66"/>
    <mergeCell ref="L66:M66"/>
    <mergeCell ref="O66:W66"/>
    <mergeCell ref="X66:Z66"/>
    <mergeCell ref="D40:AD40"/>
    <mergeCell ref="D41:AD41"/>
    <mergeCell ref="AD25:AD26"/>
    <mergeCell ref="A33:H34"/>
    <mergeCell ref="I33:I34"/>
    <mergeCell ref="J33:J34"/>
    <mergeCell ref="K33:K34"/>
    <mergeCell ref="L33:L34"/>
    <mergeCell ref="M33:M34"/>
    <mergeCell ref="N33:N34"/>
    <mergeCell ref="X33:Z34"/>
    <mergeCell ref="AA33:AA34"/>
    <mergeCell ref="AB33:AC34"/>
    <mergeCell ref="AD33:AD34"/>
    <mergeCell ref="A25:E25"/>
    <mergeCell ref="A56:H57"/>
    <mergeCell ref="I56:I57"/>
    <mergeCell ref="J56:J57"/>
    <mergeCell ref="K56:K57"/>
    <mergeCell ref="L56:L57"/>
    <mergeCell ref="AC25:AC26"/>
    <mergeCell ref="AD15:AD16"/>
    <mergeCell ref="A17:AD17"/>
    <mergeCell ref="A18:C23"/>
    <mergeCell ref="D18:AD18"/>
    <mergeCell ref="D19:AD19"/>
    <mergeCell ref="D20:AD20"/>
    <mergeCell ref="D21:AD21"/>
    <mergeCell ref="D22:AD22"/>
    <mergeCell ref="D23:AD23"/>
    <mergeCell ref="A15:H16"/>
    <mergeCell ref="I15:I16"/>
    <mergeCell ref="J15:J16"/>
    <mergeCell ref="K15:K16"/>
    <mergeCell ref="L15:L16"/>
    <mergeCell ref="M15:M16"/>
    <mergeCell ref="N15:N16"/>
    <mergeCell ref="A1:E1"/>
    <mergeCell ref="F1:K1"/>
    <mergeCell ref="F25:K25"/>
    <mergeCell ref="L25:M25"/>
    <mergeCell ref="O25:W25"/>
    <mergeCell ref="X25:Z25"/>
    <mergeCell ref="A35:AD35"/>
    <mergeCell ref="A36:C41"/>
    <mergeCell ref="D36:AD36"/>
    <mergeCell ref="D37:AD37"/>
    <mergeCell ref="D38:AD38"/>
    <mergeCell ref="D39:AD39"/>
    <mergeCell ref="AD1:AD2"/>
    <mergeCell ref="AC1:AC2"/>
    <mergeCell ref="L1:M1"/>
    <mergeCell ref="O1:W1"/>
    <mergeCell ref="X1:Z1"/>
    <mergeCell ref="AA1:AA2"/>
    <mergeCell ref="AB1:AB2"/>
    <mergeCell ref="AB15:AC16"/>
    <mergeCell ref="X15:Z16"/>
    <mergeCell ref="AA15:AA16"/>
    <mergeCell ref="AA25:AA26"/>
    <mergeCell ref="AB25:AB26"/>
    <mergeCell ref="M56:M57"/>
    <mergeCell ref="N56:N57"/>
    <mergeCell ref="X56:Z57"/>
    <mergeCell ref="AA56:AA57"/>
    <mergeCell ref="AB56:AC57"/>
    <mergeCell ref="AD56:AD57"/>
    <mergeCell ref="A43:E43"/>
    <mergeCell ref="A58:AD58"/>
    <mergeCell ref="A59:C64"/>
    <mergeCell ref="D59:AD59"/>
    <mergeCell ref="D60:AD60"/>
    <mergeCell ref="D61:AD61"/>
    <mergeCell ref="D62:AD62"/>
    <mergeCell ref="D63:AD63"/>
    <mergeCell ref="D64:AD64"/>
    <mergeCell ref="F43:K43"/>
    <mergeCell ref="L43:M43"/>
    <mergeCell ref="O43:W43"/>
    <mergeCell ref="X43:Z43"/>
    <mergeCell ref="AA43:AA44"/>
    <mergeCell ref="AB43:AB44"/>
    <mergeCell ref="AC43:AC44"/>
    <mergeCell ref="AD43:AD44"/>
    <mergeCell ref="A89:E89"/>
    <mergeCell ref="F89:K89"/>
    <mergeCell ref="L89:M89"/>
    <mergeCell ref="O89:W89"/>
    <mergeCell ref="X89:Z89"/>
    <mergeCell ref="AA89:AA90"/>
    <mergeCell ref="AB89:AB90"/>
    <mergeCell ref="AC89:AC90"/>
    <mergeCell ref="AD89:AD90"/>
    <mergeCell ref="AB100:AC101"/>
    <mergeCell ref="AD100:AD101"/>
    <mergeCell ref="A102:AD102"/>
    <mergeCell ref="A103:C108"/>
    <mergeCell ref="D103:AD103"/>
    <mergeCell ref="D104:AD104"/>
    <mergeCell ref="D105:AD105"/>
    <mergeCell ref="D106:AD106"/>
    <mergeCell ref="D107:AD107"/>
    <mergeCell ref="D108:AD108"/>
    <mergeCell ref="A100:H101"/>
    <mergeCell ref="I100:I101"/>
    <mergeCell ref="J100:J101"/>
    <mergeCell ref="K100:K101"/>
    <mergeCell ref="L100:L101"/>
    <mergeCell ref="M100:M101"/>
    <mergeCell ref="N100:N101"/>
    <mergeCell ref="X100:Z101"/>
    <mergeCell ref="AA100:AA101"/>
    <mergeCell ref="A110:E110"/>
    <mergeCell ref="F110:K110"/>
    <mergeCell ref="L110:M110"/>
    <mergeCell ref="O110:W110"/>
    <mergeCell ref="X110:Z110"/>
    <mergeCell ref="AA110:AA111"/>
    <mergeCell ref="AB110:AB111"/>
    <mergeCell ref="AC110:AC111"/>
    <mergeCell ref="AD110:AD111"/>
    <mergeCell ref="AB121:AC122"/>
    <mergeCell ref="AD121:AD122"/>
    <mergeCell ref="A123:AD123"/>
    <mergeCell ref="A124:C129"/>
    <mergeCell ref="D124:AD124"/>
    <mergeCell ref="D125:AD125"/>
    <mergeCell ref="D126:AD126"/>
    <mergeCell ref="D127:AD127"/>
    <mergeCell ref="D128:AD128"/>
    <mergeCell ref="D129:AD129"/>
    <mergeCell ref="A121:H122"/>
    <mergeCell ref="I121:I122"/>
    <mergeCell ref="J121:J122"/>
    <mergeCell ref="K121:K122"/>
    <mergeCell ref="L121:L122"/>
    <mergeCell ref="M121:M122"/>
    <mergeCell ref="N121:N122"/>
    <mergeCell ref="X121:Z122"/>
    <mergeCell ref="AA121:AA122"/>
    <mergeCell ref="A168:E168"/>
    <mergeCell ref="F168:K168"/>
    <mergeCell ref="L168:M168"/>
    <mergeCell ref="O168:W168"/>
    <mergeCell ref="X168:Z168"/>
    <mergeCell ref="AA168:AA169"/>
    <mergeCell ref="AB168:AB169"/>
    <mergeCell ref="AC168:AC169"/>
    <mergeCell ref="AD168:AD169"/>
    <mergeCell ref="AB177:AC178"/>
    <mergeCell ref="AD177:AD178"/>
    <mergeCell ref="A179:AD179"/>
    <mergeCell ref="A180:C185"/>
    <mergeCell ref="D180:AD180"/>
    <mergeCell ref="D181:AD181"/>
    <mergeCell ref="D182:AD182"/>
    <mergeCell ref="D183:AD183"/>
    <mergeCell ref="D184:AD184"/>
    <mergeCell ref="D185:AD185"/>
    <mergeCell ref="A177:H178"/>
    <mergeCell ref="I177:I178"/>
    <mergeCell ref="J177:J178"/>
    <mergeCell ref="K177:K178"/>
    <mergeCell ref="L177:L178"/>
    <mergeCell ref="M177:M178"/>
    <mergeCell ref="N177:N178"/>
    <mergeCell ref="X177:Z178"/>
    <mergeCell ref="AA177:AA178"/>
    <mergeCell ref="A209:E209"/>
    <mergeCell ref="F209:K209"/>
    <mergeCell ref="L209:M209"/>
    <mergeCell ref="O209:W209"/>
    <mergeCell ref="X209:Z209"/>
    <mergeCell ref="AA209:AA210"/>
    <mergeCell ref="AB209:AB210"/>
    <mergeCell ref="AC209:AC210"/>
    <mergeCell ref="AD209:AD210"/>
    <mergeCell ref="AB223:AC224"/>
    <mergeCell ref="AD223:AD224"/>
    <mergeCell ref="A225:AD225"/>
    <mergeCell ref="A226:C231"/>
    <mergeCell ref="D226:AD226"/>
    <mergeCell ref="D227:AD227"/>
    <mergeCell ref="D228:AD228"/>
    <mergeCell ref="D229:AD229"/>
    <mergeCell ref="D230:AD230"/>
    <mergeCell ref="D231:AD231"/>
    <mergeCell ref="A223:H224"/>
    <mergeCell ref="I223:I224"/>
    <mergeCell ref="J223:J224"/>
    <mergeCell ref="K223:K224"/>
    <mergeCell ref="L223:L224"/>
    <mergeCell ref="M223:M224"/>
    <mergeCell ref="N223:N224"/>
    <mergeCell ref="X223:Z224"/>
    <mergeCell ref="AA223:AA224"/>
    <mergeCell ref="A233:E233"/>
    <mergeCell ref="F233:K233"/>
    <mergeCell ref="L233:M233"/>
    <mergeCell ref="O233:W233"/>
    <mergeCell ref="X233:Z233"/>
    <mergeCell ref="AA233:AA234"/>
    <mergeCell ref="AB233:AB234"/>
    <mergeCell ref="AC233:AC234"/>
    <mergeCell ref="AD233:AD234"/>
    <mergeCell ref="AB250:AC251"/>
    <mergeCell ref="AD250:AD251"/>
    <mergeCell ref="A252:AD252"/>
    <mergeCell ref="A253:C258"/>
    <mergeCell ref="D253:AD253"/>
    <mergeCell ref="D254:AD254"/>
    <mergeCell ref="D255:AD255"/>
    <mergeCell ref="D256:AD256"/>
    <mergeCell ref="D257:AD257"/>
    <mergeCell ref="D258:AD258"/>
    <mergeCell ref="A250:H251"/>
    <mergeCell ref="I250:I251"/>
    <mergeCell ref="J250:J251"/>
    <mergeCell ref="K250:K251"/>
    <mergeCell ref="L250:L251"/>
    <mergeCell ref="M250:M251"/>
    <mergeCell ref="N250:N251"/>
    <mergeCell ref="X250:Z251"/>
    <mergeCell ref="AA250:AA251"/>
    <mergeCell ref="A283:E283"/>
    <mergeCell ref="F283:K283"/>
    <mergeCell ref="L283:M283"/>
    <mergeCell ref="O283:W283"/>
    <mergeCell ref="X283:Z283"/>
    <mergeCell ref="AA283:AA284"/>
    <mergeCell ref="AB283:AB284"/>
    <mergeCell ref="AC283:AC284"/>
    <mergeCell ref="AD283:AD284"/>
    <mergeCell ref="AB298:AC299"/>
    <mergeCell ref="AD298:AD299"/>
    <mergeCell ref="A300:AD300"/>
    <mergeCell ref="A301:C306"/>
    <mergeCell ref="D301:AD301"/>
    <mergeCell ref="D302:AD302"/>
    <mergeCell ref="D303:AD303"/>
    <mergeCell ref="D304:AD304"/>
    <mergeCell ref="D305:AD305"/>
    <mergeCell ref="D306:AD306"/>
    <mergeCell ref="A298:H299"/>
    <mergeCell ref="I298:I299"/>
    <mergeCell ref="J298:J299"/>
    <mergeCell ref="K298:K299"/>
    <mergeCell ref="L298:L299"/>
    <mergeCell ref="M298:M299"/>
    <mergeCell ref="N298:N299"/>
    <mergeCell ref="X298:Z299"/>
    <mergeCell ref="AA298:AA299"/>
    <mergeCell ref="A308:E308"/>
    <mergeCell ref="F308:K308"/>
    <mergeCell ref="L308:M308"/>
    <mergeCell ref="O308:W308"/>
    <mergeCell ref="X308:Z308"/>
    <mergeCell ref="AA308:AA309"/>
    <mergeCell ref="AB308:AB309"/>
    <mergeCell ref="AC308:AC309"/>
    <mergeCell ref="AD308:AD309"/>
    <mergeCell ref="AB321:AC322"/>
    <mergeCell ref="AD321:AD322"/>
    <mergeCell ref="A323:AD323"/>
    <mergeCell ref="A324:C329"/>
    <mergeCell ref="D324:AD324"/>
    <mergeCell ref="D325:AD325"/>
    <mergeCell ref="D326:AD326"/>
    <mergeCell ref="D327:AD327"/>
    <mergeCell ref="D328:AD328"/>
    <mergeCell ref="D329:AD329"/>
    <mergeCell ref="A321:H322"/>
    <mergeCell ref="I321:I322"/>
    <mergeCell ref="J321:J322"/>
    <mergeCell ref="K321:K322"/>
    <mergeCell ref="L321:L322"/>
    <mergeCell ref="M321:M322"/>
    <mergeCell ref="N321:N322"/>
    <mergeCell ref="X321:Z322"/>
    <mergeCell ref="AA321:AA322"/>
    <mergeCell ref="A331:E331"/>
    <mergeCell ref="F331:K331"/>
    <mergeCell ref="L331:M331"/>
    <mergeCell ref="O331:W331"/>
    <mergeCell ref="X331:Z331"/>
    <mergeCell ref="AA331:AA332"/>
    <mergeCell ref="AB331:AB332"/>
    <mergeCell ref="AC331:AC332"/>
    <mergeCell ref="AD331:AD332"/>
    <mergeCell ref="AB348:AC349"/>
    <mergeCell ref="AD348:AD349"/>
    <mergeCell ref="A350:AD350"/>
    <mergeCell ref="A351:C356"/>
    <mergeCell ref="D351:AD351"/>
    <mergeCell ref="D352:AD352"/>
    <mergeCell ref="D353:AD353"/>
    <mergeCell ref="D354:AD354"/>
    <mergeCell ref="D355:AD355"/>
    <mergeCell ref="D356:AD356"/>
    <mergeCell ref="A348:H349"/>
    <mergeCell ref="I348:I349"/>
    <mergeCell ref="J348:J349"/>
    <mergeCell ref="K348:K349"/>
    <mergeCell ref="L348:L349"/>
    <mergeCell ref="M348:M349"/>
    <mergeCell ref="N348:N349"/>
    <mergeCell ref="X348:Z349"/>
    <mergeCell ref="AA348:AA349"/>
    <mergeCell ref="A358:E358"/>
    <mergeCell ref="F358:K358"/>
    <mergeCell ref="L358:M358"/>
    <mergeCell ref="O358:W358"/>
    <mergeCell ref="X358:Z358"/>
    <mergeCell ref="AA358:AA359"/>
    <mergeCell ref="AB358:AB359"/>
    <mergeCell ref="AC358:AC359"/>
    <mergeCell ref="AD358:AD359"/>
    <mergeCell ref="AB379:AC380"/>
    <mergeCell ref="AD379:AD380"/>
    <mergeCell ref="A381:AD381"/>
    <mergeCell ref="A382:C387"/>
    <mergeCell ref="D382:AD382"/>
    <mergeCell ref="D383:AD383"/>
    <mergeCell ref="D384:AD384"/>
    <mergeCell ref="D385:AD385"/>
    <mergeCell ref="D386:AD386"/>
    <mergeCell ref="D387:AD387"/>
    <mergeCell ref="A379:H380"/>
    <mergeCell ref="I379:I380"/>
    <mergeCell ref="J379:J380"/>
    <mergeCell ref="K379:K380"/>
    <mergeCell ref="L379:L380"/>
    <mergeCell ref="M379:M380"/>
    <mergeCell ref="N379:N380"/>
    <mergeCell ref="X379:Z380"/>
    <mergeCell ref="AA379:AA380"/>
    <mergeCell ref="A420:E420"/>
    <mergeCell ref="F420:K420"/>
    <mergeCell ref="L420:M420"/>
    <mergeCell ref="O420:W420"/>
    <mergeCell ref="X420:Z420"/>
    <mergeCell ref="AA420:AA421"/>
    <mergeCell ref="AB420:AB421"/>
    <mergeCell ref="AC420:AC421"/>
    <mergeCell ref="AD420:AD421"/>
    <mergeCell ref="AB444:AC445"/>
    <mergeCell ref="AD444:AD445"/>
    <mergeCell ref="A446:AD446"/>
    <mergeCell ref="A447:C452"/>
    <mergeCell ref="D447:AD447"/>
    <mergeCell ref="D448:AD448"/>
    <mergeCell ref="D449:AD449"/>
    <mergeCell ref="D450:AD450"/>
    <mergeCell ref="D451:AD451"/>
    <mergeCell ref="D452:AD452"/>
    <mergeCell ref="A444:H445"/>
    <mergeCell ref="I444:I445"/>
    <mergeCell ref="J444:J445"/>
    <mergeCell ref="K444:K445"/>
    <mergeCell ref="L444:L445"/>
    <mergeCell ref="M444:M445"/>
    <mergeCell ref="N444:N445"/>
    <mergeCell ref="X444:Z445"/>
    <mergeCell ref="AA444:AA445"/>
    <mergeCell ref="A454:E454"/>
    <mergeCell ref="F454:K454"/>
    <mergeCell ref="L454:M454"/>
    <mergeCell ref="O454:W454"/>
    <mergeCell ref="X454:Z454"/>
    <mergeCell ref="AA454:AA455"/>
    <mergeCell ref="AB454:AB455"/>
    <mergeCell ref="AC454:AC455"/>
    <mergeCell ref="AD454:AD455"/>
    <mergeCell ref="AB473:AC474"/>
    <mergeCell ref="AD473:AD474"/>
    <mergeCell ref="A475:AD475"/>
    <mergeCell ref="A476:C481"/>
    <mergeCell ref="D476:AD476"/>
    <mergeCell ref="D477:AD477"/>
    <mergeCell ref="D478:AD478"/>
    <mergeCell ref="D479:AD479"/>
    <mergeCell ref="D480:AD480"/>
    <mergeCell ref="D481:AD481"/>
    <mergeCell ref="A473:H474"/>
    <mergeCell ref="I473:I474"/>
    <mergeCell ref="J473:J474"/>
    <mergeCell ref="K473:K474"/>
    <mergeCell ref="L473:L474"/>
    <mergeCell ref="M473:M474"/>
    <mergeCell ref="N473:N474"/>
    <mergeCell ref="X473:Z474"/>
    <mergeCell ref="AA473:AA474"/>
    <mergeCell ref="A483:E483"/>
    <mergeCell ref="F483:K483"/>
    <mergeCell ref="L483:M483"/>
    <mergeCell ref="O483:W483"/>
    <mergeCell ref="X483:Z483"/>
    <mergeCell ref="AA483:AA484"/>
    <mergeCell ref="AB483:AB484"/>
    <mergeCell ref="AC483:AC484"/>
    <mergeCell ref="AD483:AD484"/>
    <mergeCell ref="AB505:AC506"/>
    <mergeCell ref="AD505:AD506"/>
    <mergeCell ref="A507:AD507"/>
    <mergeCell ref="A508:C513"/>
    <mergeCell ref="D508:AD508"/>
    <mergeCell ref="D509:AD509"/>
    <mergeCell ref="D510:AD510"/>
    <mergeCell ref="D511:AD511"/>
    <mergeCell ref="D512:AD512"/>
    <mergeCell ref="D513:AD513"/>
    <mergeCell ref="A505:H506"/>
    <mergeCell ref="I505:I506"/>
    <mergeCell ref="J505:J506"/>
    <mergeCell ref="K505:K506"/>
    <mergeCell ref="L505:L506"/>
    <mergeCell ref="M505:M506"/>
    <mergeCell ref="N505:N506"/>
    <mergeCell ref="X505:Z506"/>
    <mergeCell ref="AA505:AA506"/>
    <mergeCell ref="A572:E572"/>
    <mergeCell ref="F572:K572"/>
    <mergeCell ref="L572:M572"/>
    <mergeCell ref="O572:W572"/>
    <mergeCell ref="X572:Z572"/>
    <mergeCell ref="AA572:AA573"/>
    <mergeCell ref="AB572:AB573"/>
    <mergeCell ref="AC572:AC573"/>
    <mergeCell ref="AD572:AD573"/>
    <mergeCell ref="AB591:AC592"/>
    <mergeCell ref="AD591:AD592"/>
    <mergeCell ref="A593:AD593"/>
    <mergeCell ref="A594:C599"/>
    <mergeCell ref="D594:AD594"/>
    <mergeCell ref="D595:AD595"/>
    <mergeCell ref="D596:AD596"/>
    <mergeCell ref="D597:AD597"/>
    <mergeCell ref="D598:AD598"/>
    <mergeCell ref="D599:AD599"/>
    <mergeCell ref="A591:H592"/>
    <mergeCell ref="I591:I592"/>
    <mergeCell ref="J591:J592"/>
    <mergeCell ref="K591:K592"/>
    <mergeCell ref="L591:L592"/>
    <mergeCell ref="M591:M592"/>
    <mergeCell ref="N591:N592"/>
    <mergeCell ref="X591:Z592"/>
    <mergeCell ref="AA591:AA592"/>
    <mergeCell ref="A601:E601"/>
    <mergeCell ref="F601:K601"/>
    <mergeCell ref="L601:M601"/>
    <mergeCell ref="O601:W601"/>
    <mergeCell ref="X601:Z601"/>
    <mergeCell ref="AA601:AA602"/>
    <mergeCell ref="AB601:AB602"/>
    <mergeCell ref="AC601:AC602"/>
    <mergeCell ref="AD601:AD602"/>
    <mergeCell ref="AB627:AC628"/>
    <mergeCell ref="AD627:AD628"/>
    <mergeCell ref="A629:AD629"/>
    <mergeCell ref="A630:C635"/>
    <mergeCell ref="D630:AD630"/>
    <mergeCell ref="D631:AD631"/>
    <mergeCell ref="D632:AD632"/>
    <mergeCell ref="D633:AD633"/>
    <mergeCell ref="D634:AD634"/>
    <mergeCell ref="D635:AD635"/>
    <mergeCell ref="A627:H628"/>
    <mergeCell ref="I627:I628"/>
    <mergeCell ref="J627:J628"/>
    <mergeCell ref="K627:K628"/>
    <mergeCell ref="L627:L628"/>
    <mergeCell ref="M627:M628"/>
    <mergeCell ref="N627:N628"/>
    <mergeCell ref="X627:Z628"/>
    <mergeCell ref="AA627:AA628"/>
  </mergeCells>
  <phoneticPr fontId="4" type="noConversion"/>
  <conditionalFormatting sqref="A3:AC14 A27:AC32 A45:AC55 A68:AC78 A91:AC99 A112:AC120 A133:AC142 A155:AC157 A189:AC198 A211:AC222 A235:AC249 A262:AC272 A285:AC297 A323:AC329 A307:AC307 A310:AC320 A333:AC347 A360:AC378 A391:AC409 A422:AC443 A456:AC472 A485:AC504 A517:AC536 A549:AC561 A574:AC590 A603:AC626 A639:AC659 A672:AC686 A699:AC715 A728:AC736">
    <cfRule type="expression" dxfId="41" priority="2805">
      <formula>AND($N3&gt;0.08,$N3&lt;0.15)</formula>
    </cfRule>
    <cfRule type="expression" dxfId="40" priority="2806" stopIfTrue="1">
      <formula>$N3&gt;0.15</formula>
    </cfRule>
  </conditionalFormatting>
  <conditionalFormatting sqref="E475:F475 E323:F329 E3:F14 E27:F32 E45:F55 E68:F78 E91:F99 E112:F120 E133:F142 E155:F157 E170:F176 E189:F198 E211:F222 E235:F249 E262:F272 E285:F297 E307:F307 E310:F320 E333:F347 E350:F356 E360:F378 E381:F387 E391:F409 E412:F418 E422:F443 E446:F452 E456:F472 E485:F504 E507:F513 E517:F536 E539:F545 E549:F561 E477:F481 E564:F570 E574:F590 E593:F599 E603:F626 E629:F635 E639:F659 E662:F668 E672:F686 E689:F695 E699:F715 E718:F724 E728:F736">
    <cfRule type="expression" dxfId="39" priority="2803">
      <formula>AND(#REF!&gt;0.08,#REF!&lt;0.15)</formula>
    </cfRule>
    <cfRule type="expression" dxfId="38" priority="2804" stopIfTrue="1">
      <formula>#REF!&gt;0.15</formula>
    </cfRule>
  </conditionalFormatting>
  <conditionalFormatting sqref="A170:AC176">
    <cfRule type="expression" dxfId="37" priority="149">
      <formula>AND($N170&gt;0.08,$N170&lt;0.15)</formula>
    </cfRule>
    <cfRule type="expression" dxfId="36" priority="150" stopIfTrue="1">
      <formula>$N170&gt;0.15</formula>
    </cfRule>
  </conditionalFormatting>
  <conditionalFormatting sqref="A350:AC356">
    <cfRule type="expression" dxfId="35" priority="117">
      <formula>AND($N350&gt;0.08,$N350&lt;0.15)</formula>
    </cfRule>
    <cfRule type="expression" dxfId="34" priority="118" stopIfTrue="1">
      <formula>$N350&gt;0.15</formula>
    </cfRule>
  </conditionalFormatting>
  <conditionalFormatting sqref="A381:AC387">
    <cfRule type="expression" dxfId="33" priority="109">
      <formula>AND($N381&gt;0.08,$N381&lt;0.15)</formula>
    </cfRule>
    <cfRule type="expression" dxfId="32" priority="110" stopIfTrue="1">
      <formula>$N381&gt;0.15</formula>
    </cfRule>
  </conditionalFormatting>
  <conditionalFormatting sqref="A412:AC418">
    <cfRule type="expression" dxfId="31" priority="101">
      <formula>AND($N412&gt;0.08,$N412&lt;0.15)</formula>
    </cfRule>
    <cfRule type="expression" dxfId="30" priority="102" stopIfTrue="1">
      <formula>$N412&gt;0.15</formula>
    </cfRule>
  </conditionalFormatting>
  <conditionalFormatting sqref="A446:AC452">
    <cfRule type="expression" dxfId="29" priority="93">
      <formula>AND($N446&gt;0.08,$N446&lt;0.15)</formula>
    </cfRule>
    <cfRule type="expression" dxfId="28" priority="94" stopIfTrue="1">
      <formula>$N446&gt;0.15</formula>
    </cfRule>
  </conditionalFormatting>
  <conditionalFormatting sqref="A475:AC475 A477:AC481 A476:C476">
    <cfRule type="expression" dxfId="27" priority="85">
      <formula>AND($N475&gt;0.08,$N475&lt;0.15)</formula>
    </cfRule>
    <cfRule type="expression" dxfId="26" priority="86" stopIfTrue="1">
      <formula>$N475&gt;0.15</formula>
    </cfRule>
  </conditionalFormatting>
  <conditionalFormatting sqref="A507:AC513">
    <cfRule type="expression" dxfId="25" priority="69">
      <formula>AND($N507&gt;0.08,$N507&lt;0.15)</formula>
    </cfRule>
    <cfRule type="expression" dxfId="24" priority="70" stopIfTrue="1">
      <formula>$N507&gt;0.15</formula>
    </cfRule>
  </conditionalFormatting>
  <conditionalFormatting sqref="A539:AC545">
    <cfRule type="expression" dxfId="23" priority="61">
      <formula>AND($N539&gt;0.08,$N539&lt;0.15)</formula>
    </cfRule>
    <cfRule type="expression" dxfId="22" priority="62" stopIfTrue="1">
      <formula>$N539&gt;0.15</formula>
    </cfRule>
  </conditionalFormatting>
  <conditionalFormatting sqref="A564:AC570">
    <cfRule type="expression" dxfId="21" priority="53">
      <formula>AND($N564&gt;0.08,$N564&lt;0.15)</formula>
    </cfRule>
    <cfRule type="expression" dxfId="20" priority="54" stopIfTrue="1">
      <formula>$N564&gt;0.15</formula>
    </cfRule>
  </conditionalFormatting>
  <conditionalFormatting sqref="E476:F476">
    <cfRule type="expression" dxfId="19" priority="51">
      <formula>AND(#REF!&gt;0.08,#REF!&lt;0.15)</formula>
    </cfRule>
    <cfRule type="expression" dxfId="18" priority="52" stopIfTrue="1">
      <formula>#REF!&gt;0.15</formula>
    </cfRule>
  </conditionalFormatting>
  <conditionalFormatting sqref="D476:AC476">
    <cfRule type="expression" dxfId="17" priority="49">
      <formula>AND($N476&gt;0.08,$N476&lt;0.15)</formula>
    </cfRule>
    <cfRule type="expression" dxfId="16" priority="50" stopIfTrue="1">
      <formula>$N476&gt;0.15</formula>
    </cfRule>
  </conditionalFormatting>
  <conditionalFormatting sqref="A593:AC599">
    <cfRule type="expression" dxfId="15" priority="41">
      <formula>AND($N593&gt;0.08,$N593&lt;0.15)</formula>
    </cfRule>
    <cfRule type="expression" dxfId="14" priority="42" stopIfTrue="1">
      <formula>$N593&gt;0.15</formula>
    </cfRule>
  </conditionalFormatting>
  <conditionalFormatting sqref="A629:AC635">
    <cfRule type="expression" dxfId="13" priority="33">
      <formula>AND($N629&gt;0.08,$N629&lt;0.15)</formula>
    </cfRule>
    <cfRule type="expression" dxfId="12" priority="34" stopIfTrue="1">
      <formula>$N629&gt;0.15</formula>
    </cfRule>
  </conditionalFormatting>
  <conditionalFormatting sqref="A662:AC668">
    <cfRule type="expression" dxfId="11" priority="25">
      <formula>AND($N662&gt;0.08,$N662&lt;0.15)</formula>
    </cfRule>
    <cfRule type="expression" dxfId="10" priority="26" stopIfTrue="1">
      <formula>$N662&gt;0.15</formula>
    </cfRule>
  </conditionalFormatting>
  <conditionalFormatting sqref="A689:AC695">
    <cfRule type="expression" dxfId="9" priority="17">
      <formula>AND($N689&gt;0.08,$N689&lt;0.15)</formula>
    </cfRule>
    <cfRule type="expression" dxfId="8" priority="18" stopIfTrue="1">
      <formula>$N689&gt;0.15</formula>
    </cfRule>
  </conditionalFormatting>
  <conditionalFormatting sqref="A718:AC724">
    <cfRule type="expression" dxfId="7" priority="9">
      <formula>AND($N718&gt;0.08,$N718&lt;0.15)</formula>
    </cfRule>
    <cfRule type="expression" dxfId="6" priority="10" stopIfTrue="1">
      <formula>$N718&gt;0.15</formula>
    </cfRule>
  </conditionalFormatting>
  <conditionalFormatting sqref="E739:F745">
    <cfRule type="expression" dxfId="5" priority="3">
      <formula>AND(#REF!&gt;0.08,#REF!&lt;0.15)</formula>
    </cfRule>
    <cfRule type="expression" dxfId="4" priority="4" stopIfTrue="1">
      <formula>#REF!&gt;0.15</formula>
    </cfRule>
  </conditionalFormatting>
  <conditionalFormatting sqref="A739:AC745">
    <cfRule type="expression" dxfId="3" priority="1">
      <formula>AND($N739&gt;0.08,$N739&lt;0.15)</formula>
    </cfRule>
    <cfRule type="expression" dxfId="2" priority="2" stopIfTrue="1">
      <formula>$N739&gt;0.15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456:Z472 Z639:Z659 Z549:Z561 Z391:Z409 Z310:Z320 Z285:Z297 Z3:Z14 Z189:Z198 Z170:Z176 Z133:Z142 Z45:Z55 Z27:Z32 Z68:Z78 Z91:Z99 Z112:Z120 Z155:Z157 Z235:Z249 Z262:Z272 Z333:Z347 Z360:Z378 Z422:Z443 Z211:Z222 Z485:Z504 Z517:Z536 Z574:Z590 Z603:Z626 Z672:Z686 Z699:Z715 Z728:Z736">
      <formula1>"A,B"</formula1>
    </dataValidation>
    <dataValidation allowBlank="1" showInputMessage="1" showErrorMessage="1" prompt="수식 계산&#10;수치 입력 금지" sqref="M456:M472 M639:M659 M549:M561 M391:M409 M310:M320 M285:M297 M3:M14 M189:M198 M170:M176 M133:M142 M45:M55 M27:M32 M68:M78 M91:M99 M112:M120 M155:M157 M235:M249 M262:M272 M333:M347 M360:M378 M422:M443 M211:M222 M485:M504 M517:M536 M574:M590 M603:M626 M672:M686 M699:M715 M728:M736"/>
    <dataValidation allowBlank="1" showInputMessage="1" showErrorMessage="1" prompt="오차수량 = 의뢰수량 - 검사수량" sqref="K456:K472 K639:K659 K549:K561 K391:K409 K310:K320 K285:K297 K3:K14 K189:K198 K170:K176 K133:K142 K45:K55 K27:K32 K68:K78 K91:K99 K112:K120 K155:K157 K235:K249 K262:K272 K333:K347 K360:K378 K422:K443 K211:K222 K485:K504 K517:K536 K574:K590 K603:K626 K672:K686 K699:K715 K728:K736"/>
    <dataValidation type="whole" allowBlank="1" showInputMessage="1" showErrorMessage="1" errorTitle="입력값이 올바르지 않습니다." error="숫자만 쓰세요!" sqref="O456:W472 O639:W659 O549:W561 O391:W409 O310:W320 O285:W297 O3:W14 O189:W198 O170:W176 O133:W142 O45:W55 O27:W32 O68:W78 O91:W99 O112:W120 O155:W157 O235:W249 O262:W272 O333:W347 O360:W378 O422:W443 O211:W222 O485:W504 O517:W536 O574:W590 O603:W626 O672:W686 O699:W715 O728:W736">
      <formula1>0</formula1>
      <formula2>20000</formula2>
    </dataValidation>
    <dataValidation type="list" allowBlank="1" showErrorMessage="1" errorTitle="아니에요~" error="다시 입력하여 주십시오." promptTitle="검사자" sqref="AC456:AC472 AC639:AC659 AC549:AC561 AC391:AC409 AC310:AC320 AC285:AC297 AC3:AC14 AC189:AC198 AC170:AC176 AC133:AC142 AC45:AC55 AC27:AC32 AC68:AC78 AC91:AC99 AC112:AC120 AC155:AC157 AC235:AC249 AC262:AC272 AC333:AC347 AC360:AC378 AC422:AC443 AC211:AC222 AC485:AC504 AC517:AC536 AC574:AC590 AC603:AC626 AC672:AC686 AC699:AC715 AC728:AC736">
      <formula1>"김일화,최옥란,김초연,김국화,왕양,김향매,황금화,황춘매,나명자,장지아,현미선,윤문화,이은희,장영화"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0"/>
  <sheetViews>
    <sheetView view="pageBreakPreview" zoomScale="115" zoomScaleSheetLayoutView="115" workbookViewId="0">
      <selection activeCell="D5" sqref="D5"/>
    </sheetView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701</v>
      </c>
      <c r="B4" s="42" t="s">
        <v>966</v>
      </c>
      <c r="C4" s="43" t="s">
        <v>978</v>
      </c>
      <c r="D4" s="46">
        <v>0.35</v>
      </c>
    </row>
    <row r="5" spans="1:4">
      <c r="A5" s="37" t="s">
        <v>701</v>
      </c>
      <c r="B5" s="42" t="s">
        <v>966</v>
      </c>
      <c r="C5" s="43" t="s">
        <v>967</v>
      </c>
      <c r="D5" s="46">
        <v>0.4</v>
      </c>
    </row>
    <row r="6" spans="1:4">
      <c r="A6" s="37" t="s">
        <v>203</v>
      </c>
      <c r="B6" s="38" t="s">
        <v>332</v>
      </c>
      <c r="C6" s="39">
        <v>3151001</v>
      </c>
      <c r="D6" s="46"/>
    </row>
    <row r="7" spans="1:4">
      <c r="A7" s="37" t="s">
        <v>203</v>
      </c>
      <c r="B7" s="38" t="s">
        <v>333</v>
      </c>
      <c r="C7" s="39">
        <v>3152001</v>
      </c>
      <c r="D7" s="46"/>
    </row>
    <row r="8" spans="1:4">
      <c r="A8" s="37" t="s">
        <v>203</v>
      </c>
      <c r="B8" s="38" t="s">
        <v>334</v>
      </c>
      <c r="C8" s="39" t="s">
        <v>335</v>
      </c>
      <c r="D8" s="46">
        <v>0</v>
      </c>
    </row>
    <row r="9" spans="1:4">
      <c r="A9" s="37" t="s">
        <v>203</v>
      </c>
      <c r="B9" s="38" t="s">
        <v>336</v>
      </c>
      <c r="C9" s="39" t="s">
        <v>337</v>
      </c>
      <c r="D9" s="46">
        <v>0</v>
      </c>
    </row>
    <row r="10" spans="1:4">
      <c r="A10" s="37" t="s">
        <v>443</v>
      </c>
      <c r="B10" s="38" t="s">
        <v>221</v>
      </c>
      <c r="C10" s="39" t="s">
        <v>446</v>
      </c>
      <c r="D10" s="46"/>
    </row>
    <row r="11" spans="1:4" ht="16.5">
      <c r="A11" s="37" t="s">
        <v>443</v>
      </c>
      <c r="B11" s="38" t="s">
        <v>448</v>
      </c>
      <c r="C11" s="39" t="s">
        <v>449</v>
      </c>
      <c r="D11" s="46"/>
    </row>
    <row r="12" spans="1:4" ht="16.5">
      <c r="A12" s="37" t="s">
        <v>443</v>
      </c>
      <c r="B12" s="38" t="s">
        <v>450</v>
      </c>
      <c r="C12" s="39" t="s">
        <v>451</v>
      </c>
      <c r="D12" s="46"/>
    </row>
    <row r="13" spans="1:4">
      <c r="A13" s="37" t="s">
        <v>592</v>
      </c>
      <c r="B13" s="38" t="s">
        <v>593</v>
      </c>
      <c r="C13" s="39" t="s">
        <v>594</v>
      </c>
      <c r="D13" s="46">
        <v>0</v>
      </c>
    </row>
    <row r="14" spans="1:4">
      <c r="A14" s="37" t="s">
        <v>569</v>
      </c>
      <c r="B14" s="38" t="s">
        <v>574</v>
      </c>
      <c r="C14" s="39" t="s">
        <v>575</v>
      </c>
      <c r="D14" s="46"/>
    </row>
    <row r="15" spans="1:4">
      <c r="A15" s="37" t="s">
        <v>443</v>
      </c>
      <c r="B15" s="38" t="s">
        <v>160</v>
      </c>
      <c r="C15" s="39" t="s">
        <v>462</v>
      </c>
      <c r="D15" s="46"/>
    </row>
    <row r="16" spans="1:4">
      <c r="A16" s="37" t="s">
        <v>443</v>
      </c>
      <c r="B16" s="38" t="s">
        <v>221</v>
      </c>
      <c r="C16" s="39" t="s">
        <v>461</v>
      </c>
      <c r="D16" s="46"/>
    </row>
    <row r="17" spans="1:4">
      <c r="A17" s="37" t="s">
        <v>443</v>
      </c>
      <c r="B17" s="38" t="s">
        <v>459</v>
      </c>
      <c r="C17" s="39" t="s">
        <v>460</v>
      </c>
      <c r="D17" s="46"/>
    </row>
    <row r="18" spans="1:4">
      <c r="A18" s="37" t="s">
        <v>443</v>
      </c>
      <c r="B18" s="38" t="s">
        <v>247</v>
      </c>
      <c r="C18" s="39" t="s">
        <v>458</v>
      </c>
      <c r="D18" s="46">
        <v>0</v>
      </c>
    </row>
    <row r="19" spans="1:4">
      <c r="A19" s="37" t="s">
        <v>443</v>
      </c>
      <c r="B19" s="38" t="s">
        <v>204</v>
      </c>
      <c r="C19" s="39" t="s">
        <v>456</v>
      </c>
      <c r="D19" s="46"/>
    </row>
    <row r="20" spans="1:4">
      <c r="A20" s="37" t="s">
        <v>443</v>
      </c>
      <c r="B20" s="38" t="s">
        <v>247</v>
      </c>
      <c r="C20" s="39" t="s">
        <v>457</v>
      </c>
      <c r="D20" s="46">
        <v>0</v>
      </c>
    </row>
    <row r="21" spans="1:4">
      <c r="A21" s="37" t="s">
        <v>443</v>
      </c>
      <c r="B21" s="38" t="s">
        <v>221</v>
      </c>
      <c r="C21" s="39" t="s">
        <v>466</v>
      </c>
      <c r="D21" s="46"/>
    </row>
    <row r="22" spans="1:4">
      <c r="A22" s="37" t="s">
        <v>569</v>
      </c>
      <c r="B22" s="38" t="s">
        <v>576</v>
      </c>
      <c r="C22" s="39" t="s">
        <v>577</v>
      </c>
      <c r="D22" s="46"/>
    </row>
    <row r="23" spans="1:4">
      <c r="A23" s="37" t="s">
        <v>569</v>
      </c>
      <c r="B23" s="38" t="s">
        <v>576</v>
      </c>
      <c r="C23" s="39" t="s">
        <v>578</v>
      </c>
      <c r="D23" s="46"/>
    </row>
    <row r="24" spans="1:4">
      <c r="A24" s="37" t="s">
        <v>443</v>
      </c>
      <c r="B24" s="38" t="s">
        <v>160</v>
      </c>
      <c r="C24" s="39" t="s">
        <v>463</v>
      </c>
      <c r="D24" s="46"/>
    </row>
    <row r="25" spans="1:4">
      <c r="A25" s="37" t="s">
        <v>443</v>
      </c>
      <c r="B25" s="38" t="s">
        <v>452</v>
      </c>
      <c r="C25" s="39" t="s">
        <v>453</v>
      </c>
      <c r="D25" s="46"/>
    </row>
    <row r="26" spans="1:4">
      <c r="A26" s="37" t="s">
        <v>569</v>
      </c>
      <c r="B26" s="38" t="s">
        <v>579</v>
      </c>
      <c r="C26" s="39" t="s">
        <v>580</v>
      </c>
      <c r="D26" s="46"/>
    </row>
    <row r="27" spans="1:4">
      <c r="A27" s="37" t="s">
        <v>338</v>
      </c>
      <c r="B27" s="38" t="s">
        <v>432</v>
      </c>
      <c r="C27" s="39" t="s">
        <v>433</v>
      </c>
      <c r="D27" s="46"/>
    </row>
    <row r="28" spans="1:4">
      <c r="A28" s="37" t="s">
        <v>338</v>
      </c>
      <c r="B28" s="38" t="s">
        <v>432</v>
      </c>
      <c r="C28" s="39" t="s">
        <v>434</v>
      </c>
      <c r="D28" s="46"/>
    </row>
    <row r="29" spans="1:4">
      <c r="A29" s="37" t="s">
        <v>338</v>
      </c>
      <c r="B29" s="38" t="s">
        <v>435</v>
      </c>
      <c r="C29" s="39" t="s">
        <v>436</v>
      </c>
      <c r="D29" s="46"/>
    </row>
    <row r="30" spans="1:4">
      <c r="A30" s="37" t="s">
        <v>443</v>
      </c>
      <c r="B30" s="38" t="s">
        <v>204</v>
      </c>
      <c r="C30" s="39" t="s">
        <v>477</v>
      </c>
      <c r="D30" s="46"/>
    </row>
    <row r="31" spans="1:4">
      <c r="A31" s="37" t="s">
        <v>443</v>
      </c>
      <c r="B31" s="38" t="s">
        <v>478</v>
      </c>
      <c r="C31" s="39" t="s">
        <v>479</v>
      </c>
      <c r="D31" s="46"/>
    </row>
    <row r="32" spans="1:4">
      <c r="A32" s="37" t="s">
        <v>569</v>
      </c>
      <c r="B32" s="38" t="s">
        <v>581</v>
      </c>
      <c r="C32" s="39" t="s">
        <v>582</v>
      </c>
      <c r="D32" s="46"/>
    </row>
    <row r="33" spans="1:4">
      <c r="A33" s="37" t="s">
        <v>338</v>
      </c>
      <c r="B33" s="38" t="s">
        <v>391</v>
      </c>
      <c r="C33" s="39" t="s">
        <v>392</v>
      </c>
      <c r="D33" s="46"/>
    </row>
    <row r="34" spans="1:4">
      <c r="A34" s="37" t="s">
        <v>338</v>
      </c>
      <c r="B34" s="38" t="s">
        <v>393</v>
      </c>
      <c r="C34" s="39" t="s">
        <v>394</v>
      </c>
      <c r="D34" s="46"/>
    </row>
    <row r="35" spans="1:4">
      <c r="A35" s="37" t="s">
        <v>338</v>
      </c>
      <c r="B35" s="38" t="s">
        <v>395</v>
      </c>
      <c r="C35" s="39" t="s">
        <v>396</v>
      </c>
      <c r="D35" s="46"/>
    </row>
    <row r="36" spans="1:4">
      <c r="A36" s="37" t="s">
        <v>338</v>
      </c>
      <c r="B36" s="38" t="s">
        <v>399</v>
      </c>
      <c r="C36" s="39" t="s">
        <v>400</v>
      </c>
      <c r="D36" s="46"/>
    </row>
    <row r="37" spans="1:4">
      <c r="A37" s="37" t="s">
        <v>338</v>
      </c>
      <c r="B37" s="38" t="s">
        <v>401</v>
      </c>
      <c r="C37" s="39" t="s">
        <v>402</v>
      </c>
      <c r="D37" s="46"/>
    </row>
    <row r="38" spans="1:4">
      <c r="A38" s="37" t="s">
        <v>338</v>
      </c>
      <c r="B38" s="38" t="s">
        <v>403</v>
      </c>
      <c r="C38" s="39" t="s">
        <v>404</v>
      </c>
      <c r="D38" s="46"/>
    </row>
    <row r="39" spans="1:4">
      <c r="A39" s="37" t="s">
        <v>338</v>
      </c>
      <c r="B39" s="38" t="s">
        <v>397</v>
      </c>
      <c r="C39" s="39" t="s">
        <v>398</v>
      </c>
      <c r="D39" s="46"/>
    </row>
    <row r="40" spans="1:4">
      <c r="A40" s="37" t="s">
        <v>443</v>
      </c>
      <c r="B40" s="38" t="s">
        <v>454</v>
      </c>
      <c r="C40" s="39" t="s">
        <v>455</v>
      </c>
      <c r="D40" s="46"/>
    </row>
    <row r="41" spans="1:4">
      <c r="A41" s="37" t="s">
        <v>443</v>
      </c>
      <c r="B41" s="38" t="s">
        <v>464</v>
      </c>
      <c r="C41" s="39" t="s">
        <v>465</v>
      </c>
      <c r="D41" s="46"/>
    </row>
    <row r="42" spans="1:4" ht="16.5">
      <c r="A42" s="37" t="s">
        <v>569</v>
      </c>
      <c r="B42" s="38" t="s">
        <v>583</v>
      </c>
      <c r="C42" s="39" t="s">
        <v>584</v>
      </c>
      <c r="D42" s="46"/>
    </row>
    <row r="43" spans="1:4" ht="16.5">
      <c r="A43" s="37" t="s">
        <v>569</v>
      </c>
      <c r="B43" s="38" t="s">
        <v>583</v>
      </c>
      <c r="C43" s="39" t="s">
        <v>585</v>
      </c>
      <c r="D43" s="46"/>
    </row>
    <row r="44" spans="1:4">
      <c r="A44" s="37" t="s">
        <v>569</v>
      </c>
      <c r="B44" s="38" t="s">
        <v>586</v>
      </c>
      <c r="C44" s="39" t="s">
        <v>587</v>
      </c>
      <c r="D44" s="46"/>
    </row>
    <row r="45" spans="1:4">
      <c r="A45" s="37" t="s">
        <v>668</v>
      </c>
      <c r="B45" s="43" t="s">
        <v>675</v>
      </c>
      <c r="C45" s="43" t="s">
        <v>676</v>
      </c>
      <c r="D45" s="46"/>
    </row>
    <row r="46" spans="1:4">
      <c r="A46" s="37" t="s">
        <v>668</v>
      </c>
      <c r="B46" s="43" t="s">
        <v>673</v>
      </c>
      <c r="C46" s="43" t="s">
        <v>674</v>
      </c>
      <c r="D46" s="46"/>
    </row>
    <row r="47" spans="1:4">
      <c r="A47" s="37" t="s">
        <v>668</v>
      </c>
      <c r="B47" s="43" t="s">
        <v>677</v>
      </c>
      <c r="C47" s="43" t="s">
        <v>677</v>
      </c>
      <c r="D47" s="46"/>
    </row>
    <row r="48" spans="1:4">
      <c r="A48" s="37" t="s">
        <v>668</v>
      </c>
      <c r="B48" s="43" t="s">
        <v>669</v>
      </c>
      <c r="C48" s="43" t="s">
        <v>670</v>
      </c>
      <c r="D48" s="46"/>
    </row>
    <row r="49" spans="1:4">
      <c r="A49" s="37" t="s">
        <v>668</v>
      </c>
      <c r="B49" s="43" t="s">
        <v>671</v>
      </c>
      <c r="C49" s="43" t="s">
        <v>672</v>
      </c>
      <c r="D49" s="46"/>
    </row>
    <row r="50" spans="1:4">
      <c r="A50" s="37" t="s">
        <v>569</v>
      </c>
      <c r="B50" s="38" t="s">
        <v>588</v>
      </c>
      <c r="C50" s="39" t="s">
        <v>589</v>
      </c>
      <c r="D50" s="46"/>
    </row>
    <row r="51" spans="1:4">
      <c r="A51" s="37" t="s">
        <v>569</v>
      </c>
      <c r="B51" s="38" t="s">
        <v>590</v>
      </c>
      <c r="C51" s="39" t="s">
        <v>591</v>
      </c>
      <c r="D51" s="46"/>
    </row>
    <row r="52" spans="1:4">
      <c r="A52" s="37" t="s">
        <v>443</v>
      </c>
      <c r="B52" s="38" t="s">
        <v>247</v>
      </c>
      <c r="C52" s="39" t="s">
        <v>507</v>
      </c>
      <c r="D52" s="46"/>
    </row>
    <row r="53" spans="1:4">
      <c r="A53" s="37" t="s">
        <v>443</v>
      </c>
      <c r="B53" s="38" t="s">
        <v>247</v>
      </c>
      <c r="C53" s="39" t="s">
        <v>471</v>
      </c>
      <c r="D53" s="46">
        <v>0</v>
      </c>
    </row>
    <row r="54" spans="1:4">
      <c r="A54" s="37" t="s">
        <v>443</v>
      </c>
      <c r="B54" s="38" t="s">
        <v>204</v>
      </c>
      <c r="C54" s="39" t="s">
        <v>467</v>
      </c>
      <c r="D54" s="46"/>
    </row>
    <row r="55" spans="1:4">
      <c r="A55" s="37" t="s">
        <v>443</v>
      </c>
      <c r="B55" s="38" t="s">
        <v>92</v>
      </c>
      <c r="C55" s="39" t="s">
        <v>468</v>
      </c>
      <c r="D55" s="46"/>
    </row>
    <row r="56" spans="1:4">
      <c r="A56" s="37" t="s">
        <v>443</v>
      </c>
      <c r="B56" s="38" t="s">
        <v>160</v>
      </c>
      <c r="C56" s="39" t="s">
        <v>470</v>
      </c>
      <c r="D56" s="46"/>
    </row>
    <row r="57" spans="1:4">
      <c r="A57" s="37" t="s">
        <v>443</v>
      </c>
      <c r="B57" s="38" t="s">
        <v>108</v>
      </c>
      <c r="C57" s="39" t="s">
        <v>469</v>
      </c>
      <c r="D57" s="46"/>
    </row>
    <row r="58" spans="1:4">
      <c r="A58" s="37" t="s">
        <v>338</v>
      </c>
      <c r="B58" s="38" t="s">
        <v>439</v>
      </c>
      <c r="C58" s="39" t="s">
        <v>440</v>
      </c>
      <c r="D58" s="46"/>
    </row>
    <row r="59" spans="1:4">
      <c r="A59" s="37" t="s">
        <v>338</v>
      </c>
      <c r="B59" s="38" t="s">
        <v>441</v>
      </c>
      <c r="C59" s="39" t="s">
        <v>442</v>
      </c>
      <c r="D59" s="46"/>
    </row>
    <row r="60" spans="1:4">
      <c r="A60" s="37" t="s">
        <v>443</v>
      </c>
      <c r="B60" s="38" t="s">
        <v>353</v>
      </c>
      <c r="C60" s="39" t="s">
        <v>472</v>
      </c>
      <c r="D60" s="46"/>
    </row>
    <row r="61" spans="1:4">
      <c r="A61" s="37" t="s">
        <v>443</v>
      </c>
      <c r="B61" s="38" t="s">
        <v>473</v>
      </c>
      <c r="C61" s="39" t="s">
        <v>474</v>
      </c>
      <c r="D61" s="46"/>
    </row>
    <row r="62" spans="1:4">
      <c r="A62" s="37" t="s">
        <v>443</v>
      </c>
      <c r="B62" s="38" t="s">
        <v>221</v>
      </c>
      <c r="C62" s="39" t="s">
        <v>476</v>
      </c>
      <c r="D62" s="46"/>
    </row>
    <row r="63" spans="1:4">
      <c r="A63" s="37" t="s">
        <v>443</v>
      </c>
      <c r="B63" s="38" t="s">
        <v>204</v>
      </c>
      <c r="C63" s="39" t="s">
        <v>475</v>
      </c>
      <c r="D63" s="46"/>
    </row>
    <row r="64" spans="1:4">
      <c r="A64" s="37" t="s">
        <v>665</v>
      </c>
      <c r="B64" s="43" t="s">
        <v>666</v>
      </c>
      <c r="C64" s="43" t="s">
        <v>667</v>
      </c>
      <c r="D64" s="46"/>
    </row>
    <row r="65" spans="1:4">
      <c r="A65" s="37" t="s">
        <v>443</v>
      </c>
      <c r="B65" s="38" t="s">
        <v>221</v>
      </c>
      <c r="C65" s="38" t="s">
        <v>518</v>
      </c>
      <c r="D65" s="46"/>
    </row>
    <row r="66" spans="1:4">
      <c r="A66" s="37" t="s">
        <v>443</v>
      </c>
      <c r="B66" s="38" t="s">
        <v>204</v>
      </c>
      <c r="C66" s="38" t="s">
        <v>517</v>
      </c>
      <c r="D66" s="46"/>
    </row>
    <row r="67" spans="1:4">
      <c r="A67" s="37" t="s">
        <v>569</v>
      </c>
      <c r="B67" s="38" t="s">
        <v>572</v>
      </c>
      <c r="C67" s="39" t="s">
        <v>573</v>
      </c>
      <c r="D67" s="46"/>
    </row>
    <row r="68" spans="1:4">
      <c r="A68" s="37" t="s">
        <v>569</v>
      </c>
      <c r="B68" s="38" t="s">
        <v>570</v>
      </c>
      <c r="C68" s="39" t="s">
        <v>571</v>
      </c>
      <c r="D68" s="46"/>
    </row>
    <row r="69" spans="1:4">
      <c r="A69" s="37" t="s">
        <v>443</v>
      </c>
      <c r="B69" s="38" t="s">
        <v>221</v>
      </c>
      <c r="C69" s="39" t="s">
        <v>482</v>
      </c>
      <c r="D69" s="46"/>
    </row>
    <row r="70" spans="1:4">
      <c r="A70" s="37" t="s">
        <v>443</v>
      </c>
      <c r="B70" s="38" t="s">
        <v>221</v>
      </c>
      <c r="C70" s="39" t="s">
        <v>485</v>
      </c>
      <c r="D70" s="46">
        <v>0.65</v>
      </c>
    </row>
    <row r="71" spans="1:4" ht="16.5">
      <c r="A71" s="37" t="s">
        <v>443</v>
      </c>
      <c r="B71" s="38" t="s">
        <v>204</v>
      </c>
      <c r="C71" s="39" t="s">
        <v>483</v>
      </c>
      <c r="D71" s="46">
        <v>0.65</v>
      </c>
    </row>
    <row r="72" spans="1:4" ht="16.5">
      <c r="A72" s="37" t="s">
        <v>443</v>
      </c>
      <c r="B72" s="38" t="s">
        <v>204</v>
      </c>
      <c r="C72" s="39" t="s">
        <v>484</v>
      </c>
      <c r="D72" s="46">
        <v>0.65</v>
      </c>
    </row>
    <row r="73" spans="1:4" ht="16.5">
      <c r="A73" s="37" t="s">
        <v>443</v>
      </c>
      <c r="B73" s="38" t="s">
        <v>486</v>
      </c>
      <c r="C73" s="39" t="s">
        <v>487</v>
      </c>
      <c r="D73" s="46">
        <v>0</v>
      </c>
    </row>
    <row r="74" spans="1:4" ht="16.5">
      <c r="A74" s="37" t="s">
        <v>443</v>
      </c>
      <c r="B74" s="38" t="s">
        <v>110</v>
      </c>
      <c r="C74" s="39" t="s">
        <v>491</v>
      </c>
      <c r="D74" s="46"/>
    </row>
    <row r="75" spans="1:4" ht="16.5">
      <c r="A75" s="37" t="s">
        <v>443</v>
      </c>
      <c r="B75" s="38" t="s">
        <v>160</v>
      </c>
      <c r="C75" s="39" t="s">
        <v>489</v>
      </c>
      <c r="D75" s="46">
        <v>0.65</v>
      </c>
    </row>
    <row r="76" spans="1:4" ht="16.5">
      <c r="A76" s="37" t="s">
        <v>443</v>
      </c>
      <c r="B76" s="38" t="s">
        <v>92</v>
      </c>
      <c r="C76" s="39" t="s">
        <v>490</v>
      </c>
      <c r="D76" s="46">
        <v>0.65</v>
      </c>
    </row>
    <row r="77" spans="1:4" ht="16.5">
      <c r="A77" s="37" t="s">
        <v>443</v>
      </c>
      <c r="B77" s="38" t="s">
        <v>108</v>
      </c>
      <c r="C77" s="39" t="s">
        <v>488</v>
      </c>
      <c r="D77" s="46">
        <v>0.65</v>
      </c>
    </row>
    <row r="78" spans="1:4">
      <c r="A78" s="37" t="s">
        <v>443</v>
      </c>
      <c r="B78" s="38" t="s">
        <v>221</v>
      </c>
      <c r="C78" s="39" t="s">
        <v>492</v>
      </c>
      <c r="D78" s="46"/>
    </row>
    <row r="79" spans="1:4">
      <c r="A79" s="37" t="s">
        <v>443</v>
      </c>
      <c r="B79" s="38" t="s">
        <v>110</v>
      </c>
      <c r="C79" s="39" t="s">
        <v>508</v>
      </c>
      <c r="D79" s="46"/>
    </row>
    <row r="80" spans="1:4">
      <c r="A80" s="37" t="s">
        <v>629</v>
      </c>
      <c r="B80" s="43" t="s">
        <v>643</v>
      </c>
      <c r="C80" s="43" t="s">
        <v>644</v>
      </c>
      <c r="D80" s="46"/>
    </row>
    <row r="81" spans="1:4">
      <c r="A81" s="37" t="s">
        <v>629</v>
      </c>
      <c r="B81" s="43" t="s">
        <v>333</v>
      </c>
      <c r="C81" s="43" t="s">
        <v>645</v>
      </c>
      <c r="D81" s="46"/>
    </row>
    <row r="82" spans="1:4">
      <c r="A82" s="37" t="s">
        <v>774</v>
      </c>
      <c r="B82" s="42" t="s">
        <v>777</v>
      </c>
      <c r="C82" s="42" t="s">
        <v>778</v>
      </c>
      <c r="D82" s="46">
        <v>0</v>
      </c>
    </row>
    <row r="83" spans="1:4">
      <c r="A83" s="37" t="s">
        <v>629</v>
      </c>
      <c r="B83" s="43" t="s">
        <v>646</v>
      </c>
      <c r="C83" s="43" t="s">
        <v>647</v>
      </c>
      <c r="D83" s="46"/>
    </row>
    <row r="84" spans="1:4">
      <c r="A84" s="37" t="s">
        <v>629</v>
      </c>
      <c r="B84" s="43" t="s">
        <v>648</v>
      </c>
      <c r="C84" s="43" t="s">
        <v>649</v>
      </c>
      <c r="D84" s="46"/>
    </row>
    <row r="85" spans="1:4">
      <c r="A85" s="37" t="s">
        <v>443</v>
      </c>
      <c r="B85" s="38" t="s">
        <v>494</v>
      </c>
      <c r="C85" s="39" t="s">
        <v>495</v>
      </c>
      <c r="D85" s="46"/>
    </row>
    <row r="86" spans="1:4">
      <c r="A86" s="37" t="s">
        <v>443</v>
      </c>
      <c r="B86" s="38" t="s">
        <v>496</v>
      </c>
      <c r="C86" s="39" t="s">
        <v>497</v>
      </c>
      <c r="D86" s="46"/>
    </row>
    <row r="87" spans="1:4">
      <c r="A87" s="37" t="s">
        <v>443</v>
      </c>
      <c r="B87" s="38" t="s">
        <v>247</v>
      </c>
      <c r="C87" s="39" t="s">
        <v>493</v>
      </c>
      <c r="D87" s="46"/>
    </row>
    <row r="88" spans="1:4">
      <c r="A88" s="37" t="s">
        <v>805</v>
      </c>
      <c r="B88" s="38" t="s">
        <v>806</v>
      </c>
      <c r="C88" s="39" t="s">
        <v>807</v>
      </c>
      <c r="D88" s="51"/>
    </row>
    <row r="89" spans="1:4">
      <c r="A89" s="37" t="s">
        <v>805</v>
      </c>
      <c r="B89" s="38" t="s">
        <v>808</v>
      </c>
      <c r="C89" s="39" t="s">
        <v>809</v>
      </c>
      <c r="D89" s="51"/>
    </row>
    <row r="90" spans="1:4">
      <c r="A90" s="37" t="s">
        <v>805</v>
      </c>
      <c r="B90" s="38" t="s">
        <v>810</v>
      </c>
      <c r="C90" s="39" t="s">
        <v>811</v>
      </c>
      <c r="D90" s="51"/>
    </row>
    <row r="91" spans="1:4">
      <c r="A91" s="37" t="s">
        <v>805</v>
      </c>
      <c r="B91" s="38" t="s">
        <v>812</v>
      </c>
      <c r="C91" s="39" t="s">
        <v>813</v>
      </c>
      <c r="D91" s="51"/>
    </row>
    <row r="92" spans="1:4">
      <c r="A92" s="37" t="s">
        <v>805</v>
      </c>
      <c r="B92" s="38" t="s">
        <v>814</v>
      </c>
      <c r="C92" s="39" t="s">
        <v>815</v>
      </c>
      <c r="D92" s="51"/>
    </row>
    <row r="93" spans="1:4">
      <c r="A93" s="37" t="s">
        <v>690</v>
      </c>
      <c r="B93" s="43" t="s">
        <v>204</v>
      </c>
      <c r="C93" s="42" t="s">
        <v>691</v>
      </c>
      <c r="D93" s="46">
        <v>0</v>
      </c>
    </row>
    <row r="94" spans="1:4">
      <c r="A94" s="37" t="s">
        <v>690</v>
      </c>
      <c r="B94" s="43" t="s">
        <v>247</v>
      </c>
      <c r="C94" s="42" t="s">
        <v>692</v>
      </c>
      <c r="D94" s="46">
        <v>0</v>
      </c>
    </row>
    <row r="95" spans="1:4">
      <c r="A95" s="37" t="s">
        <v>690</v>
      </c>
      <c r="B95" s="43" t="s">
        <v>693</v>
      </c>
      <c r="C95" s="42" t="s">
        <v>694</v>
      </c>
      <c r="D95" s="46">
        <v>0</v>
      </c>
    </row>
    <row r="96" spans="1:4">
      <c r="A96" s="37" t="s">
        <v>690</v>
      </c>
      <c r="B96" s="43" t="s">
        <v>511</v>
      </c>
      <c r="C96" s="42" t="s">
        <v>695</v>
      </c>
      <c r="D96" s="46">
        <v>0</v>
      </c>
    </row>
    <row r="97" spans="1:4">
      <c r="A97" s="37" t="s">
        <v>690</v>
      </c>
      <c r="B97" s="43" t="s">
        <v>696</v>
      </c>
      <c r="C97" s="42" t="s">
        <v>697</v>
      </c>
      <c r="D97" s="46">
        <v>0</v>
      </c>
    </row>
    <row r="98" spans="1:4">
      <c r="A98" s="37" t="s">
        <v>690</v>
      </c>
      <c r="B98" s="43" t="s">
        <v>110</v>
      </c>
      <c r="C98" s="42" t="s">
        <v>698</v>
      </c>
      <c r="D98" s="46">
        <v>0</v>
      </c>
    </row>
    <row r="99" spans="1:4">
      <c r="A99" s="37" t="s">
        <v>690</v>
      </c>
      <c r="B99" s="43" t="s">
        <v>699</v>
      </c>
      <c r="C99" s="42" t="s">
        <v>700</v>
      </c>
      <c r="D99" s="46">
        <v>0</v>
      </c>
    </row>
    <row r="100" spans="1:4" ht="13.5">
      <c r="A100" s="37" t="s">
        <v>43</v>
      </c>
      <c r="B100" s="38" t="s">
        <v>816</v>
      </c>
      <c r="C100" s="39" t="s">
        <v>104</v>
      </c>
      <c r="D100" s="51"/>
    </row>
    <row r="101" spans="1:4">
      <c r="A101" s="37" t="s">
        <v>43</v>
      </c>
      <c r="B101" s="38" t="s">
        <v>183</v>
      </c>
      <c r="C101" s="39" t="s">
        <v>184</v>
      </c>
      <c r="D101" s="51">
        <v>0.9</v>
      </c>
    </row>
    <row r="102" spans="1:4" ht="13.5">
      <c r="A102" s="37" t="s">
        <v>43</v>
      </c>
      <c r="B102" s="38" t="s">
        <v>816</v>
      </c>
      <c r="C102" s="39" t="s">
        <v>817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818</v>
      </c>
      <c r="D103" s="51">
        <v>0</v>
      </c>
    </row>
    <row r="104" spans="1:4" ht="13.5">
      <c r="A104" s="37" t="s">
        <v>43</v>
      </c>
      <c r="B104" s="38" t="s">
        <v>816</v>
      </c>
      <c r="C104" s="39" t="s">
        <v>819</v>
      </c>
      <c r="D104" s="51">
        <v>0</v>
      </c>
    </row>
    <row r="105" spans="1:4" ht="13.5">
      <c r="A105" s="37" t="s">
        <v>43</v>
      </c>
      <c r="B105" s="38" t="s">
        <v>816</v>
      </c>
      <c r="C105" s="39" t="s">
        <v>820</v>
      </c>
      <c r="D105" s="51">
        <v>0</v>
      </c>
    </row>
    <row r="106" spans="1:4" ht="13.5">
      <c r="A106" s="37" t="s">
        <v>43</v>
      </c>
      <c r="B106" s="38" t="s">
        <v>821</v>
      </c>
      <c r="C106" s="39" t="s">
        <v>822</v>
      </c>
      <c r="D106" s="51"/>
    </row>
    <row r="107" spans="1:4">
      <c r="A107" s="37" t="s">
        <v>43</v>
      </c>
      <c r="B107" s="38" t="s">
        <v>95</v>
      </c>
      <c r="C107" s="39" t="s">
        <v>96</v>
      </c>
      <c r="D107" s="51"/>
    </row>
    <row r="108" spans="1:4">
      <c r="A108" s="37" t="s">
        <v>43</v>
      </c>
      <c r="B108" s="38" t="s">
        <v>97</v>
      </c>
      <c r="C108" s="39" t="s">
        <v>98</v>
      </c>
      <c r="D108" s="51"/>
    </row>
    <row r="109" spans="1:4">
      <c r="A109" s="37" t="s">
        <v>43</v>
      </c>
      <c r="B109" s="38" t="s">
        <v>187</v>
      </c>
      <c r="C109" s="39" t="s">
        <v>188</v>
      </c>
      <c r="D109" s="51">
        <v>0.4</v>
      </c>
    </row>
    <row r="110" spans="1:4">
      <c r="A110" s="37" t="s">
        <v>43</v>
      </c>
      <c r="B110" s="38" t="s">
        <v>108</v>
      </c>
      <c r="C110" s="39" t="s">
        <v>109</v>
      </c>
      <c r="D110" s="51"/>
    </row>
    <row r="111" spans="1:4" ht="13.5">
      <c r="A111" s="37" t="s">
        <v>43</v>
      </c>
      <c r="B111" s="38" t="s">
        <v>107</v>
      </c>
      <c r="C111" s="39" t="s">
        <v>823</v>
      </c>
      <c r="D111" s="51"/>
    </row>
    <row r="112" spans="1:4">
      <c r="A112" s="37" t="s">
        <v>43</v>
      </c>
      <c r="B112" s="38" t="s">
        <v>189</v>
      </c>
      <c r="C112" s="39" t="s">
        <v>190</v>
      </c>
      <c r="D112" s="51">
        <v>0.4</v>
      </c>
    </row>
    <row r="113" spans="1:4">
      <c r="A113" s="37" t="s">
        <v>43</v>
      </c>
      <c r="B113" s="38" t="s">
        <v>101</v>
      </c>
      <c r="C113" s="39" t="s">
        <v>824</v>
      </c>
      <c r="D113" s="51">
        <v>0</v>
      </c>
    </row>
    <row r="114" spans="1:4">
      <c r="A114" s="37" t="s">
        <v>43</v>
      </c>
      <c r="B114" s="38" t="s">
        <v>102</v>
      </c>
      <c r="C114" s="39" t="s">
        <v>103</v>
      </c>
      <c r="D114" s="51">
        <v>0</v>
      </c>
    </row>
    <row r="115" spans="1:4">
      <c r="A115" s="37" t="s">
        <v>43</v>
      </c>
      <c r="B115" s="38" t="s">
        <v>99</v>
      </c>
      <c r="C115" s="39" t="s">
        <v>100</v>
      </c>
      <c r="D115" s="51">
        <v>0</v>
      </c>
    </row>
    <row r="116" spans="1:4">
      <c r="A116" s="37" t="s">
        <v>43</v>
      </c>
      <c r="B116" s="38" t="s">
        <v>92</v>
      </c>
      <c r="C116" s="39" t="s">
        <v>93</v>
      </c>
      <c r="D116" s="51"/>
    </row>
    <row r="117" spans="1:4">
      <c r="A117" s="37" t="s">
        <v>43</v>
      </c>
      <c r="B117" s="38" t="s">
        <v>92</v>
      </c>
      <c r="C117" s="39" t="s">
        <v>94</v>
      </c>
      <c r="D117" s="51"/>
    </row>
    <row r="118" spans="1:4" ht="13.5">
      <c r="A118" s="37" t="s">
        <v>43</v>
      </c>
      <c r="B118" s="38" t="s">
        <v>825</v>
      </c>
      <c r="C118" s="39" t="s">
        <v>826</v>
      </c>
      <c r="D118" s="51"/>
    </row>
    <row r="119" spans="1:4" ht="13.5">
      <c r="A119" s="37" t="s">
        <v>43</v>
      </c>
      <c r="B119" s="38" t="s">
        <v>827</v>
      </c>
      <c r="C119" s="39" t="s">
        <v>828</v>
      </c>
      <c r="D119" s="51"/>
    </row>
    <row r="120" spans="1:4" ht="13.5">
      <c r="A120" s="37" t="s">
        <v>43</v>
      </c>
      <c r="B120" s="38" t="s">
        <v>829</v>
      </c>
      <c r="C120" s="39" t="s">
        <v>112</v>
      </c>
      <c r="D120" s="51"/>
    </row>
    <row r="121" spans="1:4" ht="13.5">
      <c r="A121" s="37" t="s">
        <v>43</v>
      </c>
      <c r="B121" s="38" t="s">
        <v>829</v>
      </c>
      <c r="C121" s="39" t="s">
        <v>830</v>
      </c>
      <c r="D121" s="51"/>
    </row>
    <row r="122" spans="1:4" ht="13.5">
      <c r="A122" s="37" t="s">
        <v>43</v>
      </c>
      <c r="B122" s="38" t="s">
        <v>829</v>
      </c>
      <c r="C122" s="39" t="s">
        <v>831</v>
      </c>
      <c r="D122" s="51"/>
    </row>
    <row r="123" spans="1:4">
      <c r="A123" s="37" t="s">
        <v>43</v>
      </c>
      <c r="B123" s="38" t="s">
        <v>832</v>
      </c>
      <c r="C123" s="39" t="s">
        <v>833</v>
      </c>
      <c r="D123" s="51"/>
    </row>
    <row r="124" spans="1:4">
      <c r="A124" s="37" t="s">
        <v>43</v>
      </c>
      <c r="B124" s="38" t="s">
        <v>113</v>
      </c>
      <c r="C124" s="39" t="s">
        <v>114</v>
      </c>
      <c r="D124" s="51"/>
    </row>
    <row r="125" spans="1:4">
      <c r="A125" s="37" t="s">
        <v>43</v>
      </c>
      <c r="B125" s="38" t="s">
        <v>110</v>
      </c>
      <c r="C125" s="39" t="s">
        <v>111</v>
      </c>
      <c r="D125" s="51">
        <v>0</v>
      </c>
    </row>
    <row r="126" spans="1:4">
      <c r="A126" s="37" t="s">
        <v>43</v>
      </c>
      <c r="B126" s="38" t="s">
        <v>181</v>
      </c>
      <c r="C126" s="39" t="s">
        <v>186</v>
      </c>
      <c r="D126" s="51">
        <v>0.9</v>
      </c>
    </row>
    <row r="127" spans="1:4" ht="13.5">
      <c r="A127" s="37" t="s">
        <v>43</v>
      </c>
      <c r="B127" s="38" t="s">
        <v>834</v>
      </c>
      <c r="C127" s="39" t="s">
        <v>105</v>
      </c>
      <c r="D127" s="51"/>
    </row>
    <row r="128" spans="1:4" ht="13.5">
      <c r="A128" s="37" t="s">
        <v>43</v>
      </c>
      <c r="B128" s="38" t="s">
        <v>834</v>
      </c>
      <c r="C128" s="39" t="s">
        <v>106</v>
      </c>
      <c r="D128" s="51"/>
    </row>
    <row r="129" spans="1:4" ht="13.5">
      <c r="A129" s="37" t="s">
        <v>43</v>
      </c>
      <c r="B129" s="38" t="s">
        <v>834</v>
      </c>
      <c r="C129" s="39" t="s">
        <v>906</v>
      </c>
      <c r="D129" s="51">
        <v>0.65</v>
      </c>
    </row>
    <row r="130" spans="1:4">
      <c r="A130" s="37" t="s">
        <v>43</v>
      </c>
      <c r="B130" s="38" t="s">
        <v>191</v>
      </c>
      <c r="C130" s="39" t="s">
        <v>192</v>
      </c>
      <c r="D130" s="51">
        <v>0.4</v>
      </c>
    </row>
    <row r="131" spans="1:4">
      <c r="A131" s="37" t="s">
        <v>43</v>
      </c>
      <c r="B131" s="38" t="s">
        <v>179</v>
      </c>
      <c r="C131" s="39" t="s">
        <v>185</v>
      </c>
      <c r="D131" s="51">
        <v>0.9</v>
      </c>
    </row>
    <row r="132" spans="1:4" ht="13.5">
      <c r="A132" s="37" t="s">
        <v>43</v>
      </c>
      <c r="B132" s="38" t="s">
        <v>816</v>
      </c>
      <c r="C132" s="39" t="s">
        <v>944</v>
      </c>
      <c r="D132" s="51">
        <v>0.4</v>
      </c>
    </row>
    <row r="133" spans="1:4" ht="13.5">
      <c r="A133" s="37" t="s">
        <v>43</v>
      </c>
      <c r="B133" s="38" t="s">
        <v>816</v>
      </c>
      <c r="C133" s="39" t="s">
        <v>835</v>
      </c>
      <c r="D133" s="51">
        <v>0</v>
      </c>
    </row>
    <row r="134" spans="1:4" ht="13.5">
      <c r="A134" s="37" t="s">
        <v>43</v>
      </c>
      <c r="B134" s="38" t="s">
        <v>816</v>
      </c>
      <c r="C134" s="39" t="s">
        <v>836</v>
      </c>
      <c r="D134" s="51">
        <v>0</v>
      </c>
    </row>
    <row r="135" spans="1:4" ht="13.5">
      <c r="A135" s="37" t="s">
        <v>43</v>
      </c>
      <c r="B135" s="38" t="s">
        <v>816</v>
      </c>
      <c r="C135" s="39" t="s">
        <v>837</v>
      </c>
      <c r="D135" s="51">
        <v>0</v>
      </c>
    </row>
    <row r="136" spans="1:4" ht="13.5">
      <c r="A136" s="37" t="s">
        <v>43</v>
      </c>
      <c r="B136" s="38" t="s">
        <v>816</v>
      </c>
      <c r="C136" s="39" t="s">
        <v>838</v>
      </c>
      <c r="D136" s="51">
        <v>0</v>
      </c>
    </row>
    <row r="137" spans="1:4">
      <c r="A137" s="37" t="s">
        <v>43</v>
      </c>
      <c r="B137" s="38" t="s">
        <v>177</v>
      </c>
      <c r="C137" s="39" t="s">
        <v>178</v>
      </c>
      <c r="D137" s="51"/>
    </row>
    <row r="138" spans="1:4">
      <c r="A138" s="37" t="s">
        <v>43</v>
      </c>
      <c r="B138" s="38" t="s">
        <v>839</v>
      </c>
      <c r="C138" s="39" t="s">
        <v>840</v>
      </c>
      <c r="D138" s="51">
        <v>0.8</v>
      </c>
    </row>
    <row r="139" spans="1:4" ht="13.5">
      <c r="A139" s="37" t="s">
        <v>43</v>
      </c>
      <c r="B139" s="38" t="s">
        <v>839</v>
      </c>
      <c r="C139" s="39" t="s">
        <v>841</v>
      </c>
      <c r="D139" s="51">
        <v>0.8</v>
      </c>
    </row>
    <row r="140" spans="1:4" ht="13.5">
      <c r="A140" s="37" t="s">
        <v>43</v>
      </c>
      <c r="B140" s="38" t="s">
        <v>816</v>
      </c>
      <c r="C140" s="39" t="s">
        <v>83</v>
      </c>
      <c r="D140" s="51"/>
    </row>
    <row r="141" spans="1:4" ht="13.5">
      <c r="A141" s="37" t="s">
        <v>43</v>
      </c>
      <c r="B141" s="38" t="s">
        <v>842</v>
      </c>
      <c r="C141" s="39" t="s">
        <v>843</v>
      </c>
      <c r="D141" s="51">
        <v>0.5</v>
      </c>
    </row>
    <row r="142" spans="1:4" ht="13.5">
      <c r="A142" s="37" t="s">
        <v>43</v>
      </c>
      <c r="B142" s="38" t="s">
        <v>842</v>
      </c>
      <c r="C142" s="39" t="s">
        <v>844</v>
      </c>
      <c r="D142" s="51">
        <v>0.5</v>
      </c>
    </row>
    <row r="143" spans="1:4" ht="13.5">
      <c r="A143" s="37" t="s">
        <v>43</v>
      </c>
      <c r="B143" s="38" t="s">
        <v>845</v>
      </c>
      <c r="C143" s="39" t="s">
        <v>846</v>
      </c>
      <c r="D143" s="51">
        <v>0.5</v>
      </c>
    </row>
    <row r="144" spans="1:4" ht="13.5">
      <c r="A144" s="37" t="s">
        <v>43</v>
      </c>
      <c r="B144" s="38" t="s">
        <v>847</v>
      </c>
      <c r="C144" s="39" t="s">
        <v>848</v>
      </c>
      <c r="D144" s="51">
        <v>0.5</v>
      </c>
    </row>
    <row r="145" spans="1:4">
      <c r="A145" s="37" t="s">
        <v>43</v>
      </c>
      <c r="B145" s="38" t="s">
        <v>849</v>
      </c>
      <c r="C145" s="38" t="s">
        <v>69</v>
      </c>
      <c r="D145" s="51"/>
    </row>
    <row r="146" spans="1:4">
      <c r="A146" s="37" t="s">
        <v>43</v>
      </c>
      <c r="B146" s="38" t="s">
        <v>86</v>
      </c>
      <c r="C146" s="39" t="s">
        <v>87</v>
      </c>
      <c r="D146" s="51">
        <v>0.45</v>
      </c>
    </row>
    <row r="147" spans="1:4">
      <c r="A147" s="37" t="s">
        <v>43</v>
      </c>
      <c r="B147" s="38" t="s">
        <v>197</v>
      </c>
      <c r="C147" s="39" t="s">
        <v>198</v>
      </c>
      <c r="D147" s="51">
        <v>1</v>
      </c>
    </row>
    <row r="148" spans="1:4">
      <c r="A148" s="37" t="s">
        <v>43</v>
      </c>
      <c r="B148" s="38" t="s">
        <v>204</v>
      </c>
      <c r="C148" s="39" t="s">
        <v>947</v>
      </c>
      <c r="D148" s="51">
        <v>0.8</v>
      </c>
    </row>
    <row r="149" spans="1:4">
      <c r="A149" s="37" t="s">
        <v>43</v>
      </c>
      <c r="B149" s="38" t="s">
        <v>204</v>
      </c>
      <c r="C149" s="39" t="s">
        <v>945</v>
      </c>
      <c r="D149" s="51">
        <v>0.5</v>
      </c>
    </row>
    <row r="150" spans="1:4">
      <c r="A150" s="37" t="s">
        <v>43</v>
      </c>
      <c r="B150" s="38" t="s">
        <v>204</v>
      </c>
      <c r="C150" s="39" t="s">
        <v>929</v>
      </c>
      <c r="D150" s="51">
        <v>0.5</v>
      </c>
    </row>
    <row r="151" spans="1:4">
      <c r="A151" s="37" t="s">
        <v>43</v>
      </c>
      <c r="B151" s="38" t="s">
        <v>81</v>
      </c>
      <c r="C151" s="39" t="s">
        <v>147</v>
      </c>
      <c r="D151" s="51">
        <v>0.5</v>
      </c>
    </row>
    <row r="152" spans="1:4">
      <c r="A152" s="37" t="s">
        <v>43</v>
      </c>
      <c r="B152" s="38" t="s">
        <v>148</v>
      </c>
      <c r="C152" s="39" t="s">
        <v>149</v>
      </c>
      <c r="D152" s="51">
        <v>0.5</v>
      </c>
    </row>
    <row r="153" spans="1:4">
      <c r="A153" s="37" t="s">
        <v>43</v>
      </c>
      <c r="B153" s="38" t="s">
        <v>150</v>
      </c>
      <c r="C153" s="39" t="s">
        <v>151</v>
      </c>
      <c r="D153" s="51">
        <v>0.5</v>
      </c>
    </row>
    <row r="154" spans="1:4">
      <c r="A154" s="37" t="s">
        <v>43</v>
      </c>
      <c r="B154" s="38" t="s">
        <v>65</v>
      </c>
      <c r="C154" s="39" t="s">
        <v>66</v>
      </c>
      <c r="D154" s="51">
        <v>0.8</v>
      </c>
    </row>
    <row r="155" spans="1:4">
      <c r="A155" s="37" t="s">
        <v>43</v>
      </c>
      <c r="B155" s="38" t="s">
        <v>70</v>
      </c>
      <c r="C155" s="39" t="s">
        <v>850</v>
      </c>
      <c r="D155" s="51"/>
    </row>
    <row r="156" spans="1:4">
      <c r="A156" s="37" t="s">
        <v>43</v>
      </c>
      <c r="B156" s="38" t="s">
        <v>90</v>
      </c>
      <c r="C156" s="39" t="s">
        <v>91</v>
      </c>
      <c r="D156" s="51">
        <v>0.45</v>
      </c>
    </row>
    <row r="157" spans="1:4">
      <c r="A157" s="37" t="s">
        <v>43</v>
      </c>
      <c r="B157" s="38" t="s">
        <v>199</v>
      </c>
      <c r="C157" s="39" t="s">
        <v>200</v>
      </c>
      <c r="D157" s="51">
        <v>1</v>
      </c>
    </row>
    <row r="158" spans="1:4">
      <c r="A158" s="37" t="s">
        <v>43</v>
      </c>
      <c r="B158" s="38" t="s">
        <v>160</v>
      </c>
      <c r="C158" s="39" t="s">
        <v>161</v>
      </c>
      <c r="D158" s="51"/>
    </row>
    <row r="159" spans="1:4">
      <c r="A159" s="37" t="s">
        <v>43</v>
      </c>
      <c r="B159" s="38" t="s">
        <v>193</v>
      </c>
      <c r="C159" s="39" t="s">
        <v>194</v>
      </c>
      <c r="D159" s="51">
        <v>0.4</v>
      </c>
    </row>
    <row r="160" spans="1:4">
      <c r="A160" s="37" t="s">
        <v>43</v>
      </c>
      <c r="B160" s="38" t="s">
        <v>193</v>
      </c>
      <c r="C160" s="39" t="s">
        <v>851</v>
      </c>
      <c r="D160" s="51">
        <v>0.4</v>
      </c>
    </row>
    <row r="161" spans="1:4">
      <c r="A161" s="37" t="s">
        <v>43</v>
      </c>
      <c r="B161" s="38" t="s">
        <v>152</v>
      </c>
      <c r="C161" s="39" t="s">
        <v>153</v>
      </c>
      <c r="D161" s="51">
        <v>0.5</v>
      </c>
    </row>
    <row r="162" spans="1:4">
      <c r="A162" s="37" t="s">
        <v>43</v>
      </c>
      <c r="B162" s="38" t="s">
        <v>58</v>
      </c>
      <c r="C162" s="39" t="s">
        <v>59</v>
      </c>
      <c r="D162" s="51">
        <v>0.8</v>
      </c>
    </row>
    <row r="163" spans="1:4">
      <c r="A163" s="37" t="s">
        <v>43</v>
      </c>
      <c r="B163" s="38" t="s">
        <v>77</v>
      </c>
      <c r="C163" s="39" t="s">
        <v>196</v>
      </c>
      <c r="D163" s="51"/>
    </row>
    <row r="164" spans="1:4">
      <c r="A164" s="37" t="s">
        <v>43</v>
      </c>
      <c r="B164" s="38" t="s">
        <v>77</v>
      </c>
      <c r="C164" s="39" t="s">
        <v>78</v>
      </c>
      <c r="D164" s="51"/>
    </row>
    <row r="165" spans="1:4">
      <c r="A165" s="37" t="s">
        <v>43</v>
      </c>
      <c r="B165" s="38" t="s">
        <v>67</v>
      </c>
      <c r="C165" s="39" t="s">
        <v>68</v>
      </c>
      <c r="D165" s="51">
        <v>0.8</v>
      </c>
    </row>
    <row r="166" spans="1:4">
      <c r="A166" s="37" t="s">
        <v>43</v>
      </c>
      <c r="B166" s="38" t="s">
        <v>67</v>
      </c>
      <c r="C166" s="38" t="s">
        <v>68</v>
      </c>
      <c r="D166" s="51">
        <v>0.8</v>
      </c>
    </row>
    <row r="167" spans="1:4" ht="13.5">
      <c r="A167" s="37" t="s">
        <v>43</v>
      </c>
      <c r="B167" s="38" t="s">
        <v>852</v>
      </c>
      <c r="C167" s="39" t="s">
        <v>853</v>
      </c>
      <c r="D167" s="51"/>
    </row>
    <row r="168" spans="1:4">
      <c r="A168" s="37" t="s">
        <v>43</v>
      </c>
      <c r="B168" s="38" t="s">
        <v>73</v>
      </c>
      <c r="C168" s="39" t="s">
        <v>74</v>
      </c>
      <c r="D168" s="51"/>
    </row>
    <row r="169" spans="1:4">
      <c r="A169" s="37" t="s">
        <v>43</v>
      </c>
      <c r="B169" s="38" t="s">
        <v>79</v>
      </c>
      <c r="C169" s="39" t="s">
        <v>80</v>
      </c>
      <c r="D169" s="51">
        <v>0.5</v>
      </c>
    </row>
    <row r="170" spans="1:4">
      <c r="A170" s="37" t="s">
        <v>43</v>
      </c>
      <c r="B170" s="38" t="s">
        <v>81</v>
      </c>
      <c r="C170" s="39" t="s">
        <v>82</v>
      </c>
      <c r="D170" s="51">
        <v>0.5</v>
      </c>
    </row>
    <row r="171" spans="1:4">
      <c r="A171" s="37" t="s">
        <v>43</v>
      </c>
      <c r="B171" s="38" t="s">
        <v>84</v>
      </c>
      <c r="C171" s="39" t="s">
        <v>85</v>
      </c>
      <c r="D171" s="51"/>
    </row>
    <row r="172" spans="1:4" ht="13.5">
      <c r="A172" s="37" t="s">
        <v>43</v>
      </c>
      <c r="B172" s="38" t="s">
        <v>154</v>
      </c>
      <c r="C172" s="39" t="s">
        <v>854</v>
      </c>
      <c r="D172" s="51">
        <v>0.5</v>
      </c>
    </row>
    <row r="173" spans="1:4" ht="13.5">
      <c r="A173" s="37" t="s">
        <v>43</v>
      </c>
      <c r="B173" s="38" t="s">
        <v>154</v>
      </c>
      <c r="C173" s="39" t="s">
        <v>855</v>
      </c>
      <c r="D173" s="51">
        <v>0.5</v>
      </c>
    </row>
    <row r="174" spans="1:4" ht="13.5">
      <c r="A174" s="37" t="s">
        <v>43</v>
      </c>
      <c r="B174" s="38" t="s">
        <v>155</v>
      </c>
      <c r="C174" s="39" t="s">
        <v>856</v>
      </c>
      <c r="D174" s="51"/>
    </row>
    <row r="175" spans="1:4" ht="13.5">
      <c r="A175" s="37" t="s">
        <v>43</v>
      </c>
      <c r="B175" s="38" t="s">
        <v>156</v>
      </c>
      <c r="C175" s="39" t="s">
        <v>857</v>
      </c>
      <c r="D175" s="51">
        <v>0.5</v>
      </c>
    </row>
    <row r="176" spans="1:4" ht="13.5">
      <c r="A176" s="37" t="s">
        <v>43</v>
      </c>
      <c r="B176" s="38" t="s">
        <v>155</v>
      </c>
      <c r="C176" s="39" t="s">
        <v>858</v>
      </c>
      <c r="D176" s="51"/>
    </row>
    <row r="177" spans="1:4" ht="13.5">
      <c r="A177" s="37" t="s">
        <v>43</v>
      </c>
      <c r="B177" s="38" t="s">
        <v>154</v>
      </c>
      <c r="C177" s="39" t="s">
        <v>859</v>
      </c>
      <c r="D177" s="51"/>
    </row>
    <row r="178" spans="1:4" ht="13.5">
      <c r="A178" s="37" t="s">
        <v>43</v>
      </c>
      <c r="B178" s="38" t="s">
        <v>154</v>
      </c>
      <c r="C178" s="39" t="s">
        <v>905</v>
      </c>
      <c r="D178" s="51">
        <v>0.5</v>
      </c>
    </row>
    <row r="179" spans="1:4">
      <c r="A179" s="37" t="s">
        <v>43</v>
      </c>
      <c r="B179" s="38" t="s">
        <v>157</v>
      </c>
      <c r="C179" s="39" t="s">
        <v>158</v>
      </c>
      <c r="D179" s="51">
        <v>0.4</v>
      </c>
    </row>
    <row r="180" spans="1:4">
      <c r="A180" s="37" t="s">
        <v>43</v>
      </c>
      <c r="B180" s="38" t="s">
        <v>154</v>
      </c>
      <c r="C180" s="39" t="s">
        <v>159</v>
      </c>
      <c r="D180" s="51">
        <v>0.5</v>
      </c>
    </row>
    <row r="181" spans="1:4">
      <c r="A181" s="37" t="s">
        <v>43</v>
      </c>
      <c r="B181" s="38" t="s">
        <v>154</v>
      </c>
      <c r="C181" s="39" t="s">
        <v>860</v>
      </c>
      <c r="D181" s="51"/>
    </row>
    <row r="182" spans="1:4">
      <c r="A182" s="37" t="s">
        <v>43</v>
      </c>
      <c r="B182" s="38" t="s">
        <v>62</v>
      </c>
      <c r="C182" s="39" t="s">
        <v>63</v>
      </c>
      <c r="D182" s="51">
        <v>0.8</v>
      </c>
    </row>
    <row r="183" spans="1:4">
      <c r="A183" s="37" t="s">
        <v>43</v>
      </c>
      <c r="B183" s="38" t="s">
        <v>62</v>
      </c>
      <c r="C183" s="39" t="s">
        <v>64</v>
      </c>
      <c r="D183" s="51">
        <v>0.8</v>
      </c>
    </row>
    <row r="184" spans="1:4">
      <c r="A184" s="37" t="s">
        <v>43</v>
      </c>
      <c r="B184" s="38" t="s">
        <v>71</v>
      </c>
      <c r="C184" s="39" t="s">
        <v>72</v>
      </c>
      <c r="D184" s="51"/>
    </row>
    <row r="185" spans="1:4">
      <c r="A185" s="37" t="s">
        <v>43</v>
      </c>
      <c r="B185" s="38" t="s">
        <v>75</v>
      </c>
      <c r="C185" s="39" t="s">
        <v>76</v>
      </c>
      <c r="D185" s="51">
        <v>0.8</v>
      </c>
    </row>
    <row r="186" spans="1:4">
      <c r="A186" s="37" t="s">
        <v>43</v>
      </c>
      <c r="B186" s="38" t="s">
        <v>88</v>
      </c>
      <c r="C186" s="39" t="s">
        <v>89</v>
      </c>
      <c r="D186" s="51">
        <v>0.45</v>
      </c>
    </row>
    <row r="187" spans="1:4">
      <c r="A187" s="37" t="s">
        <v>43</v>
      </c>
      <c r="B187" s="38" t="s">
        <v>201</v>
      </c>
      <c r="C187" s="39" t="s">
        <v>202</v>
      </c>
      <c r="D187" s="51">
        <v>1</v>
      </c>
    </row>
    <row r="188" spans="1:4">
      <c r="A188" s="37" t="s">
        <v>43</v>
      </c>
      <c r="B188" s="38" t="s">
        <v>154</v>
      </c>
      <c r="C188" s="39" t="s">
        <v>946</v>
      </c>
      <c r="D188" s="51">
        <v>0.5</v>
      </c>
    </row>
    <row r="189" spans="1:4">
      <c r="A189" s="37" t="s">
        <v>43</v>
      </c>
      <c r="B189" s="38" t="s">
        <v>154</v>
      </c>
      <c r="C189" s="39" t="s">
        <v>928</v>
      </c>
      <c r="D189" s="51">
        <v>0.5</v>
      </c>
    </row>
    <row r="190" spans="1:4">
      <c r="A190" s="37" t="s">
        <v>43</v>
      </c>
      <c r="B190" s="38" t="s">
        <v>861</v>
      </c>
      <c r="C190" s="39" t="s">
        <v>862</v>
      </c>
      <c r="D190" s="51">
        <v>0.5</v>
      </c>
    </row>
    <row r="191" spans="1:4">
      <c r="A191" s="37" t="s">
        <v>43</v>
      </c>
      <c r="B191" s="38" t="s">
        <v>168</v>
      </c>
      <c r="C191" s="39" t="s">
        <v>863</v>
      </c>
      <c r="D191" s="51">
        <v>0.5</v>
      </c>
    </row>
    <row r="192" spans="1:4">
      <c r="A192" s="37" t="s">
        <v>43</v>
      </c>
      <c r="B192" s="38" t="s">
        <v>864</v>
      </c>
      <c r="C192" s="39" t="s">
        <v>865</v>
      </c>
      <c r="D192" s="51">
        <v>0.4</v>
      </c>
    </row>
    <row r="193" spans="1:4">
      <c r="A193" s="37" t="s">
        <v>43</v>
      </c>
      <c r="B193" s="38" t="s">
        <v>169</v>
      </c>
      <c r="C193" s="39" t="s">
        <v>170</v>
      </c>
      <c r="D193" s="51">
        <v>0.5</v>
      </c>
    </row>
    <row r="194" spans="1:4">
      <c r="A194" s="37" t="s">
        <v>43</v>
      </c>
      <c r="B194" s="38" t="s">
        <v>171</v>
      </c>
      <c r="C194" s="39" t="s">
        <v>172</v>
      </c>
      <c r="D194" s="51">
        <v>0.5</v>
      </c>
    </row>
    <row r="195" spans="1:4" ht="13.5">
      <c r="A195" s="37" t="s">
        <v>43</v>
      </c>
      <c r="B195" s="38" t="s">
        <v>866</v>
      </c>
      <c r="C195" s="39" t="s">
        <v>867</v>
      </c>
      <c r="D195" s="51"/>
    </row>
    <row r="196" spans="1:4" ht="13.5">
      <c r="A196" s="37" t="s">
        <v>43</v>
      </c>
      <c r="B196" s="38" t="s">
        <v>173</v>
      </c>
      <c r="C196" s="39" t="s">
        <v>868</v>
      </c>
      <c r="D196" s="51">
        <v>0.5</v>
      </c>
    </row>
    <row r="197" spans="1:4" ht="13.5">
      <c r="A197" s="37" t="s">
        <v>43</v>
      </c>
      <c r="B197" s="38" t="s">
        <v>173</v>
      </c>
      <c r="C197" s="39" t="s">
        <v>869</v>
      </c>
      <c r="D197" s="51">
        <v>0.5</v>
      </c>
    </row>
    <row r="198" spans="1:4" ht="13.5">
      <c r="A198" s="37" t="s">
        <v>43</v>
      </c>
      <c r="B198" s="38" t="s">
        <v>173</v>
      </c>
      <c r="C198" s="39" t="s">
        <v>870</v>
      </c>
      <c r="D198" s="51">
        <v>0.5</v>
      </c>
    </row>
    <row r="199" spans="1:4" ht="13.5">
      <c r="A199" s="37" t="s">
        <v>43</v>
      </c>
      <c r="B199" s="38" t="s">
        <v>173</v>
      </c>
      <c r="C199" s="39" t="s">
        <v>871</v>
      </c>
      <c r="D199" s="51">
        <v>0.5</v>
      </c>
    </row>
    <row r="200" spans="1:4" ht="13.5">
      <c r="A200" s="37" t="s">
        <v>43</v>
      </c>
      <c r="B200" s="38" t="s">
        <v>174</v>
      </c>
      <c r="C200" s="39" t="s">
        <v>872</v>
      </c>
      <c r="D200" s="51"/>
    </row>
    <row r="201" spans="1:4" ht="13.5">
      <c r="A201" s="37" t="s">
        <v>43</v>
      </c>
      <c r="B201" s="38" t="s">
        <v>174</v>
      </c>
      <c r="C201" s="39" t="s">
        <v>873</v>
      </c>
      <c r="D201" s="51"/>
    </row>
    <row r="202" spans="1:4" ht="13.5">
      <c r="A202" s="37" t="s">
        <v>43</v>
      </c>
      <c r="B202" s="38" t="s">
        <v>174</v>
      </c>
      <c r="C202" s="39" t="s">
        <v>874</v>
      </c>
      <c r="D202" s="51"/>
    </row>
    <row r="203" spans="1:4" ht="13.5">
      <c r="A203" s="37" t="s">
        <v>43</v>
      </c>
      <c r="B203" s="38" t="s">
        <v>174</v>
      </c>
      <c r="C203" s="39" t="s">
        <v>875</v>
      </c>
      <c r="D203" s="51"/>
    </row>
    <row r="204" spans="1:4" ht="13.5">
      <c r="A204" s="37" t="s">
        <v>43</v>
      </c>
      <c r="B204" s="38" t="s">
        <v>174</v>
      </c>
      <c r="C204" s="39" t="s">
        <v>876</v>
      </c>
      <c r="D204" s="51"/>
    </row>
    <row r="205" spans="1:4" ht="13.5">
      <c r="A205" s="37" t="s">
        <v>43</v>
      </c>
      <c r="B205" s="38" t="s">
        <v>174</v>
      </c>
      <c r="C205" s="39" t="s">
        <v>877</v>
      </c>
      <c r="D205" s="51"/>
    </row>
    <row r="206" spans="1:4">
      <c r="A206" s="37" t="s">
        <v>43</v>
      </c>
      <c r="B206" s="38" t="s">
        <v>174</v>
      </c>
      <c r="C206" s="39" t="s">
        <v>175</v>
      </c>
      <c r="D206" s="51"/>
    </row>
    <row r="207" spans="1:4">
      <c r="A207" s="37" t="s">
        <v>43</v>
      </c>
      <c r="B207" s="38" t="s">
        <v>174</v>
      </c>
      <c r="C207" s="39" t="s">
        <v>176</v>
      </c>
      <c r="D207" s="51"/>
    </row>
    <row r="208" spans="1:4">
      <c r="A208" s="37" t="s">
        <v>43</v>
      </c>
      <c r="B208" s="38" t="s">
        <v>60</v>
      </c>
      <c r="C208" s="39" t="s">
        <v>61</v>
      </c>
      <c r="D208" s="51">
        <v>0.8</v>
      </c>
    </row>
    <row r="209" spans="1:4">
      <c r="A209" s="37" t="s">
        <v>43</v>
      </c>
      <c r="B209" s="38" t="s">
        <v>162</v>
      </c>
      <c r="C209" s="39" t="s">
        <v>163</v>
      </c>
      <c r="D209" s="51"/>
    </row>
    <row r="210" spans="1:4">
      <c r="A210" s="37" t="s">
        <v>43</v>
      </c>
      <c r="B210" s="38" t="s">
        <v>164</v>
      </c>
      <c r="C210" s="39" t="s">
        <v>165</v>
      </c>
      <c r="D210" s="51"/>
    </row>
    <row r="211" spans="1:4">
      <c r="A211" s="37" t="s">
        <v>43</v>
      </c>
      <c r="B211" s="38" t="s">
        <v>166</v>
      </c>
      <c r="C211" s="39" t="s">
        <v>167</v>
      </c>
      <c r="D211" s="51"/>
    </row>
    <row r="212" spans="1:4">
      <c r="A212" s="37" t="s">
        <v>43</v>
      </c>
      <c r="B212" s="38" t="s">
        <v>181</v>
      </c>
      <c r="C212" s="39" t="s">
        <v>182</v>
      </c>
      <c r="D212" s="51"/>
    </row>
    <row r="213" spans="1:4">
      <c r="A213" s="37" t="s">
        <v>43</v>
      </c>
      <c r="B213" s="38" t="s">
        <v>179</v>
      </c>
      <c r="C213" s="39" t="s">
        <v>180</v>
      </c>
      <c r="D213" s="51"/>
    </row>
    <row r="214" spans="1:4" ht="13.5">
      <c r="A214" s="37" t="s">
        <v>43</v>
      </c>
      <c r="B214" s="38" t="s">
        <v>44</v>
      </c>
      <c r="C214" s="39" t="s">
        <v>878</v>
      </c>
      <c r="D214" s="51"/>
    </row>
    <row r="215" spans="1:4">
      <c r="A215" s="37" t="s">
        <v>43</v>
      </c>
      <c r="B215" s="38" t="s">
        <v>46</v>
      </c>
      <c r="C215" s="39" t="s">
        <v>879</v>
      </c>
      <c r="D215" s="51">
        <v>0</v>
      </c>
    </row>
    <row r="216" spans="1:4">
      <c r="A216" s="37" t="s">
        <v>43</v>
      </c>
      <c r="B216" s="38" t="s">
        <v>47</v>
      </c>
      <c r="C216" s="39" t="s">
        <v>880</v>
      </c>
      <c r="D216" s="51">
        <v>0</v>
      </c>
    </row>
    <row r="217" spans="1:4">
      <c r="A217" s="37" t="s">
        <v>43</v>
      </c>
      <c r="B217" s="38" t="s">
        <v>48</v>
      </c>
      <c r="C217" s="39" t="s">
        <v>49</v>
      </c>
      <c r="D217" s="51">
        <v>0</v>
      </c>
    </row>
    <row r="218" spans="1:4" ht="13.5">
      <c r="A218" s="37" t="s">
        <v>43</v>
      </c>
      <c r="B218" s="38" t="s">
        <v>44</v>
      </c>
      <c r="C218" s="39" t="s">
        <v>881</v>
      </c>
      <c r="D218" s="51">
        <v>0.4</v>
      </c>
    </row>
    <row r="219" spans="1:4" ht="13.5">
      <c r="A219" s="37" t="s">
        <v>43</v>
      </c>
      <c r="B219" s="38" t="s">
        <v>882</v>
      </c>
      <c r="C219" s="39" t="s">
        <v>883</v>
      </c>
      <c r="D219" s="51">
        <v>0</v>
      </c>
    </row>
    <row r="220" spans="1:4">
      <c r="A220" s="37" t="s">
        <v>43</v>
      </c>
      <c r="B220" s="38" t="s">
        <v>50</v>
      </c>
      <c r="C220" s="39" t="s">
        <v>884</v>
      </c>
      <c r="D220" s="51">
        <v>0</v>
      </c>
    </row>
    <row r="221" spans="1:4" ht="13.5">
      <c r="A221" s="37" t="s">
        <v>43</v>
      </c>
      <c r="B221" s="38" t="s">
        <v>44</v>
      </c>
      <c r="C221" s="39" t="s">
        <v>885</v>
      </c>
      <c r="D221" s="51"/>
    </row>
    <row r="222" spans="1:4">
      <c r="A222" s="37" t="s">
        <v>43</v>
      </c>
      <c r="B222" s="38" t="s">
        <v>44</v>
      </c>
      <c r="C222" s="39" t="s">
        <v>45</v>
      </c>
      <c r="D222" s="51"/>
    </row>
    <row r="223" spans="1:4">
      <c r="A223" s="37" t="s">
        <v>43</v>
      </c>
      <c r="B223" s="38" t="s">
        <v>51</v>
      </c>
      <c r="C223" s="39" t="s">
        <v>52</v>
      </c>
      <c r="D223" s="51">
        <v>0.65</v>
      </c>
    </row>
    <row r="224" spans="1:4">
      <c r="A224" s="37" t="s">
        <v>43</v>
      </c>
      <c r="B224" s="38" t="s">
        <v>886</v>
      </c>
      <c r="C224" s="39" t="s">
        <v>53</v>
      </c>
      <c r="D224" s="51">
        <v>0</v>
      </c>
    </row>
    <row r="225" spans="1:4">
      <c r="A225" s="37" t="s">
        <v>43</v>
      </c>
      <c r="B225" s="38" t="s">
        <v>54</v>
      </c>
      <c r="C225" s="39" t="s">
        <v>55</v>
      </c>
      <c r="D225" s="51">
        <v>0</v>
      </c>
    </row>
    <row r="226" spans="1:4">
      <c r="A226" s="37" t="s">
        <v>43</v>
      </c>
      <c r="B226" s="38" t="s">
        <v>887</v>
      </c>
      <c r="C226" s="39" t="s">
        <v>888</v>
      </c>
      <c r="D226" s="51">
        <v>0</v>
      </c>
    </row>
    <row r="227" spans="1:4">
      <c r="A227" s="37" t="s">
        <v>43</v>
      </c>
      <c r="B227" s="38" t="s">
        <v>56</v>
      </c>
      <c r="C227" s="39" t="s">
        <v>57</v>
      </c>
      <c r="D227" s="51">
        <v>0.8</v>
      </c>
    </row>
    <row r="228" spans="1:4">
      <c r="A228" s="37" t="s">
        <v>43</v>
      </c>
      <c r="B228" s="38" t="s">
        <v>115</v>
      </c>
      <c r="C228" s="39" t="s">
        <v>116</v>
      </c>
      <c r="D228" s="51"/>
    </row>
    <row r="229" spans="1:4">
      <c r="A229" s="37" t="s">
        <v>43</v>
      </c>
      <c r="B229" s="38" t="s">
        <v>889</v>
      </c>
      <c r="C229" s="39" t="s">
        <v>890</v>
      </c>
      <c r="D229" s="51"/>
    </row>
    <row r="230" spans="1:4">
      <c r="A230" s="37" t="s">
        <v>43</v>
      </c>
      <c r="B230" s="38" t="s">
        <v>117</v>
      </c>
      <c r="C230" s="39" t="s">
        <v>118</v>
      </c>
      <c r="D230" s="51"/>
    </row>
    <row r="231" spans="1:4">
      <c r="A231" s="37" t="s">
        <v>43</v>
      </c>
      <c r="B231" s="38" t="s">
        <v>122</v>
      </c>
      <c r="C231" s="39" t="s">
        <v>123</v>
      </c>
      <c r="D231" s="51"/>
    </row>
    <row r="232" spans="1:4">
      <c r="A232" s="37" t="s">
        <v>43</v>
      </c>
      <c r="B232" s="38" t="s">
        <v>124</v>
      </c>
      <c r="C232" s="39" t="s">
        <v>125</v>
      </c>
      <c r="D232" s="51"/>
    </row>
    <row r="233" spans="1:4">
      <c r="A233" s="37" t="s">
        <v>43</v>
      </c>
      <c r="B233" s="38" t="s">
        <v>119</v>
      </c>
      <c r="C233" s="39" t="s">
        <v>120</v>
      </c>
      <c r="D233" s="51"/>
    </row>
    <row r="234" spans="1:4">
      <c r="A234" s="37" t="s">
        <v>43</v>
      </c>
      <c r="B234" s="38" t="s">
        <v>130</v>
      </c>
      <c r="C234" s="39" t="s">
        <v>131</v>
      </c>
      <c r="D234" s="51"/>
    </row>
    <row r="235" spans="1:4">
      <c r="A235" s="37" t="s">
        <v>43</v>
      </c>
      <c r="B235" s="38" t="s">
        <v>119</v>
      </c>
      <c r="C235" s="39" t="s">
        <v>121</v>
      </c>
      <c r="D235" s="51"/>
    </row>
    <row r="236" spans="1:4">
      <c r="A236" s="37" t="s">
        <v>43</v>
      </c>
      <c r="B236" s="38" t="s">
        <v>126</v>
      </c>
      <c r="C236" s="39" t="s">
        <v>127</v>
      </c>
      <c r="D236" s="51"/>
    </row>
    <row r="237" spans="1:4">
      <c r="A237" s="37" t="s">
        <v>43</v>
      </c>
      <c r="B237" s="38" t="s">
        <v>128</v>
      </c>
      <c r="C237" s="39" t="s">
        <v>129</v>
      </c>
      <c r="D237" s="51"/>
    </row>
    <row r="238" spans="1:4">
      <c r="A238" s="37" t="s">
        <v>43</v>
      </c>
      <c r="B238" s="38" t="s">
        <v>132</v>
      </c>
      <c r="C238" s="39" t="s">
        <v>133</v>
      </c>
      <c r="D238" s="51"/>
    </row>
    <row r="239" spans="1:4">
      <c r="A239" s="37" t="s">
        <v>43</v>
      </c>
      <c r="B239" s="38" t="s">
        <v>134</v>
      </c>
      <c r="C239" s="39" t="s">
        <v>135</v>
      </c>
      <c r="D239" s="51"/>
    </row>
    <row r="240" spans="1:4">
      <c r="A240" s="37" t="s">
        <v>43</v>
      </c>
      <c r="B240" s="38" t="s">
        <v>136</v>
      </c>
      <c r="C240" s="39" t="s">
        <v>137</v>
      </c>
      <c r="D240" s="51"/>
    </row>
    <row r="241" spans="1:4">
      <c r="A241" s="37" t="s">
        <v>43</v>
      </c>
      <c r="B241" s="38" t="s">
        <v>138</v>
      </c>
      <c r="C241" s="39" t="s">
        <v>139</v>
      </c>
      <c r="D241" s="51">
        <v>0</v>
      </c>
    </row>
    <row r="242" spans="1:4">
      <c r="A242" s="37" t="s">
        <v>43</v>
      </c>
      <c r="B242" s="38" t="s">
        <v>136</v>
      </c>
      <c r="C242" s="39" t="s">
        <v>142</v>
      </c>
      <c r="D242" s="51"/>
    </row>
    <row r="243" spans="1:4">
      <c r="A243" s="37" t="s">
        <v>43</v>
      </c>
      <c r="B243" s="38" t="s">
        <v>136</v>
      </c>
      <c r="C243" s="39" t="s">
        <v>140</v>
      </c>
      <c r="D243" s="51"/>
    </row>
    <row r="244" spans="1:4">
      <c r="A244" s="37" t="s">
        <v>43</v>
      </c>
      <c r="B244" s="38" t="s">
        <v>136</v>
      </c>
      <c r="C244" s="39" t="s">
        <v>141</v>
      </c>
      <c r="D244" s="51"/>
    </row>
    <row r="245" spans="1:4">
      <c r="A245" s="37" t="s">
        <v>43</v>
      </c>
      <c r="B245" s="38" t="s">
        <v>143</v>
      </c>
      <c r="C245" s="39" t="s">
        <v>144</v>
      </c>
      <c r="D245" s="51"/>
    </row>
    <row r="246" spans="1:4">
      <c r="A246" s="37" t="s">
        <v>43</v>
      </c>
      <c r="B246" s="38" t="s">
        <v>145</v>
      </c>
      <c r="C246" s="39" t="s">
        <v>146</v>
      </c>
      <c r="D246" s="51"/>
    </row>
    <row r="247" spans="1:4" ht="16.5">
      <c r="A247" s="37" t="s">
        <v>443</v>
      </c>
      <c r="B247" s="38" t="s">
        <v>444</v>
      </c>
      <c r="C247" s="39" t="s">
        <v>498</v>
      </c>
      <c r="D247" s="46"/>
    </row>
    <row r="248" spans="1:4" ht="16.5">
      <c r="A248" s="37" t="s">
        <v>443</v>
      </c>
      <c r="B248" s="38" t="s">
        <v>503</v>
      </c>
      <c r="C248" s="39" t="s">
        <v>504</v>
      </c>
      <c r="D248" s="46"/>
    </row>
    <row r="249" spans="1:4">
      <c r="A249" s="37" t="s">
        <v>443</v>
      </c>
      <c r="B249" s="38" t="s">
        <v>160</v>
      </c>
      <c r="C249" s="39" t="s">
        <v>499</v>
      </c>
      <c r="D249" s="46"/>
    </row>
    <row r="250" spans="1:4">
      <c r="A250" s="37" t="s">
        <v>443</v>
      </c>
      <c r="B250" s="38" t="s">
        <v>160</v>
      </c>
      <c r="C250" s="39" t="s">
        <v>500</v>
      </c>
      <c r="D250" s="46"/>
    </row>
    <row r="251" spans="1:4">
      <c r="A251" s="37" t="s">
        <v>443</v>
      </c>
      <c r="B251" s="38" t="s">
        <v>160</v>
      </c>
      <c r="C251" s="39" t="s">
        <v>501</v>
      </c>
      <c r="D251" s="46"/>
    </row>
    <row r="252" spans="1:4">
      <c r="A252" s="37" t="s">
        <v>443</v>
      </c>
      <c r="B252" s="38" t="s">
        <v>160</v>
      </c>
      <c r="C252" s="39" t="s">
        <v>502</v>
      </c>
      <c r="D252" s="46"/>
    </row>
    <row r="253" spans="1:4" ht="16.5">
      <c r="A253" s="37" t="s">
        <v>443</v>
      </c>
      <c r="B253" s="38" t="s">
        <v>503</v>
      </c>
      <c r="C253" s="39" t="s">
        <v>506</v>
      </c>
      <c r="D253" s="46"/>
    </row>
    <row r="254" spans="1:4">
      <c r="A254" s="37" t="s">
        <v>443</v>
      </c>
      <c r="B254" s="38" t="s">
        <v>160</v>
      </c>
      <c r="C254" s="39" t="s">
        <v>505</v>
      </c>
      <c r="D254" s="46"/>
    </row>
    <row r="255" spans="1:4" ht="16.5">
      <c r="A255" s="37" t="s">
        <v>443</v>
      </c>
      <c r="B255" s="38" t="s">
        <v>444</v>
      </c>
      <c r="C255" s="39" t="s">
        <v>445</v>
      </c>
      <c r="D255" s="46"/>
    </row>
    <row r="256" spans="1:4">
      <c r="A256" s="37" t="s">
        <v>443</v>
      </c>
      <c r="B256" s="38" t="s">
        <v>247</v>
      </c>
      <c r="C256" s="39" t="s">
        <v>447</v>
      </c>
      <c r="D256" s="46">
        <v>0</v>
      </c>
    </row>
    <row r="257" spans="1:4">
      <c r="A257" s="37" t="s">
        <v>722</v>
      </c>
      <c r="B257" s="43" t="s">
        <v>723</v>
      </c>
      <c r="C257" s="42" t="s">
        <v>724</v>
      </c>
      <c r="D257" s="46"/>
    </row>
    <row r="258" spans="1:4">
      <c r="A258" s="37" t="s">
        <v>659</v>
      </c>
      <c r="B258" s="43" t="s">
        <v>660</v>
      </c>
      <c r="C258" s="43" t="s">
        <v>661</v>
      </c>
      <c r="D258" s="46">
        <v>0</v>
      </c>
    </row>
    <row r="259" spans="1:4">
      <c r="A259" s="37" t="s">
        <v>659</v>
      </c>
      <c r="B259" s="43" t="s">
        <v>662</v>
      </c>
      <c r="C259" s="43" t="s">
        <v>663</v>
      </c>
      <c r="D259" s="46">
        <v>0</v>
      </c>
    </row>
    <row r="260" spans="1:4">
      <c r="A260" s="37" t="s">
        <v>725</v>
      </c>
      <c r="B260" s="40" t="s">
        <v>726</v>
      </c>
      <c r="C260" s="41" t="s">
        <v>727</v>
      </c>
      <c r="D260" s="46"/>
    </row>
    <row r="261" spans="1:4">
      <c r="A261" s="37" t="s">
        <v>725</v>
      </c>
      <c r="B261" s="43" t="s">
        <v>728</v>
      </c>
      <c r="C261" s="42" t="s">
        <v>729</v>
      </c>
      <c r="D261" s="46"/>
    </row>
    <row r="262" spans="1:4">
      <c r="A262" s="37" t="s">
        <v>725</v>
      </c>
      <c r="B262" s="43" t="s">
        <v>730</v>
      </c>
      <c r="C262" s="42" t="s">
        <v>731</v>
      </c>
      <c r="D262" s="46"/>
    </row>
    <row r="263" spans="1:4">
      <c r="A263" s="37" t="s">
        <v>610</v>
      </c>
      <c r="B263" s="40" t="s">
        <v>613</v>
      </c>
      <c r="C263" s="41" t="s">
        <v>614</v>
      </c>
      <c r="D263" s="46"/>
    </row>
    <row r="264" spans="1:4">
      <c r="A264" s="37" t="s">
        <v>610</v>
      </c>
      <c r="B264" s="40" t="s">
        <v>615</v>
      </c>
      <c r="C264" s="41" t="s">
        <v>616</v>
      </c>
      <c r="D264" s="46"/>
    </row>
    <row r="265" spans="1:4">
      <c r="A265" s="37" t="s">
        <v>610</v>
      </c>
      <c r="B265" s="40" t="s">
        <v>617</v>
      </c>
      <c r="C265" s="41" t="s">
        <v>618</v>
      </c>
      <c r="D265" s="46"/>
    </row>
    <row r="266" spans="1:4">
      <c r="A266" s="37" t="s">
        <v>610</v>
      </c>
      <c r="B266" s="43" t="s">
        <v>627</v>
      </c>
      <c r="C266" s="43" t="s">
        <v>628</v>
      </c>
      <c r="D266" s="46"/>
    </row>
    <row r="267" spans="1:4">
      <c r="A267" s="37" t="s">
        <v>610</v>
      </c>
      <c r="B267" s="40" t="s">
        <v>611</v>
      </c>
      <c r="C267" s="41" t="s">
        <v>612</v>
      </c>
      <c r="D267" s="46"/>
    </row>
    <row r="268" spans="1:4">
      <c r="A268" s="37" t="s">
        <v>338</v>
      </c>
      <c r="B268" s="38" t="s">
        <v>417</v>
      </c>
      <c r="C268" s="39" t="s">
        <v>418</v>
      </c>
      <c r="D268" s="46"/>
    </row>
    <row r="269" spans="1:4">
      <c r="A269" s="37" t="s">
        <v>338</v>
      </c>
      <c r="B269" s="38" t="s">
        <v>417</v>
      </c>
      <c r="C269" s="39" t="s">
        <v>419</v>
      </c>
      <c r="D269" s="46"/>
    </row>
    <row r="270" spans="1:4">
      <c r="A270" s="37" t="s">
        <v>338</v>
      </c>
      <c r="B270" s="38" t="s">
        <v>415</v>
      </c>
      <c r="C270" s="39" t="s">
        <v>416</v>
      </c>
      <c r="D270" s="46"/>
    </row>
    <row r="271" spans="1:4">
      <c r="A271" s="37" t="s">
        <v>338</v>
      </c>
      <c r="B271" s="38" t="s">
        <v>426</v>
      </c>
      <c r="C271" s="39" t="s">
        <v>427</v>
      </c>
      <c r="D271" s="46"/>
    </row>
    <row r="272" spans="1:4">
      <c r="A272" s="37" t="s">
        <v>338</v>
      </c>
      <c r="B272" s="38" t="s">
        <v>420</v>
      </c>
      <c r="C272" s="39" t="s">
        <v>421</v>
      </c>
      <c r="D272" s="46"/>
    </row>
    <row r="273" spans="1:4">
      <c r="A273" s="37" t="s">
        <v>338</v>
      </c>
      <c r="B273" s="38" t="s">
        <v>422</v>
      </c>
      <c r="C273" s="39" t="s">
        <v>423</v>
      </c>
      <c r="D273" s="46"/>
    </row>
    <row r="274" spans="1:4">
      <c r="A274" s="37" t="s">
        <v>338</v>
      </c>
      <c r="B274" s="38" t="s">
        <v>430</v>
      </c>
      <c r="C274" s="39" t="s">
        <v>431</v>
      </c>
      <c r="D274" s="46"/>
    </row>
    <row r="275" spans="1:4">
      <c r="A275" s="37" t="s">
        <v>338</v>
      </c>
      <c r="B275" s="38" t="s">
        <v>424</v>
      </c>
      <c r="C275" s="39" t="s">
        <v>425</v>
      </c>
      <c r="D275" s="46"/>
    </row>
    <row r="276" spans="1:4">
      <c r="A276" s="37" t="s">
        <v>338</v>
      </c>
      <c r="B276" s="38" t="s">
        <v>428</v>
      </c>
      <c r="C276" s="39" t="s">
        <v>429</v>
      </c>
      <c r="D276" s="46"/>
    </row>
    <row r="277" spans="1:4">
      <c r="A277" s="37" t="s">
        <v>338</v>
      </c>
      <c r="B277" s="38" t="s">
        <v>891</v>
      </c>
      <c r="C277" s="39" t="s">
        <v>896</v>
      </c>
      <c r="D277" s="46">
        <v>0.8</v>
      </c>
    </row>
    <row r="278" spans="1:4">
      <c r="A278" s="37" t="s">
        <v>338</v>
      </c>
      <c r="B278" s="38" t="s">
        <v>892</v>
      </c>
      <c r="C278" s="39" t="s">
        <v>893</v>
      </c>
      <c r="D278" s="46">
        <v>0.8</v>
      </c>
    </row>
    <row r="279" spans="1:4">
      <c r="A279" s="37" t="s">
        <v>338</v>
      </c>
      <c r="B279" s="38" t="s">
        <v>897</v>
      </c>
      <c r="C279" s="39" t="s">
        <v>898</v>
      </c>
      <c r="D279" s="46">
        <v>0</v>
      </c>
    </row>
    <row r="280" spans="1:4">
      <c r="A280" s="37" t="s">
        <v>338</v>
      </c>
      <c r="B280" s="38" t="s">
        <v>899</v>
      </c>
      <c r="C280" s="39" t="s">
        <v>900</v>
      </c>
      <c r="D280" s="46">
        <v>0.8</v>
      </c>
    </row>
    <row r="281" spans="1:4">
      <c r="A281" s="37" t="s">
        <v>338</v>
      </c>
      <c r="B281" s="38" t="s">
        <v>901</v>
      </c>
      <c r="C281" s="39" t="s">
        <v>902</v>
      </c>
      <c r="D281" s="46">
        <v>0.8</v>
      </c>
    </row>
    <row r="282" spans="1:4">
      <c r="A282" s="37" t="s">
        <v>338</v>
      </c>
      <c r="B282" s="38" t="s">
        <v>903</v>
      </c>
      <c r="C282" s="39" t="s">
        <v>904</v>
      </c>
      <c r="D282" s="46">
        <v>0</v>
      </c>
    </row>
    <row r="283" spans="1:4">
      <c r="A283" s="37" t="s">
        <v>338</v>
      </c>
      <c r="B283" s="38" t="s">
        <v>894</v>
      </c>
      <c r="C283" s="39" t="s">
        <v>895</v>
      </c>
      <c r="D283" s="46">
        <v>0</v>
      </c>
    </row>
    <row r="284" spans="1:4">
      <c r="A284" s="37" t="s">
        <v>338</v>
      </c>
      <c r="B284" s="38" t="s">
        <v>377</v>
      </c>
      <c r="C284" s="39" t="s">
        <v>378</v>
      </c>
      <c r="D284" s="46">
        <v>0.65</v>
      </c>
    </row>
    <row r="285" spans="1:4">
      <c r="A285" s="37" t="s">
        <v>338</v>
      </c>
      <c r="B285" s="38" t="s">
        <v>377</v>
      </c>
      <c r="C285" s="39" t="s">
        <v>914</v>
      </c>
      <c r="D285" s="46">
        <v>0.65</v>
      </c>
    </row>
    <row r="286" spans="1:4">
      <c r="A286" s="37" t="s">
        <v>338</v>
      </c>
      <c r="B286" s="38" t="s">
        <v>379</v>
      </c>
      <c r="C286" s="39" t="s">
        <v>382</v>
      </c>
      <c r="D286" s="46">
        <v>0.65</v>
      </c>
    </row>
    <row r="287" spans="1:4">
      <c r="A287" s="37" t="s">
        <v>338</v>
      </c>
      <c r="B287" s="38" t="s">
        <v>379</v>
      </c>
      <c r="C287" s="39" t="s">
        <v>381</v>
      </c>
      <c r="D287" s="46">
        <v>0.65</v>
      </c>
    </row>
    <row r="288" spans="1:4">
      <c r="A288" s="37" t="s">
        <v>338</v>
      </c>
      <c r="B288" s="38" t="s">
        <v>379</v>
      </c>
      <c r="C288" s="39" t="s">
        <v>380</v>
      </c>
      <c r="D288" s="46">
        <v>0.65</v>
      </c>
    </row>
    <row r="289" spans="1:4">
      <c r="A289" s="37" t="s">
        <v>338</v>
      </c>
      <c r="B289" s="38" t="s">
        <v>247</v>
      </c>
      <c r="C289" s="39" t="s">
        <v>385</v>
      </c>
      <c r="D289" s="46">
        <v>0</v>
      </c>
    </row>
    <row r="290" spans="1:4">
      <c r="A290" s="37" t="s">
        <v>338</v>
      </c>
      <c r="B290" s="38" t="s">
        <v>247</v>
      </c>
      <c r="C290" s="39" t="s">
        <v>386</v>
      </c>
      <c r="D290" s="46">
        <v>0</v>
      </c>
    </row>
    <row r="291" spans="1:4">
      <c r="A291" s="37" t="s">
        <v>338</v>
      </c>
      <c r="B291" s="38" t="s">
        <v>108</v>
      </c>
      <c r="C291" s="39" t="s">
        <v>383</v>
      </c>
      <c r="D291" s="46">
        <v>0.65</v>
      </c>
    </row>
    <row r="292" spans="1:4">
      <c r="A292" s="37" t="s">
        <v>338</v>
      </c>
      <c r="B292" s="38" t="s">
        <v>160</v>
      </c>
      <c r="C292" s="39" t="s">
        <v>384</v>
      </c>
      <c r="D292" s="46">
        <v>0.65</v>
      </c>
    </row>
    <row r="293" spans="1:4">
      <c r="A293" s="37" t="s">
        <v>338</v>
      </c>
      <c r="B293" s="38" t="s">
        <v>195</v>
      </c>
      <c r="C293" s="39" t="s">
        <v>387</v>
      </c>
      <c r="D293" s="46"/>
    </row>
    <row r="294" spans="1:4">
      <c r="A294" s="37" t="s">
        <v>338</v>
      </c>
      <c r="B294" s="38" t="s">
        <v>388</v>
      </c>
      <c r="C294" s="39" t="s">
        <v>389</v>
      </c>
      <c r="D294" s="46"/>
    </row>
    <row r="295" spans="1:4">
      <c r="A295" s="37" t="s">
        <v>338</v>
      </c>
      <c r="B295" s="38" t="s">
        <v>353</v>
      </c>
      <c r="C295" s="39" t="s">
        <v>354</v>
      </c>
      <c r="D295" s="46">
        <v>0.5</v>
      </c>
    </row>
    <row r="296" spans="1:4">
      <c r="A296" s="37" t="s">
        <v>338</v>
      </c>
      <c r="B296" s="38" t="s">
        <v>204</v>
      </c>
      <c r="C296" s="39" t="s">
        <v>339</v>
      </c>
      <c r="D296" s="46">
        <v>0.5</v>
      </c>
    </row>
    <row r="297" spans="1:4">
      <c r="A297" s="37" t="s">
        <v>338</v>
      </c>
      <c r="B297" s="38" t="s">
        <v>204</v>
      </c>
      <c r="C297" s="39" t="s">
        <v>340</v>
      </c>
      <c r="D297" s="46">
        <v>0.5</v>
      </c>
    </row>
    <row r="298" spans="1:4">
      <c r="A298" s="37" t="s">
        <v>338</v>
      </c>
      <c r="B298" s="38" t="s">
        <v>355</v>
      </c>
      <c r="C298" s="39" t="s">
        <v>357</v>
      </c>
      <c r="D298" s="46">
        <v>0.5</v>
      </c>
    </row>
    <row r="299" spans="1:4">
      <c r="A299" s="37" t="s">
        <v>338</v>
      </c>
      <c r="B299" s="38" t="s">
        <v>355</v>
      </c>
      <c r="C299" s="39" t="s">
        <v>358</v>
      </c>
      <c r="D299" s="46">
        <v>0.5</v>
      </c>
    </row>
    <row r="300" spans="1:4">
      <c r="A300" s="37" t="s">
        <v>338</v>
      </c>
      <c r="B300" s="38" t="s">
        <v>355</v>
      </c>
      <c r="C300" s="39" t="s">
        <v>356</v>
      </c>
      <c r="D300" s="46">
        <v>0.5</v>
      </c>
    </row>
    <row r="301" spans="1:4">
      <c r="A301" s="37" t="s">
        <v>338</v>
      </c>
      <c r="B301" s="38" t="s">
        <v>92</v>
      </c>
      <c r="C301" s="39" t="s">
        <v>347</v>
      </c>
      <c r="D301" s="46">
        <v>0.5</v>
      </c>
    </row>
    <row r="302" spans="1:4">
      <c r="A302" s="37" t="s">
        <v>338</v>
      </c>
      <c r="B302" s="38" t="s">
        <v>92</v>
      </c>
      <c r="C302" s="39" t="s">
        <v>346</v>
      </c>
      <c r="D302" s="46">
        <v>0.5</v>
      </c>
    </row>
    <row r="303" spans="1:4">
      <c r="A303" s="37" t="s">
        <v>338</v>
      </c>
      <c r="B303" s="38" t="s">
        <v>92</v>
      </c>
      <c r="C303" s="39" t="s">
        <v>343</v>
      </c>
      <c r="D303" s="46">
        <v>0.5</v>
      </c>
    </row>
    <row r="304" spans="1:4">
      <c r="A304" s="37" t="s">
        <v>338</v>
      </c>
      <c r="B304" s="38" t="s">
        <v>92</v>
      </c>
      <c r="C304" s="39" t="s">
        <v>344</v>
      </c>
      <c r="D304" s="46">
        <v>0.5</v>
      </c>
    </row>
    <row r="305" spans="1:4">
      <c r="A305" s="37" t="s">
        <v>338</v>
      </c>
      <c r="B305" s="38" t="s">
        <v>92</v>
      </c>
      <c r="C305" s="39" t="s">
        <v>345</v>
      </c>
      <c r="D305" s="46">
        <v>0.5</v>
      </c>
    </row>
    <row r="306" spans="1:4">
      <c r="A306" s="37" t="s">
        <v>338</v>
      </c>
      <c r="B306" s="38" t="s">
        <v>92</v>
      </c>
      <c r="C306" s="39" t="s">
        <v>341</v>
      </c>
      <c r="D306" s="46">
        <v>0.5</v>
      </c>
    </row>
    <row r="307" spans="1:4">
      <c r="A307" s="37" t="s">
        <v>338</v>
      </c>
      <c r="B307" s="38" t="s">
        <v>92</v>
      </c>
      <c r="C307" s="39" t="s">
        <v>342</v>
      </c>
      <c r="D307" s="46">
        <v>0.5</v>
      </c>
    </row>
    <row r="308" spans="1:4">
      <c r="A308" s="37" t="s">
        <v>338</v>
      </c>
      <c r="B308" s="38" t="s">
        <v>247</v>
      </c>
      <c r="C308" s="39" t="s">
        <v>359</v>
      </c>
      <c r="D308" s="46">
        <v>0</v>
      </c>
    </row>
    <row r="309" spans="1:4">
      <c r="A309" s="37" t="s">
        <v>338</v>
      </c>
      <c r="B309" s="38" t="s">
        <v>247</v>
      </c>
      <c r="C309" s="39" t="s">
        <v>348</v>
      </c>
      <c r="D309" s="46">
        <v>0</v>
      </c>
    </row>
    <row r="310" spans="1:4">
      <c r="A310" s="37" t="s">
        <v>338</v>
      </c>
      <c r="B310" s="38" t="s">
        <v>108</v>
      </c>
      <c r="C310" s="39" t="s">
        <v>360</v>
      </c>
      <c r="D310" s="46">
        <v>0.5</v>
      </c>
    </row>
    <row r="311" spans="1:4">
      <c r="A311" s="37" t="s">
        <v>338</v>
      </c>
      <c r="B311" s="38" t="s">
        <v>108</v>
      </c>
      <c r="C311" s="39" t="s">
        <v>349</v>
      </c>
      <c r="D311" s="46">
        <v>0.5</v>
      </c>
    </row>
    <row r="312" spans="1:4">
      <c r="A312" s="37" t="s">
        <v>338</v>
      </c>
      <c r="B312" s="38" t="s">
        <v>361</v>
      </c>
      <c r="C312" s="39" t="s">
        <v>362</v>
      </c>
      <c r="D312" s="46">
        <v>0.5</v>
      </c>
    </row>
    <row r="313" spans="1:4">
      <c r="A313" s="37" t="s">
        <v>338</v>
      </c>
      <c r="B313" s="38" t="s">
        <v>160</v>
      </c>
      <c r="C313" s="39" t="s">
        <v>350</v>
      </c>
      <c r="D313" s="46">
        <v>0.5</v>
      </c>
    </row>
    <row r="314" spans="1:4">
      <c r="A314" s="37" t="s">
        <v>338</v>
      </c>
      <c r="B314" s="38" t="s">
        <v>351</v>
      </c>
      <c r="C314" s="39" t="s">
        <v>352</v>
      </c>
      <c r="D314" s="46"/>
    </row>
    <row r="315" spans="1:4">
      <c r="A315" s="37" t="s">
        <v>338</v>
      </c>
      <c r="B315" s="38" t="s">
        <v>195</v>
      </c>
      <c r="C315" s="39" t="s">
        <v>363</v>
      </c>
      <c r="D315" s="46"/>
    </row>
    <row r="316" spans="1:4">
      <c r="A316" s="37" t="s">
        <v>338</v>
      </c>
      <c r="B316" s="38" t="s">
        <v>195</v>
      </c>
      <c r="C316" s="39" t="s">
        <v>364</v>
      </c>
      <c r="D316" s="46"/>
    </row>
    <row r="317" spans="1:4">
      <c r="A317" s="37" t="s">
        <v>338</v>
      </c>
      <c r="B317" s="38" t="s">
        <v>909</v>
      </c>
      <c r="C317" s="39" t="s">
        <v>910</v>
      </c>
      <c r="D317" s="46">
        <v>0.8</v>
      </c>
    </row>
    <row r="318" spans="1:4">
      <c r="A318" s="37" t="s">
        <v>338</v>
      </c>
      <c r="B318" s="38" t="s">
        <v>204</v>
      </c>
      <c r="C318" s="39" t="s">
        <v>797</v>
      </c>
      <c r="D318" s="46">
        <v>0.65</v>
      </c>
    </row>
    <row r="319" spans="1:4">
      <c r="A319" s="37" t="s">
        <v>338</v>
      </c>
      <c r="B319" s="38" t="s">
        <v>92</v>
      </c>
      <c r="C319" s="39" t="s">
        <v>796</v>
      </c>
      <c r="D319" s="46">
        <v>0.65</v>
      </c>
    </row>
    <row r="320" spans="1:4">
      <c r="A320" s="37" t="s">
        <v>338</v>
      </c>
      <c r="B320" s="38" t="s">
        <v>918</v>
      </c>
      <c r="C320" s="39" t="s">
        <v>919</v>
      </c>
      <c r="D320" s="46">
        <v>0.5</v>
      </c>
    </row>
    <row r="321" spans="1:4">
      <c r="A321" s="37" t="s">
        <v>338</v>
      </c>
      <c r="B321" s="38" t="s">
        <v>247</v>
      </c>
      <c r="C321" s="39" t="s">
        <v>795</v>
      </c>
      <c r="D321" s="46"/>
    </row>
    <row r="322" spans="1:4">
      <c r="A322" s="37" t="s">
        <v>338</v>
      </c>
      <c r="B322" s="38" t="s">
        <v>108</v>
      </c>
      <c r="C322" s="39" t="s">
        <v>390</v>
      </c>
      <c r="D322" s="46">
        <v>0.65</v>
      </c>
    </row>
    <row r="323" spans="1:4">
      <c r="A323" s="37" t="s">
        <v>338</v>
      </c>
      <c r="B323" s="38" t="s">
        <v>160</v>
      </c>
      <c r="C323" s="39" t="s">
        <v>798</v>
      </c>
      <c r="D323" s="46">
        <v>0.65</v>
      </c>
    </row>
    <row r="324" spans="1:4">
      <c r="A324" s="37" t="s">
        <v>338</v>
      </c>
      <c r="B324" s="38" t="s">
        <v>204</v>
      </c>
      <c r="C324" s="39" t="s">
        <v>365</v>
      </c>
      <c r="D324" s="46"/>
    </row>
    <row r="325" spans="1:4">
      <c r="A325" s="37" t="s">
        <v>338</v>
      </c>
      <c r="B325" s="38" t="s">
        <v>92</v>
      </c>
      <c r="C325" s="39" t="s">
        <v>366</v>
      </c>
      <c r="D325" s="46">
        <v>0.65</v>
      </c>
    </row>
    <row r="326" spans="1:4">
      <c r="A326" s="37" t="s">
        <v>338</v>
      </c>
      <c r="B326" s="38" t="s">
        <v>247</v>
      </c>
      <c r="C326" s="39" t="s">
        <v>370</v>
      </c>
      <c r="D326" s="46">
        <v>0</v>
      </c>
    </row>
    <row r="327" spans="1:4">
      <c r="A327" s="37" t="s">
        <v>338</v>
      </c>
      <c r="B327" s="38" t="s">
        <v>108</v>
      </c>
      <c r="C327" s="39" t="s">
        <v>367</v>
      </c>
      <c r="D327" s="46">
        <v>0.65</v>
      </c>
    </row>
    <row r="328" spans="1:4">
      <c r="A328" s="37" t="s">
        <v>338</v>
      </c>
      <c r="B328" s="38" t="s">
        <v>160</v>
      </c>
      <c r="C328" s="39" t="s">
        <v>368</v>
      </c>
      <c r="D328" s="46">
        <v>0.65</v>
      </c>
    </row>
    <row r="329" spans="1:4">
      <c r="A329" s="37" t="s">
        <v>338</v>
      </c>
      <c r="B329" s="38" t="s">
        <v>221</v>
      </c>
      <c r="C329" s="39" t="s">
        <v>369</v>
      </c>
      <c r="D329" s="46"/>
    </row>
    <row r="330" spans="1:4">
      <c r="A330" s="37" t="s">
        <v>338</v>
      </c>
      <c r="B330" s="38" t="s">
        <v>204</v>
      </c>
      <c r="C330" s="39" t="s">
        <v>371</v>
      </c>
      <c r="D330" s="46">
        <v>0.5</v>
      </c>
    </row>
    <row r="331" spans="1:4">
      <c r="A331" s="37" t="s">
        <v>338</v>
      </c>
      <c r="B331" s="38" t="s">
        <v>92</v>
      </c>
      <c r="C331" s="39" t="s">
        <v>372</v>
      </c>
      <c r="D331" s="46">
        <v>0.5</v>
      </c>
    </row>
    <row r="332" spans="1:4">
      <c r="A332" s="37" t="s">
        <v>338</v>
      </c>
      <c r="B332" s="38" t="s">
        <v>92</v>
      </c>
      <c r="C332" s="39" t="s">
        <v>373</v>
      </c>
      <c r="D332" s="46">
        <v>0.5</v>
      </c>
    </row>
    <row r="333" spans="1:4">
      <c r="A333" s="37" t="s">
        <v>338</v>
      </c>
      <c r="B333" s="38" t="s">
        <v>247</v>
      </c>
      <c r="C333" s="39" t="s">
        <v>376</v>
      </c>
      <c r="D333" s="46">
        <v>0</v>
      </c>
    </row>
    <row r="334" spans="1:4">
      <c r="A334" s="37" t="s">
        <v>338</v>
      </c>
      <c r="B334" s="38" t="s">
        <v>108</v>
      </c>
      <c r="C334" s="39" t="s">
        <v>374</v>
      </c>
      <c r="D334" s="46">
        <v>0.5</v>
      </c>
    </row>
    <row r="335" spans="1:4">
      <c r="A335" s="37" t="s">
        <v>338</v>
      </c>
      <c r="B335" s="38" t="s">
        <v>160</v>
      </c>
      <c r="C335" s="39" t="s">
        <v>375</v>
      </c>
      <c r="D335" s="46">
        <v>0.5</v>
      </c>
    </row>
    <row r="336" spans="1:4">
      <c r="A336" s="37" t="s">
        <v>338</v>
      </c>
      <c r="B336" s="38" t="s">
        <v>409</v>
      </c>
      <c r="C336" s="39" t="s">
        <v>410</v>
      </c>
      <c r="D336" s="46"/>
    </row>
    <row r="337" spans="1:4">
      <c r="A337" s="37" t="s">
        <v>338</v>
      </c>
      <c r="B337" s="38" t="s">
        <v>405</v>
      </c>
      <c r="C337" s="39" t="s">
        <v>406</v>
      </c>
      <c r="D337" s="46"/>
    </row>
    <row r="338" spans="1:4">
      <c r="A338" s="37" t="s">
        <v>338</v>
      </c>
      <c r="B338" s="38" t="s">
        <v>411</v>
      </c>
      <c r="C338" s="39" t="s">
        <v>412</v>
      </c>
      <c r="D338" s="46"/>
    </row>
    <row r="339" spans="1:4">
      <c r="A339" s="37" t="s">
        <v>338</v>
      </c>
      <c r="B339" s="38" t="s">
        <v>413</v>
      </c>
      <c r="C339" s="39" t="s">
        <v>414</v>
      </c>
      <c r="D339" s="46"/>
    </row>
    <row r="340" spans="1:4">
      <c r="A340" s="37" t="s">
        <v>338</v>
      </c>
      <c r="B340" s="38" t="s">
        <v>437</v>
      </c>
      <c r="C340" s="39" t="s">
        <v>438</v>
      </c>
      <c r="D340" s="46"/>
    </row>
    <row r="341" spans="1:4">
      <c r="A341" s="37" t="s">
        <v>629</v>
      </c>
      <c r="B341" s="43" t="s">
        <v>636</v>
      </c>
      <c r="C341" s="43" t="s">
        <v>637</v>
      </c>
      <c r="D341" s="46"/>
    </row>
    <row r="342" spans="1:4">
      <c r="A342" s="37" t="s">
        <v>629</v>
      </c>
      <c r="B342" s="43" t="s">
        <v>638</v>
      </c>
      <c r="C342" s="43" t="s">
        <v>639</v>
      </c>
      <c r="D342" s="46"/>
    </row>
    <row r="343" spans="1:4">
      <c r="A343" s="37" t="s">
        <v>736</v>
      </c>
      <c r="B343" s="43" t="s">
        <v>743</v>
      </c>
      <c r="C343" s="42" t="s">
        <v>744</v>
      </c>
      <c r="D343" s="46"/>
    </row>
    <row r="344" spans="1:4">
      <c r="A344" s="37" t="s">
        <v>736</v>
      </c>
      <c r="B344" s="43" t="s">
        <v>745</v>
      </c>
      <c r="C344" s="42" t="s">
        <v>746</v>
      </c>
      <c r="D344" s="46"/>
    </row>
    <row r="345" spans="1:4">
      <c r="A345" s="37" t="s">
        <v>736</v>
      </c>
      <c r="B345" s="43" t="s">
        <v>747</v>
      </c>
      <c r="C345" s="42" t="s">
        <v>748</v>
      </c>
      <c r="D345" s="46"/>
    </row>
    <row r="346" spans="1:4">
      <c r="A346" s="37" t="s">
        <v>736</v>
      </c>
      <c r="B346" s="43" t="s">
        <v>247</v>
      </c>
      <c r="C346" s="42" t="s">
        <v>741</v>
      </c>
      <c r="D346" s="46"/>
    </row>
    <row r="347" spans="1:4">
      <c r="A347" s="37" t="s">
        <v>736</v>
      </c>
      <c r="B347" s="43" t="s">
        <v>511</v>
      </c>
      <c r="C347" s="42" t="s">
        <v>742</v>
      </c>
      <c r="D347" s="46"/>
    </row>
    <row r="348" spans="1:4">
      <c r="A348" s="37" t="s">
        <v>736</v>
      </c>
      <c r="B348" s="42" t="s">
        <v>737</v>
      </c>
      <c r="C348" s="42" t="s">
        <v>738</v>
      </c>
      <c r="D348" s="46"/>
    </row>
    <row r="349" spans="1:4">
      <c r="A349" s="37" t="s">
        <v>736</v>
      </c>
      <c r="B349" s="42" t="s">
        <v>739</v>
      </c>
      <c r="C349" s="42" t="s">
        <v>740</v>
      </c>
      <c r="D349" s="46"/>
    </row>
    <row r="350" spans="1:4">
      <c r="A350" s="37" t="s">
        <v>595</v>
      </c>
      <c r="B350" s="40" t="s">
        <v>600</v>
      </c>
      <c r="C350" s="41" t="s">
        <v>601</v>
      </c>
      <c r="D350" s="46">
        <v>0</v>
      </c>
    </row>
    <row r="351" spans="1:4">
      <c r="A351" s="37" t="s">
        <v>595</v>
      </c>
      <c r="B351" s="42" t="s">
        <v>602</v>
      </c>
      <c r="C351" s="42" t="s">
        <v>603</v>
      </c>
      <c r="D351" s="46">
        <v>0</v>
      </c>
    </row>
    <row r="352" spans="1:4">
      <c r="A352" s="37" t="s">
        <v>203</v>
      </c>
      <c r="B352" s="38" t="s">
        <v>110</v>
      </c>
      <c r="C352" s="39" t="s">
        <v>322</v>
      </c>
      <c r="D352" s="46">
        <v>0</v>
      </c>
    </row>
    <row r="353" spans="1:4">
      <c r="A353" s="37" t="s">
        <v>203</v>
      </c>
      <c r="B353" s="38" t="s">
        <v>110</v>
      </c>
      <c r="C353" s="39" t="s">
        <v>260</v>
      </c>
      <c r="D353" s="46">
        <v>0</v>
      </c>
    </row>
    <row r="354" spans="1:4">
      <c r="A354" s="37" t="s">
        <v>203</v>
      </c>
      <c r="B354" s="38" t="s">
        <v>92</v>
      </c>
      <c r="C354" s="39" t="s">
        <v>318</v>
      </c>
      <c r="D354" s="46"/>
    </row>
    <row r="355" spans="1:4">
      <c r="A355" s="37" t="s">
        <v>203</v>
      </c>
      <c r="B355" s="38" t="s">
        <v>108</v>
      </c>
      <c r="C355" s="39" t="s">
        <v>317</v>
      </c>
      <c r="D355" s="46"/>
    </row>
    <row r="356" spans="1:4">
      <c r="A356" s="37" t="s">
        <v>203</v>
      </c>
      <c r="B356" s="38" t="s">
        <v>221</v>
      </c>
      <c r="C356" s="39" t="s">
        <v>261</v>
      </c>
      <c r="D356" s="46">
        <v>0.5</v>
      </c>
    </row>
    <row r="357" spans="1:4">
      <c r="A357" s="37" t="s">
        <v>203</v>
      </c>
      <c r="B357" s="38" t="s">
        <v>221</v>
      </c>
      <c r="C357" s="39" t="s">
        <v>323</v>
      </c>
      <c r="D357" s="46">
        <v>0</v>
      </c>
    </row>
    <row r="358" spans="1:4">
      <c r="A358" s="37" t="s">
        <v>203</v>
      </c>
      <c r="B358" s="38" t="s">
        <v>204</v>
      </c>
      <c r="C358" s="39" t="s">
        <v>324</v>
      </c>
      <c r="D358" s="46"/>
    </row>
    <row r="359" spans="1:4">
      <c r="A359" s="37" t="s">
        <v>203</v>
      </c>
      <c r="B359" s="38" t="s">
        <v>247</v>
      </c>
      <c r="C359" s="39" t="s">
        <v>325</v>
      </c>
      <c r="D359" s="46">
        <v>0</v>
      </c>
    </row>
    <row r="360" spans="1:4">
      <c r="A360" s="37" t="s">
        <v>203</v>
      </c>
      <c r="B360" s="38" t="s">
        <v>108</v>
      </c>
      <c r="C360" s="39" t="s">
        <v>326</v>
      </c>
      <c r="D360" s="46"/>
    </row>
    <row r="361" spans="1:4">
      <c r="A361" s="37" t="s">
        <v>203</v>
      </c>
      <c r="B361" s="38" t="s">
        <v>110</v>
      </c>
      <c r="C361" s="39" t="s">
        <v>327</v>
      </c>
      <c r="D361" s="46">
        <v>0</v>
      </c>
    </row>
    <row r="362" spans="1:4">
      <c r="A362" s="37" t="s">
        <v>203</v>
      </c>
      <c r="B362" s="38" t="s">
        <v>329</v>
      </c>
      <c r="C362" s="39" t="s">
        <v>331</v>
      </c>
      <c r="D362" s="46">
        <v>0</v>
      </c>
    </row>
    <row r="363" spans="1:4">
      <c r="A363" s="37" t="s">
        <v>203</v>
      </c>
      <c r="B363" s="38" t="s">
        <v>329</v>
      </c>
      <c r="C363" s="39" t="s">
        <v>330</v>
      </c>
      <c r="D363" s="46">
        <v>0</v>
      </c>
    </row>
    <row r="364" spans="1:4">
      <c r="A364" s="37" t="s">
        <v>203</v>
      </c>
      <c r="B364" s="38" t="s">
        <v>84</v>
      </c>
      <c r="C364" s="39" t="s">
        <v>328</v>
      </c>
      <c r="D364" s="46">
        <v>0</v>
      </c>
    </row>
    <row r="365" spans="1:4">
      <c r="A365" s="37" t="s">
        <v>203</v>
      </c>
      <c r="B365" s="38" t="s">
        <v>204</v>
      </c>
      <c r="C365" s="39" t="s">
        <v>316</v>
      </c>
      <c r="D365" s="46"/>
    </row>
    <row r="366" spans="1:4">
      <c r="A366" s="37" t="s">
        <v>203</v>
      </c>
      <c r="B366" s="38" t="s">
        <v>247</v>
      </c>
      <c r="C366" s="39" t="s">
        <v>319</v>
      </c>
      <c r="D366" s="46">
        <v>0</v>
      </c>
    </row>
    <row r="367" spans="1:4">
      <c r="A367" s="37" t="s">
        <v>203</v>
      </c>
      <c r="B367" s="38" t="s">
        <v>221</v>
      </c>
      <c r="C367" s="39" t="s">
        <v>320</v>
      </c>
      <c r="D367" s="46"/>
    </row>
    <row r="368" spans="1:4">
      <c r="A368" s="37" t="s">
        <v>203</v>
      </c>
      <c r="B368" s="38" t="s">
        <v>221</v>
      </c>
      <c r="C368" s="39" t="s">
        <v>321</v>
      </c>
      <c r="D368" s="46"/>
    </row>
    <row r="369" spans="1:4">
      <c r="A369" s="37" t="s">
        <v>782</v>
      </c>
      <c r="B369" s="40" t="s">
        <v>789</v>
      </c>
      <c r="C369" s="41" t="s">
        <v>790</v>
      </c>
      <c r="D369" s="46">
        <v>0</v>
      </c>
    </row>
    <row r="370" spans="1:4" ht="16.5">
      <c r="A370" s="37" t="s">
        <v>732</v>
      </c>
      <c r="B370" s="43" t="s">
        <v>734</v>
      </c>
      <c r="C370" s="42" t="s">
        <v>735</v>
      </c>
      <c r="D370" s="46"/>
    </row>
    <row r="371" spans="1:4" ht="16.5">
      <c r="A371" s="37" t="s">
        <v>732</v>
      </c>
      <c r="B371" s="43" t="s">
        <v>570</v>
      </c>
      <c r="C371" s="42" t="s">
        <v>733</v>
      </c>
      <c r="D371" s="46"/>
    </row>
    <row r="372" spans="1:4">
      <c r="A372" s="37" t="s">
        <v>203</v>
      </c>
      <c r="B372" s="38" t="s">
        <v>221</v>
      </c>
      <c r="C372" s="39" t="s">
        <v>258</v>
      </c>
      <c r="D372" s="46"/>
    </row>
    <row r="373" spans="1:4">
      <c r="A373" s="37" t="s">
        <v>203</v>
      </c>
      <c r="B373" s="38" t="s">
        <v>221</v>
      </c>
      <c r="C373" s="39" t="s">
        <v>259</v>
      </c>
      <c r="D373" s="46"/>
    </row>
    <row r="374" spans="1:4">
      <c r="A374" s="37" t="s">
        <v>203</v>
      </c>
      <c r="B374" s="38" t="s">
        <v>221</v>
      </c>
      <c r="C374" s="39" t="s">
        <v>223</v>
      </c>
      <c r="D374" s="46">
        <v>0.5</v>
      </c>
    </row>
    <row r="375" spans="1:4">
      <c r="A375" s="37" t="s">
        <v>203</v>
      </c>
      <c r="B375" s="38" t="s">
        <v>221</v>
      </c>
      <c r="C375" s="39" t="s">
        <v>222</v>
      </c>
      <c r="D375" s="46">
        <v>0.5</v>
      </c>
    </row>
    <row r="376" spans="1:4">
      <c r="A376" s="37" t="s">
        <v>203</v>
      </c>
      <c r="B376" s="38" t="s">
        <v>256</v>
      </c>
      <c r="C376" s="39" t="s">
        <v>257</v>
      </c>
      <c r="D376" s="46">
        <v>0</v>
      </c>
    </row>
    <row r="377" spans="1:4">
      <c r="A377" s="37" t="s">
        <v>203</v>
      </c>
      <c r="B377" s="38" t="s">
        <v>92</v>
      </c>
      <c r="C377" s="39" t="s">
        <v>213</v>
      </c>
      <c r="D377" s="46">
        <v>0.5</v>
      </c>
    </row>
    <row r="378" spans="1:4">
      <c r="A378" s="37" t="s">
        <v>203</v>
      </c>
      <c r="B378" s="38" t="s">
        <v>92</v>
      </c>
      <c r="C378" s="39" t="s">
        <v>214</v>
      </c>
      <c r="D378" s="46">
        <v>0.5</v>
      </c>
    </row>
    <row r="379" spans="1:4">
      <c r="A379" s="37" t="s">
        <v>203</v>
      </c>
      <c r="B379" s="38" t="s">
        <v>92</v>
      </c>
      <c r="C379" s="39" t="s">
        <v>215</v>
      </c>
      <c r="D379" s="46">
        <v>0.5</v>
      </c>
    </row>
    <row r="380" spans="1:4">
      <c r="A380" s="37" t="s">
        <v>203</v>
      </c>
      <c r="B380" s="38" t="s">
        <v>204</v>
      </c>
      <c r="C380" s="39" t="s">
        <v>206</v>
      </c>
      <c r="D380" s="46">
        <v>0.5</v>
      </c>
    </row>
    <row r="381" spans="1:4">
      <c r="A381" s="37" t="s">
        <v>203</v>
      </c>
      <c r="B381" s="38" t="s">
        <v>247</v>
      </c>
      <c r="C381" s="39" t="s">
        <v>249</v>
      </c>
      <c r="D381" s="46">
        <v>0</v>
      </c>
    </row>
    <row r="382" spans="1:4">
      <c r="A382" s="37" t="s">
        <v>203</v>
      </c>
      <c r="B382" s="38" t="s">
        <v>247</v>
      </c>
      <c r="C382" s="39" t="s">
        <v>250</v>
      </c>
      <c r="D382" s="46">
        <v>0</v>
      </c>
    </row>
    <row r="383" spans="1:4">
      <c r="A383" s="37" t="s">
        <v>203</v>
      </c>
      <c r="B383" s="38" t="s">
        <v>160</v>
      </c>
      <c r="C383" s="39" t="s">
        <v>245</v>
      </c>
      <c r="D383" s="46">
        <v>0.5</v>
      </c>
    </row>
    <row r="384" spans="1:4">
      <c r="A384" s="37" t="s">
        <v>203</v>
      </c>
      <c r="B384" s="38" t="s">
        <v>221</v>
      </c>
      <c r="C384" s="39" t="s">
        <v>233</v>
      </c>
      <c r="D384" s="46">
        <v>0.5</v>
      </c>
    </row>
    <row r="385" spans="1:4">
      <c r="A385" s="37" t="s">
        <v>203</v>
      </c>
      <c r="B385" s="38" t="s">
        <v>221</v>
      </c>
      <c r="C385" s="39" t="s">
        <v>234</v>
      </c>
      <c r="D385" s="46">
        <v>0.5</v>
      </c>
    </row>
    <row r="386" spans="1:4" ht="16.5">
      <c r="A386" s="37" t="s">
        <v>203</v>
      </c>
      <c r="B386" s="38" t="s">
        <v>221</v>
      </c>
      <c r="C386" s="39" t="s">
        <v>235</v>
      </c>
      <c r="D386" s="46">
        <v>0.5</v>
      </c>
    </row>
    <row r="387" spans="1:4" ht="16.5">
      <c r="A387" s="37" t="s">
        <v>203</v>
      </c>
      <c r="B387" s="38" t="s">
        <v>221</v>
      </c>
      <c r="C387" s="39" t="s">
        <v>236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243</v>
      </c>
      <c r="D388" s="46">
        <v>0.5</v>
      </c>
    </row>
    <row r="389" spans="1:4" ht="16.5">
      <c r="A389" s="37" t="s">
        <v>203</v>
      </c>
      <c r="B389" s="38" t="s">
        <v>221</v>
      </c>
      <c r="C389" s="39" t="s">
        <v>237</v>
      </c>
      <c r="D389" s="46">
        <v>0.5</v>
      </c>
    </row>
    <row r="390" spans="1:4">
      <c r="A390" s="37" t="s">
        <v>203</v>
      </c>
      <c r="B390" s="38" t="s">
        <v>221</v>
      </c>
      <c r="C390" s="39" t="s">
        <v>232</v>
      </c>
      <c r="D390" s="46">
        <v>0.5</v>
      </c>
    </row>
    <row r="391" spans="1:4">
      <c r="A391" s="37" t="s">
        <v>203</v>
      </c>
      <c r="B391" s="38" t="s">
        <v>221</v>
      </c>
      <c r="C391" s="39" t="s">
        <v>238</v>
      </c>
      <c r="D391" s="46">
        <v>0.5</v>
      </c>
    </row>
    <row r="392" spans="1:4">
      <c r="A392" s="37" t="s">
        <v>203</v>
      </c>
      <c r="B392" s="38" t="s">
        <v>221</v>
      </c>
      <c r="C392" s="39" t="s">
        <v>239</v>
      </c>
      <c r="D392" s="46">
        <v>0.5</v>
      </c>
    </row>
    <row r="393" spans="1:4" ht="16.5">
      <c r="A393" s="37" t="s">
        <v>203</v>
      </c>
      <c r="B393" s="38" t="s">
        <v>221</v>
      </c>
      <c r="C393" s="39" t="s">
        <v>240</v>
      </c>
      <c r="D393" s="46">
        <v>0.5</v>
      </c>
    </row>
    <row r="394" spans="1:4">
      <c r="A394" s="37" t="s">
        <v>203</v>
      </c>
      <c r="B394" s="38" t="s">
        <v>221</v>
      </c>
      <c r="C394" s="39" t="s">
        <v>241</v>
      </c>
      <c r="D394" s="46">
        <v>0.5</v>
      </c>
    </row>
    <row r="395" spans="1:4">
      <c r="A395" s="37" t="s">
        <v>203</v>
      </c>
      <c r="B395" s="38" t="s">
        <v>221</v>
      </c>
      <c r="C395" s="39" t="s">
        <v>242</v>
      </c>
      <c r="D395" s="46">
        <v>0.5</v>
      </c>
    </row>
    <row r="396" spans="1:4">
      <c r="A396" s="37" t="s">
        <v>203</v>
      </c>
      <c r="B396" s="38" t="s">
        <v>221</v>
      </c>
      <c r="C396" s="39" t="s">
        <v>913</v>
      </c>
      <c r="D396" s="46">
        <v>0.5</v>
      </c>
    </row>
    <row r="397" spans="1:4">
      <c r="A397" s="37" t="s">
        <v>203</v>
      </c>
      <c r="B397" s="38" t="s">
        <v>204</v>
      </c>
      <c r="C397" s="39" t="s">
        <v>205</v>
      </c>
      <c r="D397" s="46">
        <v>0.5</v>
      </c>
    </row>
    <row r="398" spans="1:4">
      <c r="A398" s="37" t="s">
        <v>203</v>
      </c>
      <c r="B398" s="38" t="s">
        <v>92</v>
      </c>
      <c r="C398" s="39" t="s">
        <v>216</v>
      </c>
      <c r="D398" s="46">
        <v>0.5</v>
      </c>
    </row>
    <row r="399" spans="1:4">
      <c r="A399" s="37" t="s">
        <v>203</v>
      </c>
      <c r="B399" s="38" t="s">
        <v>207</v>
      </c>
      <c r="C399" s="39" t="s">
        <v>208</v>
      </c>
      <c r="D399" s="46">
        <v>0.5</v>
      </c>
    </row>
    <row r="400" spans="1:4">
      <c r="A400" s="37" t="s">
        <v>203</v>
      </c>
      <c r="B400" s="38" t="s">
        <v>247</v>
      </c>
      <c r="C400" s="39" t="s">
        <v>251</v>
      </c>
      <c r="D400" s="46">
        <v>0</v>
      </c>
    </row>
    <row r="401" spans="1:4">
      <c r="A401" s="37" t="s">
        <v>203</v>
      </c>
      <c r="B401" s="38" t="s">
        <v>247</v>
      </c>
      <c r="C401" s="39" t="s">
        <v>248</v>
      </c>
      <c r="D401" s="46">
        <v>0</v>
      </c>
    </row>
    <row r="402" spans="1:4">
      <c r="A402" s="37" t="s">
        <v>203</v>
      </c>
      <c r="B402" s="38" t="s">
        <v>92</v>
      </c>
      <c r="C402" s="39" t="s">
        <v>217</v>
      </c>
      <c r="D402" s="46">
        <v>0.5</v>
      </c>
    </row>
    <row r="403" spans="1:4">
      <c r="A403" s="37" t="s">
        <v>203</v>
      </c>
      <c r="B403" s="38" t="s">
        <v>210</v>
      </c>
      <c r="C403" s="39" t="s">
        <v>211</v>
      </c>
      <c r="D403" s="46">
        <v>0.5</v>
      </c>
    </row>
    <row r="404" spans="1:4">
      <c r="A404" s="37" t="s">
        <v>203</v>
      </c>
      <c r="B404" s="38" t="s">
        <v>108</v>
      </c>
      <c r="C404" s="39" t="s">
        <v>246</v>
      </c>
      <c r="D404" s="46">
        <v>0.5</v>
      </c>
    </row>
    <row r="405" spans="1:4">
      <c r="A405" s="37" t="s">
        <v>203</v>
      </c>
      <c r="B405" s="38" t="s">
        <v>92</v>
      </c>
      <c r="C405" s="39" t="s">
        <v>218</v>
      </c>
      <c r="D405" s="46">
        <v>0.5</v>
      </c>
    </row>
    <row r="406" spans="1:4">
      <c r="A406" s="37" t="s">
        <v>203</v>
      </c>
      <c r="B406" s="38" t="s">
        <v>204</v>
      </c>
      <c r="C406" s="39" t="s">
        <v>212</v>
      </c>
      <c r="D406" s="46">
        <v>0.5</v>
      </c>
    </row>
    <row r="407" spans="1:4" ht="16.5">
      <c r="A407" s="37" t="s">
        <v>203</v>
      </c>
      <c r="B407" s="38" t="s">
        <v>110</v>
      </c>
      <c r="C407" s="39" t="s">
        <v>252</v>
      </c>
      <c r="D407" s="46">
        <v>0</v>
      </c>
    </row>
    <row r="408" spans="1:4" ht="16.5">
      <c r="A408" s="37" t="s">
        <v>203</v>
      </c>
      <c r="B408" s="38" t="s">
        <v>110</v>
      </c>
      <c r="C408" s="39" t="s">
        <v>253</v>
      </c>
      <c r="D408" s="46">
        <v>0</v>
      </c>
    </row>
    <row r="409" spans="1:4">
      <c r="A409" s="37" t="s">
        <v>203</v>
      </c>
      <c r="B409" s="38" t="s">
        <v>110</v>
      </c>
      <c r="C409" s="39" t="s">
        <v>254</v>
      </c>
      <c r="D409" s="46">
        <v>0</v>
      </c>
    </row>
    <row r="410" spans="1:4">
      <c r="A410" s="37" t="s">
        <v>203</v>
      </c>
      <c r="B410" s="38" t="s">
        <v>110</v>
      </c>
      <c r="C410" s="39" t="s">
        <v>255</v>
      </c>
      <c r="D410" s="46">
        <v>0</v>
      </c>
    </row>
    <row r="411" spans="1:4">
      <c r="A411" s="37" t="s">
        <v>203</v>
      </c>
      <c r="B411" s="38" t="s">
        <v>92</v>
      </c>
      <c r="C411" s="39" t="s">
        <v>219</v>
      </c>
      <c r="D411" s="46">
        <v>0.5</v>
      </c>
    </row>
    <row r="412" spans="1:4">
      <c r="A412" s="37" t="s">
        <v>203</v>
      </c>
      <c r="B412" s="38" t="s">
        <v>207</v>
      </c>
      <c r="C412" s="39" t="s">
        <v>209</v>
      </c>
      <c r="D412" s="46">
        <v>0.5</v>
      </c>
    </row>
    <row r="413" spans="1:4">
      <c r="A413" s="37" t="s">
        <v>203</v>
      </c>
      <c r="B413" s="38" t="s">
        <v>160</v>
      </c>
      <c r="C413" s="39" t="s">
        <v>244</v>
      </c>
      <c r="D413" s="46">
        <v>0.5</v>
      </c>
    </row>
    <row r="414" spans="1:4">
      <c r="A414" s="37" t="s">
        <v>203</v>
      </c>
      <c r="B414" s="38" t="s">
        <v>92</v>
      </c>
      <c r="C414" s="39" t="s">
        <v>220</v>
      </c>
      <c r="D414" s="46">
        <v>0.5</v>
      </c>
    </row>
    <row r="415" spans="1:4">
      <c r="A415" s="37" t="s">
        <v>203</v>
      </c>
      <c r="B415" s="38" t="s">
        <v>221</v>
      </c>
      <c r="C415" s="39" t="s">
        <v>224</v>
      </c>
      <c r="D415" s="46">
        <v>0.5</v>
      </c>
    </row>
    <row r="416" spans="1:4">
      <c r="A416" s="37" t="s">
        <v>203</v>
      </c>
      <c r="B416" s="38" t="s">
        <v>221</v>
      </c>
      <c r="C416" s="39" t="s">
        <v>231</v>
      </c>
      <c r="D416" s="46">
        <v>0.5</v>
      </c>
    </row>
    <row r="417" spans="1:4">
      <c r="A417" s="37" t="s">
        <v>203</v>
      </c>
      <c r="B417" s="38" t="s">
        <v>221</v>
      </c>
      <c r="C417" s="39" t="s">
        <v>225</v>
      </c>
      <c r="D417" s="46">
        <v>0.5</v>
      </c>
    </row>
    <row r="418" spans="1:4">
      <c r="A418" s="37" t="s">
        <v>203</v>
      </c>
      <c r="B418" s="38" t="s">
        <v>221</v>
      </c>
      <c r="C418" s="39" t="s">
        <v>226</v>
      </c>
      <c r="D418" s="46">
        <v>0.5</v>
      </c>
    </row>
    <row r="419" spans="1:4">
      <c r="A419" s="37" t="s">
        <v>203</v>
      </c>
      <c r="B419" s="38" t="s">
        <v>221</v>
      </c>
      <c r="C419" s="39" t="s">
        <v>227</v>
      </c>
      <c r="D419" s="46">
        <v>0.5</v>
      </c>
    </row>
    <row r="420" spans="1:4">
      <c r="A420" s="37" t="s">
        <v>203</v>
      </c>
      <c r="B420" s="38" t="s">
        <v>221</v>
      </c>
      <c r="C420" s="39" t="s">
        <v>229</v>
      </c>
      <c r="D420" s="46">
        <v>0.5</v>
      </c>
    </row>
    <row r="421" spans="1:4">
      <c r="A421" s="37" t="s">
        <v>203</v>
      </c>
      <c r="B421" s="38" t="s">
        <v>221</v>
      </c>
      <c r="C421" s="39" t="s">
        <v>228</v>
      </c>
      <c r="D421" s="46">
        <v>0.5</v>
      </c>
    </row>
    <row r="422" spans="1:4">
      <c r="A422" s="37" t="s">
        <v>203</v>
      </c>
      <c r="B422" s="38" t="s">
        <v>221</v>
      </c>
      <c r="C422" s="39" t="s">
        <v>230</v>
      </c>
      <c r="D422" s="46">
        <v>0.5</v>
      </c>
    </row>
    <row r="423" spans="1:4" ht="16.5">
      <c r="A423" s="37" t="s">
        <v>203</v>
      </c>
      <c r="B423" s="38" t="s">
        <v>204</v>
      </c>
      <c r="C423" s="39" t="s">
        <v>263</v>
      </c>
      <c r="D423" s="46"/>
    </row>
    <row r="424" spans="1:4" ht="16.5">
      <c r="A424" s="37" t="s">
        <v>203</v>
      </c>
      <c r="B424" s="38" t="s">
        <v>247</v>
      </c>
      <c r="C424" s="39" t="s">
        <v>264</v>
      </c>
      <c r="D424" s="46">
        <v>0</v>
      </c>
    </row>
    <row r="425" spans="1:4" ht="16.5">
      <c r="A425" s="37" t="s">
        <v>203</v>
      </c>
      <c r="B425" s="38" t="s">
        <v>160</v>
      </c>
      <c r="C425" s="39" t="s">
        <v>267</v>
      </c>
      <c r="D425" s="46"/>
    </row>
    <row r="426" spans="1:4">
      <c r="A426" s="37" t="s">
        <v>203</v>
      </c>
      <c r="B426" s="38" t="s">
        <v>221</v>
      </c>
      <c r="C426" s="39" t="s">
        <v>266</v>
      </c>
      <c r="D426" s="46"/>
    </row>
    <row r="427" spans="1:4">
      <c r="A427" s="37" t="s">
        <v>203</v>
      </c>
      <c r="B427" s="38" t="s">
        <v>221</v>
      </c>
      <c r="C427" s="39" t="s">
        <v>265</v>
      </c>
      <c r="D427" s="46"/>
    </row>
    <row r="428" spans="1:4" ht="16.5">
      <c r="A428" s="37" t="s">
        <v>203</v>
      </c>
      <c r="B428" s="38" t="s">
        <v>271</v>
      </c>
      <c r="C428" s="39" t="s">
        <v>272</v>
      </c>
      <c r="D428" s="46"/>
    </row>
    <row r="429" spans="1:4" ht="16.5">
      <c r="A429" s="37" t="s">
        <v>203</v>
      </c>
      <c r="B429" s="38" t="s">
        <v>273</v>
      </c>
      <c r="C429" s="39" t="s">
        <v>274</v>
      </c>
      <c r="D429" s="46"/>
    </row>
    <row r="430" spans="1:4" ht="16.5">
      <c r="A430" s="37" t="s">
        <v>203</v>
      </c>
      <c r="B430" s="38" t="s">
        <v>277</v>
      </c>
      <c r="C430" s="39" t="s">
        <v>278</v>
      </c>
      <c r="D430" s="46"/>
    </row>
    <row r="431" spans="1:4">
      <c r="A431" s="37" t="s">
        <v>203</v>
      </c>
      <c r="B431" s="38" t="s">
        <v>281</v>
      </c>
      <c r="C431" s="39" t="s">
        <v>282</v>
      </c>
      <c r="D431" s="46"/>
    </row>
    <row r="432" spans="1:4">
      <c r="A432" s="37" t="s">
        <v>203</v>
      </c>
      <c r="B432" s="38" t="s">
        <v>286</v>
      </c>
      <c r="C432" s="39" t="s">
        <v>287</v>
      </c>
      <c r="D432" s="46">
        <v>0</v>
      </c>
    </row>
    <row r="433" spans="1:4" ht="16.5">
      <c r="A433" s="37" t="s">
        <v>203</v>
      </c>
      <c r="B433" s="38" t="s">
        <v>275</v>
      </c>
      <c r="C433" s="39" t="s">
        <v>276</v>
      </c>
      <c r="D433" s="46">
        <v>0</v>
      </c>
    </row>
    <row r="434" spans="1:4" ht="16.5">
      <c r="A434" s="37" t="s">
        <v>203</v>
      </c>
      <c r="B434" s="38" t="s">
        <v>279</v>
      </c>
      <c r="C434" s="39" t="s">
        <v>280</v>
      </c>
      <c r="D434" s="46">
        <v>0</v>
      </c>
    </row>
    <row r="435" spans="1:4">
      <c r="A435" s="37" t="s">
        <v>203</v>
      </c>
      <c r="B435" s="38" t="s">
        <v>283</v>
      </c>
      <c r="C435" s="39" t="s">
        <v>284</v>
      </c>
      <c r="D435" s="46">
        <v>0</v>
      </c>
    </row>
    <row r="436" spans="1:4">
      <c r="A436" s="37" t="s">
        <v>203</v>
      </c>
      <c r="B436" s="38" t="s">
        <v>279</v>
      </c>
      <c r="C436" s="39" t="s">
        <v>285</v>
      </c>
      <c r="D436" s="46">
        <v>0</v>
      </c>
    </row>
    <row r="437" spans="1:4" ht="16.5">
      <c r="A437" s="37" t="s">
        <v>203</v>
      </c>
      <c r="B437" s="38" t="s">
        <v>268</v>
      </c>
      <c r="C437" s="39" t="s">
        <v>269</v>
      </c>
      <c r="D437" s="46">
        <v>0</v>
      </c>
    </row>
    <row r="438" spans="1:4" ht="16.5">
      <c r="A438" s="37" t="s">
        <v>203</v>
      </c>
      <c r="B438" s="38" t="s">
        <v>268</v>
      </c>
      <c r="C438" s="39" t="s">
        <v>270</v>
      </c>
      <c r="D438" s="46">
        <v>0</v>
      </c>
    </row>
    <row r="439" spans="1:4">
      <c r="A439" s="37" t="s">
        <v>203</v>
      </c>
      <c r="B439" s="38" t="s">
        <v>256</v>
      </c>
      <c r="C439" s="39" t="s">
        <v>262</v>
      </c>
      <c r="D439" s="46">
        <v>0</v>
      </c>
    </row>
    <row r="440" spans="1:4">
      <c r="A440" s="37" t="s">
        <v>203</v>
      </c>
      <c r="B440" s="38" t="s">
        <v>108</v>
      </c>
      <c r="C440" s="39" t="s">
        <v>799</v>
      </c>
      <c r="D440" s="46">
        <v>0.4</v>
      </c>
    </row>
    <row r="441" spans="1:4">
      <c r="A441" s="37" t="s">
        <v>203</v>
      </c>
      <c r="B441" s="38" t="s">
        <v>160</v>
      </c>
      <c r="C441" s="39" t="s">
        <v>304</v>
      </c>
      <c r="D441" s="46">
        <v>0.4</v>
      </c>
    </row>
    <row r="442" spans="1:4">
      <c r="A442" s="37" t="s">
        <v>203</v>
      </c>
      <c r="B442" s="38" t="s">
        <v>108</v>
      </c>
      <c r="C442" s="39" t="s">
        <v>303</v>
      </c>
      <c r="D442" s="46">
        <v>0.4</v>
      </c>
    </row>
    <row r="443" spans="1:4">
      <c r="A443" s="37" t="s">
        <v>203</v>
      </c>
      <c r="B443" s="38" t="s">
        <v>247</v>
      </c>
      <c r="C443" s="39" t="s">
        <v>301</v>
      </c>
      <c r="D443" s="46">
        <v>0</v>
      </c>
    </row>
    <row r="444" spans="1:4">
      <c r="A444" s="37" t="s">
        <v>203</v>
      </c>
      <c r="B444" s="38" t="s">
        <v>247</v>
      </c>
      <c r="C444" s="39" t="s">
        <v>302</v>
      </c>
      <c r="D444" s="46">
        <v>0</v>
      </c>
    </row>
    <row r="445" spans="1:4">
      <c r="A445" s="37" t="s">
        <v>203</v>
      </c>
      <c r="B445" s="38" t="s">
        <v>160</v>
      </c>
      <c r="C445" s="39" t="s">
        <v>300</v>
      </c>
      <c r="D445" s="46">
        <v>0.4</v>
      </c>
    </row>
    <row r="446" spans="1:4">
      <c r="A446" s="37" t="s">
        <v>203</v>
      </c>
      <c r="B446" s="38" t="s">
        <v>110</v>
      </c>
      <c r="C446" s="39" t="s">
        <v>299</v>
      </c>
      <c r="D446" s="46">
        <v>0</v>
      </c>
    </row>
    <row r="447" spans="1:4">
      <c r="A447" s="37" t="s">
        <v>203</v>
      </c>
      <c r="B447" s="38" t="s">
        <v>110</v>
      </c>
      <c r="C447" s="39" t="s">
        <v>315</v>
      </c>
      <c r="D447" s="46">
        <v>0</v>
      </c>
    </row>
    <row r="448" spans="1:4">
      <c r="A448" s="37" t="s">
        <v>203</v>
      </c>
      <c r="B448" s="38" t="s">
        <v>92</v>
      </c>
      <c r="C448" s="39" t="s">
        <v>290</v>
      </c>
      <c r="D448" s="46"/>
    </row>
    <row r="449" spans="1:4">
      <c r="A449" s="37" t="s">
        <v>203</v>
      </c>
      <c r="B449" s="38" t="s">
        <v>92</v>
      </c>
      <c r="C449" s="39" t="s">
        <v>289</v>
      </c>
      <c r="D449" s="46"/>
    </row>
    <row r="450" spans="1:4">
      <c r="A450" s="37" t="s">
        <v>203</v>
      </c>
      <c r="B450" s="38" t="s">
        <v>92</v>
      </c>
      <c r="C450" s="39" t="s">
        <v>288</v>
      </c>
      <c r="D450" s="46"/>
    </row>
    <row r="451" spans="1:4">
      <c r="A451" s="37" t="s">
        <v>203</v>
      </c>
      <c r="B451" s="38" t="s">
        <v>204</v>
      </c>
      <c r="C451" s="39" t="s">
        <v>291</v>
      </c>
      <c r="D451" s="46"/>
    </row>
    <row r="452" spans="1:4">
      <c r="A452" s="37" t="s">
        <v>203</v>
      </c>
      <c r="B452" s="38" t="s">
        <v>247</v>
      </c>
      <c r="C452" s="39" t="s">
        <v>292</v>
      </c>
      <c r="D452" s="46">
        <v>0</v>
      </c>
    </row>
    <row r="453" spans="1:4">
      <c r="A453" s="37" t="s">
        <v>203</v>
      </c>
      <c r="B453" s="38" t="s">
        <v>247</v>
      </c>
      <c r="C453" s="39" t="s">
        <v>293</v>
      </c>
      <c r="D453" s="46">
        <v>0</v>
      </c>
    </row>
    <row r="454" spans="1:4">
      <c r="A454" s="37" t="s">
        <v>203</v>
      </c>
      <c r="B454" s="38" t="s">
        <v>108</v>
      </c>
      <c r="C454" s="39" t="s">
        <v>297</v>
      </c>
      <c r="D454" s="46"/>
    </row>
    <row r="455" spans="1:4">
      <c r="A455" s="37" t="s">
        <v>203</v>
      </c>
      <c r="B455" s="38" t="s">
        <v>160</v>
      </c>
      <c r="C455" s="39" t="s">
        <v>298</v>
      </c>
      <c r="D455" s="46"/>
    </row>
    <row r="456" spans="1:4">
      <c r="A456" s="37" t="s">
        <v>203</v>
      </c>
      <c r="B456" s="38" t="s">
        <v>221</v>
      </c>
      <c r="C456" s="39" t="s">
        <v>294</v>
      </c>
      <c r="D456" s="46"/>
    </row>
    <row r="457" spans="1:4">
      <c r="A457" s="37" t="s">
        <v>203</v>
      </c>
      <c r="B457" s="38" t="s">
        <v>221</v>
      </c>
      <c r="C457" s="39" t="s">
        <v>295</v>
      </c>
      <c r="D457" s="46"/>
    </row>
    <row r="458" spans="1:4">
      <c r="A458" s="37" t="s">
        <v>203</v>
      </c>
      <c r="B458" s="38" t="s">
        <v>221</v>
      </c>
      <c r="C458" s="39" t="s">
        <v>296</v>
      </c>
      <c r="D458" s="46"/>
    </row>
    <row r="459" spans="1:4">
      <c r="A459" s="37" t="s">
        <v>203</v>
      </c>
      <c r="B459" s="43" t="s">
        <v>92</v>
      </c>
      <c r="C459" s="43" t="s">
        <v>794</v>
      </c>
      <c r="D459" s="46">
        <v>0.5</v>
      </c>
    </row>
    <row r="460" spans="1:4">
      <c r="A460" s="37" t="s">
        <v>203</v>
      </c>
      <c r="B460" s="38" t="s">
        <v>92</v>
      </c>
      <c r="C460" s="39" t="s">
        <v>308</v>
      </c>
      <c r="D460" s="46">
        <v>0.5</v>
      </c>
    </row>
    <row r="461" spans="1:4">
      <c r="A461" s="37" t="s">
        <v>203</v>
      </c>
      <c r="B461" s="38" t="s">
        <v>92</v>
      </c>
      <c r="C461" s="39" t="s">
        <v>307</v>
      </c>
      <c r="D461" s="46">
        <v>0.5</v>
      </c>
    </row>
    <row r="462" spans="1:4">
      <c r="A462" s="37" t="s">
        <v>203</v>
      </c>
      <c r="B462" s="38" t="s">
        <v>204</v>
      </c>
      <c r="C462" s="39" t="s">
        <v>306</v>
      </c>
      <c r="D462" s="46">
        <v>0.5</v>
      </c>
    </row>
    <row r="463" spans="1:4">
      <c r="A463" s="37" t="s">
        <v>203</v>
      </c>
      <c r="B463" s="38" t="s">
        <v>247</v>
      </c>
      <c r="C463" s="39" t="s">
        <v>314</v>
      </c>
      <c r="D463" s="46"/>
    </row>
    <row r="464" spans="1:4">
      <c r="A464" s="37" t="s">
        <v>203</v>
      </c>
      <c r="B464" s="38" t="s">
        <v>204</v>
      </c>
      <c r="C464" s="39" t="s">
        <v>305</v>
      </c>
      <c r="D464" s="46">
        <v>0.5</v>
      </c>
    </row>
    <row r="465" spans="1:4">
      <c r="A465" s="37" t="s">
        <v>203</v>
      </c>
      <c r="B465" s="38" t="s">
        <v>247</v>
      </c>
      <c r="C465" s="39" t="s">
        <v>313</v>
      </c>
      <c r="D465" s="46"/>
    </row>
    <row r="466" spans="1:4">
      <c r="A466" s="37" t="s">
        <v>203</v>
      </c>
      <c r="B466" s="38" t="s">
        <v>108</v>
      </c>
      <c r="C466" s="39" t="s">
        <v>311</v>
      </c>
      <c r="D466" s="46">
        <v>0.5</v>
      </c>
    </row>
    <row r="467" spans="1:4">
      <c r="A467" s="37" t="s">
        <v>203</v>
      </c>
      <c r="B467" s="38" t="s">
        <v>108</v>
      </c>
      <c r="C467" s="39" t="s">
        <v>927</v>
      </c>
      <c r="D467" s="46">
        <v>0.5</v>
      </c>
    </row>
    <row r="468" spans="1:4">
      <c r="A468" s="37" t="s">
        <v>203</v>
      </c>
      <c r="B468" s="38" t="s">
        <v>160</v>
      </c>
      <c r="C468" s="39" t="s">
        <v>312</v>
      </c>
      <c r="D468" s="46">
        <v>0.5</v>
      </c>
    </row>
    <row r="469" spans="1:4">
      <c r="A469" s="37" t="s">
        <v>203</v>
      </c>
      <c r="B469" s="38" t="s">
        <v>221</v>
      </c>
      <c r="C469" s="39" t="s">
        <v>309</v>
      </c>
      <c r="D469" s="46">
        <v>0.5</v>
      </c>
    </row>
    <row r="470" spans="1:4">
      <c r="A470" s="37" t="s">
        <v>203</v>
      </c>
      <c r="B470" s="38" t="s">
        <v>221</v>
      </c>
      <c r="C470" s="39" t="s">
        <v>310</v>
      </c>
      <c r="D470" s="46">
        <v>0.5</v>
      </c>
    </row>
    <row r="471" spans="1:4">
      <c r="A471" s="37" t="s">
        <v>338</v>
      </c>
      <c r="B471" s="38" t="s">
        <v>407</v>
      </c>
      <c r="C471" s="39" t="s">
        <v>408</v>
      </c>
      <c r="D471" s="46"/>
    </row>
    <row r="472" spans="1:4">
      <c r="A472" s="37" t="s">
        <v>782</v>
      </c>
      <c r="B472" s="43" t="s">
        <v>783</v>
      </c>
      <c r="C472" s="42" t="s">
        <v>784</v>
      </c>
      <c r="D472" s="46">
        <v>0</v>
      </c>
    </row>
    <row r="473" spans="1:4">
      <c r="A473" s="37" t="s">
        <v>782</v>
      </c>
      <c r="B473" s="40" t="s">
        <v>785</v>
      </c>
      <c r="C473" s="41" t="s">
        <v>786</v>
      </c>
      <c r="D473" s="46">
        <v>0</v>
      </c>
    </row>
    <row r="474" spans="1:4">
      <c r="A474" s="37" t="s">
        <v>782</v>
      </c>
      <c r="B474" s="40" t="s">
        <v>787</v>
      </c>
      <c r="C474" s="41" t="s">
        <v>788</v>
      </c>
      <c r="D474" s="46">
        <v>0</v>
      </c>
    </row>
    <row r="475" spans="1:4">
      <c r="A475" s="37" t="s">
        <v>779</v>
      </c>
      <c r="B475" s="42" t="s">
        <v>780</v>
      </c>
      <c r="C475" s="42" t="s">
        <v>781</v>
      </c>
      <c r="D475" s="46">
        <v>0</v>
      </c>
    </row>
    <row r="476" spans="1:4">
      <c r="A476" s="37" t="s">
        <v>782</v>
      </c>
      <c r="B476" s="40" t="s">
        <v>791</v>
      </c>
      <c r="C476" s="41" t="s">
        <v>792</v>
      </c>
      <c r="D476" s="46">
        <v>0</v>
      </c>
    </row>
    <row r="477" spans="1:4">
      <c r="A477" s="37" t="s">
        <v>701</v>
      </c>
      <c r="B477" s="43" t="s">
        <v>704</v>
      </c>
      <c r="C477" s="42" t="s">
        <v>705</v>
      </c>
      <c r="D477" s="46"/>
    </row>
    <row r="478" spans="1:4">
      <c r="A478" s="37" t="s">
        <v>701</v>
      </c>
      <c r="B478" s="43" t="s">
        <v>702</v>
      </c>
      <c r="C478" s="42" t="s">
        <v>703</v>
      </c>
      <c r="D478" s="46"/>
    </row>
    <row r="479" spans="1:4">
      <c r="A479" s="37" t="s">
        <v>701</v>
      </c>
      <c r="B479" s="43" t="s">
        <v>708</v>
      </c>
      <c r="C479" s="42" t="s">
        <v>709</v>
      </c>
      <c r="D479" s="46"/>
    </row>
    <row r="480" spans="1:4">
      <c r="A480" s="37" t="s">
        <v>701</v>
      </c>
      <c r="B480" s="43" t="s">
        <v>706</v>
      </c>
      <c r="C480" s="42" t="s">
        <v>707</v>
      </c>
      <c r="D480" s="46"/>
    </row>
    <row r="481" spans="1:4">
      <c r="A481" s="37" t="s">
        <v>701</v>
      </c>
      <c r="B481" s="43" t="s">
        <v>712</v>
      </c>
      <c r="C481" s="42" t="s">
        <v>713</v>
      </c>
      <c r="D481" s="46"/>
    </row>
    <row r="482" spans="1:4">
      <c r="A482" s="37" t="s">
        <v>701</v>
      </c>
      <c r="B482" s="43" t="s">
        <v>710</v>
      </c>
      <c r="C482" s="42" t="s">
        <v>711</v>
      </c>
      <c r="D482" s="46"/>
    </row>
    <row r="483" spans="1:4">
      <c r="A483" s="37" t="s">
        <v>701</v>
      </c>
      <c r="B483" s="43" t="s">
        <v>716</v>
      </c>
      <c r="C483" s="42" t="s">
        <v>717</v>
      </c>
      <c r="D483" s="46"/>
    </row>
    <row r="484" spans="1:4">
      <c r="A484" s="37" t="s">
        <v>701</v>
      </c>
      <c r="B484" s="43" t="s">
        <v>714</v>
      </c>
      <c r="C484" s="42" t="s">
        <v>715</v>
      </c>
      <c r="D484" s="46"/>
    </row>
    <row r="485" spans="1:4">
      <c r="A485" s="37" t="s">
        <v>701</v>
      </c>
      <c r="B485" s="43" t="s">
        <v>720</v>
      </c>
      <c r="C485" s="42" t="s">
        <v>721</v>
      </c>
      <c r="D485" s="46"/>
    </row>
    <row r="486" spans="1:4">
      <c r="A486" s="37" t="s">
        <v>701</v>
      </c>
      <c r="B486" s="43" t="s">
        <v>718</v>
      </c>
      <c r="C486" s="42" t="s">
        <v>719</v>
      </c>
      <c r="D486" s="46"/>
    </row>
    <row r="487" spans="1:4">
      <c r="A487" s="37" t="s">
        <v>522</v>
      </c>
      <c r="B487" s="38" t="s">
        <v>92</v>
      </c>
      <c r="C487" s="38" t="s">
        <v>524</v>
      </c>
      <c r="D487" s="46"/>
    </row>
    <row r="488" spans="1:4">
      <c r="A488" s="37" t="s">
        <v>522</v>
      </c>
      <c r="B488" s="38" t="s">
        <v>204</v>
      </c>
      <c r="C488" s="38" t="s">
        <v>523</v>
      </c>
      <c r="D488" s="46"/>
    </row>
    <row r="489" spans="1:4">
      <c r="A489" s="37" t="s">
        <v>522</v>
      </c>
      <c r="B489" s="38" t="s">
        <v>108</v>
      </c>
      <c r="C489" s="38" t="s">
        <v>525</v>
      </c>
      <c r="D489" s="46"/>
    </row>
    <row r="490" spans="1:4">
      <c r="A490" s="37" t="s">
        <v>443</v>
      </c>
      <c r="B490" s="38" t="s">
        <v>204</v>
      </c>
      <c r="C490" s="39" t="s">
        <v>480</v>
      </c>
      <c r="D490" s="46"/>
    </row>
    <row r="491" spans="1:4">
      <c r="A491" s="37" t="s">
        <v>443</v>
      </c>
      <c r="B491" s="38" t="s">
        <v>108</v>
      </c>
      <c r="C491" s="39" t="s">
        <v>481</v>
      </c>
      <c r="D491" s="46"/>
    </row>
    <row r="492" spans="1:4">
      <c r="A492" s="37" t="s">
        <v>443</v>
      </c>
      <c r="B492" s="38" t="s">
        <v>332</v>
      </c>
      <c r="C492" s="38" t="s">
        <v>519</v>
      </c>
      <c r="D492" s="46"/>
    </row>
    <row r="493" spans="1:4">
      <c r="A493" s="37" t="s">
        <v>443</v>
      </c>
      <c r="B493" s="38" t="s">
        <v>520</v>
      </c>
      <c r="C493" s="38" t="s">
        <v>521</v>
      </c>
      <c r="D493" s="46"/>
    </row>
    <row r="494" spans="1:4">
      <c r="A494" s="37" t="s">
        <v>443</v>
      </c>
      <c r="B494" s="38" t="s">
        <v>511</v>
      </c>
      <c r="C494" s="38" t="s">
        <v>512</v>
      </c>
      <c r="D494" s="46"/>
    </row>
    <row r="495" spans="1:4">
      <c r="A495" s="37" t="s">
        <v>443</v>
      </c>
      <c r="B495" s="38" t="s">
        <v>509</v>
      </c>
      <c r="C495" s="38" t="s">
        <v>510</v>
      </c>
      <c r="D495" s="46"/>
    </row>
    <row r="496" spans="1:4">
      <c r="A496" s="37" t="s">
        <v>443</v>
      </c>
      <c r="B496" s="38" t="s">
        <v>513</v>
      </c>
      <c r="C496" s="38" t="s">
        <v>514</v>
      </c>
      <c r="D496" s="46"/>
    </row>
    <row r="497" spans="1:4">
      <c r="A497" s="37" t="s">
        <v>443</v>
      </c>
      <c r="B497" s="38" t="s">
        <v>515</v>
      </c>
      <c r="C497" s="38" t="s">
        <v>516</v>
      </c>
      <c r="D497" s="46"/>
    </row>
    <row r="498" spans="1:4">
      <c r="A498" s="37" t="s">
        <v>629</v>
      </c>
      <c r="B498" s="43" t="s">
        <v>640</v>
      </c>
      <c r="C498" s="43" t="s">
        <v>641</v>
      </c>
      <c r="D498" s="46"/>
    </row>
    <row r="499" spans="1:4">
      <c r="A499" s="37" t="s">
        <v>629</v>
      </c>
      <c r="B499" s="43" t="s">
        <v>640</v>
      </c>
      <c r="C499" s="43" t="s">
        <v>642</v>
      </c>
      <c r="D499" s="46"/>
    </row>
    <row r="500" spans="1:4">
      <c r="A500" s="37" t="s">
        <v>629</v>
      </c>
      <c r="B500" s="43" t="s">
        <v>630</v>
      </c>
      <c r="C500" s="42" t="s">
        <v>631</v>
      </c>
      <c r="D500" s="46">
        <v>0</v>
      </c>
    </row>
    <row r="501" spans="1:4">
      <c r="A501" s="37" t="s">
        <v>629</v>
      </c>
      <c r="B501" s="43" t="s">
        <v>632</v>
      </c>
      <c r="C501" s="43" t="s">
        <v>633</v>
      </c>
      <c r="D501" s="46">
        <v>0</v>
      </c>
    </row>
    <row r="502" spans="1:4">
      <c r="A502" s="37" t="s">
        <v>629</v>
      </c>
      <c r="B502" s="43" t="s">
        <v>333</v>
      </c>
      <c r="C502" s="43" t="s">
        <v>653</v>
      </c>
      <c r="D502" s="46"/>
    </row>
    <row r="503" spans="1:4">
      <c r="A503" s="37" t="s">
        <v>629</v>
      </c>
      <c r="B503" s="43" t="s">
        <v>650</v>
      </c>
      <c r="C503" s="43" t="s">
        <v>651</v>
      </c>
      <c r="D503" s="46"/>
    </row>
    <row r="504" spans="1:4">
      <c r="A504" s="37" t="s">
        <v>629</v>
      </c>
      <c r="B504" s="43" t="s">
        <v>654</v>
      </c>
      <c r="C504" s="43" t="s">
        <v>655</v>
      </c>
      <c r="D504" s="46"/>
    </row>
    <row r="505" spans="1:4">
      <c r="A505" s="37" t="s">
        <v>629</v>
      </c>
      <c r="B505" s="43" t="s">
        <v>247</v>
      </c>
      <c r="C505" s="43" t="s">
        <v>652</v>
      </c>
      <c r="D505" s="46"/>
    </row>
    <row r="506" spans="1:4">
      <c r="A506" s="37" t="s">
        <v>629</v>
      </c>
      <c r="B506" s="43" t="s">
        <v>656</v>
      </c>
      <c r="C506" s="43" t="s">
        <v>657</v>
      </c>
      <c r="D506" s="46"/>
    </row>
    <row r="507" spans="1:4">
      <c r="A507" s="37" t="s">
        <v>629</v>
      </c>
      <c r="B507" s="43" t="s">
        <v>634</v>
      </c>
      <c r="C507" s="43" t="s">
        <v>658</v>
      </c>
      <c r="D507" s="46"/>
    </row>
    <row r="508" spans="1:4">
      <c r="A508" s="37" t="s">
        <v>629</v>
      </c>
      <c r="B508" s="43" t="s">
        <v>634</v>
      </c>
      <c r="C508" s="43" t="s">
        <v>635</v>
      </c>
      <c r="D508" s="46">
        <v>0</v>
      </c>
    </row>
    <row r="509" spans="1:4">
      <c r="A509" s="37" t="s">
        <v>774</v>
      </c>
      <c r="B509" s="42" t="s">
        <v>775</v>
      </c>
      <c r="C509" s="42" t="s">
        <v>775</v>
      </c>
      <c r="D509" s="46">
        <v>0</v>
      </c>
    </row>
    <row r="510" spans="1:4">
      <c r="A510" s="37" t="s">
        <v>774</v>
      </c>
      <c r="B510" s="42" t="s">
        <v>776</v>
      </c>
      <c r="C510" s="42" t="s">
        <v>776</v>
      </c>
      <c r="D510" s="46">
        <v>0</v>
      </c>
    </row>
    <row r="511" spans="1:4">
      <c r="A511" s="37" t="s">
        <v>610</v>
      </c>
      <c r="B511" s="41" t="s">
        <v>619</v>
      </c>
      <c r="C511" s="40" t="s">
        <v>620</v>
      </c>
      <c r="D511" s="46"/>
    </row>
    <row r="512" spans="1:4">
      <c r="A512" s="37" t="s">
        <v>610</v>
      </c>
      <c r="B512" s="40" t="s">
        <v>621</v>
      </c>
      <c r="C512" s="40" t="s">
        <v>622</v>
      </c>
      <c r="D512" s="46"/>
    </row>
    <row r="513" spans="1:4">
      <c r="A513" s="37" t="s">
        <v>526</v>
      </c>
      <c r="B513" s="38" t="s">
        <v>527</v>
      </c>
      <c r="C513" s="39" t="s">
        <v>528</v>
      </c>
      <c r="D513" s="46">
        <v>0</v>
      </c>
    </row>
    <row r="514" spans="1:4" ht="16.5">
      <c r="A514" s="37" t="s">
        <v>526</v>
      </c>
      <c r="B514" s="38" t="s">
        <v>529</v>
      </c>
      <c r="C514" s="39" t="s">
        <v>530</v>
      </c>
      <c r="D514" s="46">
        <v>0</v>
      </c>
    </row>
    <row r="515" spans="1:4" ht="16.5">
      <c r="A515" s="37" t="s">
        <v>526</v>
      </c>
      <c r="B515" s="38" t="s">
        <v>535</v>
      </c>
      <c r="C515" s="39" t="s">
        <v>536</v>
      </c>
      <c r="D515" s="46">
        <v>0</v>
      </c>
    </row>
    <row r="516" spans="1:4">
      <c r="A516" s="37" t="s">
        <v>526</v>
      </c>
      <c r="B516" s="38" t="s">
        <v>539</v>
      </c>
      <c r="C516" s="39" t="s">
        <v>540</v>
      </c>
      <c r="D516" s="46">
        <v>0</v>
      </c>
    </row>
    <row r="517" spans="1:4" ht="16.5">
      <c r="A517" s="37" t="s">
        <v>526</v>
      </c>
      <c r="B517" s="38" t="s">
        <v>537</v>
      </c>
      <c r="C517" s="39" t="s">
        <v>538</v>
      </c>
      <c r="D517" s="46">
        <v>0</v>
      </c>
    </row>
    <row r="518" spans="1:4">
      <c r="A518" s="37" t="s">
        <v>526</v>
      </c>
      <c r="B518" s="38" t="s">
        <v>541</v>
      </c>
      <c r="C518" s="39" t="s">
        <v>542</v>
      </c>
      <c r="D518" s="46">
        <v>0</v>
      </c>
    </row>
    <row r="519" spans="1:4">
      <c r="A519" s="37" t="s">
        <v>526</v>
      </c>
      <c r="B519" s="38" t="s">
        <v>545</v>
      </c>
      <c r="C519" s="39" t="s">
        <v>546</v>
      </c>
      <c r="D519" s="46">
        <v>0</v>
      </c>
    </row>
    <row r="520" spans="1:4" ht="16.5">
      <c r="A520" s="37" t="s">
        <v>526</v>
      </c>
      <c r="B520" s="38" t="s">
        <v>531</v>
      </c>
      <c r="C520" s="39" t="s">
        <v>532</v>
      </c>
      <c r="D520" s="46">
        <v>0</v>
      </c>
    </row>
    <row r="521" spans="1:4" ht="16.5">
      <c r="A521" s="37" t="s">
        <v>526</v>
      </c>
      <c r="B521" s="38" t="s">
        <v>533</v>
      </c>
      <c r="C521" s="39" t="s">
        <v>534</v>
      </c>
      <c r="D521" s="46">
        <v>0</v>
      </c>
    </row>
    <row r="522" spans="1:4">
      <c r="A522" s="37" t="s">
        <v>526</v>
      </c>
      <c r="B522" s="38" t="s">
        <v>547</v>
      </c>
      <c r="C522" s="39" t="s">
        <v>548</v>
      </c>
      <c r="D522" s="46">
        <v>0</v>
      </c>
    </row>
    <row r="523" spans="1:4">
      <c r="A523" s="37" t="s">
        <v>526</v>
      </c>
      <c r="B523" s="38" t="s">
        <v>543</v>
      </c>
      <c r="C523" s="39" t="s">
        <v>544</v>
      </c>
      <c r="D523" s="46">
        <v>0</v>
      </c>
    </row>
    <row r="524" spans="1:4">
      <c r="A524" s="37" t="s">
        <v>526</v>
      </c>
      <c r="B524" s="38" t="s">
        <v>549</v>
      </c>
      <c r="C524" s="39" t="s">
        <v>550</v>
      </c>
      <c r="D524" s="46">
        <v>0</v>
      </c>
    </row>
    <row r="525" spans="1:4">
      <c r="A525" s="37" t="s">
        <v>526</v>
      </c>
      <c r="B525" s="38" t="s">
        <v>551</v>
      </c>
      <c r="C525" s="39" t="s">
        <v>552</v>
      </c>
      <c r="D525" s="46">
        <v>0</v>
      </c>
    </row>
    <row r="526" spans="1:4">
      <c r="A526" s="37" t="s">
        <v>526</v>
      </c>
      <c r="B526" s="38" t="s">
        <v>553</v>
      </c>
      <c r="C526" s="39" t="s">
        <v>554</v>
      </c>
      <c r="D526" s="46">
        <v>0</v>
      </c>
    </row>
    <row r="527" spans="1:4">
      <c r="A527" s="37" t="s">
        <v>526</v>
      </c>
      <c r="B527" s="38" t="s">
        <v>555</v>
      </c>
      <c r="C527" s="39" t="s">
        <v>556</v>
      </c>
      <c r="D527" s="46">
        <v>0</v>
      </c>
    </row>
    <row r="528" spans="1:4">
      <c r="A528" s="37" t="s">
        <v>526</v>
      </c>
      <c r="B528" s="38" t="s">
        <v>557</v>
      </c>
      <c r="C528" s="39" t="s">
        <v>558</v>
      </c>
      <c r="D528" s="46">
        <v>0</v>
      </c>
    </row>
    <row r="529" spans="1:4">
      <c r="A529" s="37" t="s">
        <v>526</v>
      </c>
      <c r="B529" s="38" t="s">
        <v>559</v>
      </c>
      <c r="C529" s="39" t="s">
        <v>560</v>
      </c>
      <c r="D529" s="46">
        <v>0</v>
      </c>
    </row>
    <row r="530" spans="1:4">
      <c r="A530" s="37" t="s">
        <v>526</v>
      </c>
      <c r="B530" s="38" t="s">
        <v>561</v>
      </c>
      <c r="C530" s="39" t="s">
        <v>562</v>
      </c>
      <c r="D530" s="46">
        <v>0</v>
      </c>
    </row>
    <row r="531" spans="1:4">
      <c r="A531" s="37" t="s">
        <v>526</v>
      </c>
      <c r="B531" s="38" t="s">
        <v>567</v>
      </c>
      <c r="C531" s="39" t="s">
        <v>568</v>
      </c>
      <c r="D531" s="46">
        <v>0</v>
      </c>
    </row>
    <row r="532" spans="1:4">
      <c r="A532" s="37" t="s">
        <v>526</v>
      </c>
      <c r="B532" s="38" t="s">
        <v>565</v>
      </c>
      <c r="C532" s="39" t="s">
        <v>566</v>
      </c>
      <c r="D532" s="46">
        <v>0</v>
      </c>
    </row>
    <row r="533" spans="1:4">
      <c r="A533" s="37" t="s">
        <v>526</v>
      </c>
      <c r="B533" s="38" t="s">
        <v>563</v>
      </c>
      <c r="C533" s="39" t="s">
        <v>564</v>
      </c>
      <c r="D533" s="46">
        <v>0</v>
      </c>
    </row>
    <row r="534" spans="1:4">
      <c r="A534" s="37" t="s">
        <v>678</v>
      </c>
      <c r="B534" s="43" t="s">
        <v>685</v>
      </c>
      <c r="C534" s="42" t="s">
        <v>686</v>
      </c>
      <c r="D534" s="46"/>
    </row>
    <row r="535" spans="1:4">
      <c r="A535" s="37" t="s">
        <v>678</v>
      </c>
      <c r="B535" s="43" t="s">
        <v>679</v>
      </c>
      <c r="C535" s="42" t="s">
        <v>680</v>
      </c>
      <c r="D535" s="46"/>
    </row>
    <row r="536" spans="1:4">
      <c r="A536" s="37" t="s">
        <v>678</v>
      </c>
      <c r="B536" s="43" t="s">
        <v>681</v>
      </c>
      <c r="C536" s="42" t="s">
        <v>682</v>
      </c>
      <c r="D536" s="46"/>
    </row>
    <row r="537" spans="1:4">
      <c r="A537" s="37" t="s">
        <v>678</v>
      </c>
      <c r="B537" s="43" t="s">
        <v>681</v>
      </c>
      <c r="C537" s="42" t="s">
        <v>683</v>
      </c>
      <c r="D537" s="46"/>
    </row>
    <row r="538" spans="1:4">
      <c r="A538" s="37" t="s">
        <v>678</v>
      </c>
      <c r="B538" s="43" t="s">
        <v>681</v>
      </c>
      <c r="C538" s="42" t="s">
        <v>684</v>
      </c>
      <c r="D538" s="46"/>
    </row>
    <row r="539" spans="1:4">
      <c r="A539" s="37" t="s">
        <v>678</v>
      </c>
      <c r="B539" s="43" t="s">
        <v>688</v>
      </c>
      <c r="C539" s="42" t="s">
        <v>689</v>
      </c>
      <c r="D539" s="46"/>
    </row>
    <row r="540" spans="1:4">
      <c r="A540" s="37" t="s">
        <v>678</v>
      </c>
      <c r="B540" s="43" t="s">
        <v>110</v>
      </c>
      <c r="C540" s="42" t="s">
        <v>687</v>
      </c>
      <c r="D540" s="46"/>
    </row>
    <row r="541" spans="1:4">
      <c r="A541" s="37" t="s">
        <v>749</v>
      </c>
      <c r="B541" s="43" t="s">
        <v>770</v>
      </c>
      <c r="C541" s="42" t="s">
        <v>771</v>
      </c>
      <c r="D541" s="46">
        <v>0</v>
      </c>
    </row>
    <row r="542" spans="1:4">
      <c r="A542" s="37" t="s">
        <v>749</v>
      </c>
      <c r="B542" s="43" t="s">
        <v>750</v>
      </c>
      <c r="C542" s="42" t="s">
        <v>751</v>
      </c>
      <c r="D542" s="46">
        <v>0</v>
      </c>
    </row>
    <row r="543" spans="1:4">
      <c r="A543" s="37" t="s">
        <v>749</v>
      </c>
      <c r="B543" s="43" t="s">
        <v>750</v>
      </c>
      <c r="C543" s="42" t="s">
        <v>758</v>
      </c>
      <c r="D543" s="46">
        <v>0</v>
      </c>
    </row>
    <row r="544" spans="1:4">
      <c r="A544" s="37" t="s">
        <v>749</v>
      </c>
      <c r="B544" s="43" t="s">
        <v>762</v>
      </c>
      <c r="C544" s="42" t="s">
        <v>763</v>
      </c>
      <c r="D544" s="46">
        <v>0</v>
      </c>
    </row>
    <row r="545" spans="1:4">
      <c r="A545" s="37" t="s">
        <v>749</v>
      </c>
      <c r="B545" s="43" t="s">
        <v>752</v>
      </c>
      <c r="C545" s="42" t="s">
        <v>753</v>
      </c>
      <c r="D545" s="46">
        <v>0</v>
      </c>
    </row>
    <row r="546" spans="1:4">
      <c r="A546" s="37" t="s">
        <v>749</v>
      </c>
      <c r="B546" s="43" t="s">
        <v>752</v>
      </c>
      <c r="C546" s="42" t="s">
        <v>759</v>
      </c>
      <c r="D546" s="46">
        <v>0</v>
      </c>
    </row>
    <row r="547" spans="1:4">
      <c r="A547" s="37" t="s">
        <v>749</v>
      </c>
      <c r="B547" s="43" t="s">
        <v>764</v>
      </c>
      <c r="C547" s="42" t="s">
        <v>765</v>
      </c>
      <c r="D547" s="46">
        <v>0</v>
      </c>
    </row>
    <row r="548" spans="1:4">
      <c r="A548" s="37" t="s">
        <v>749</v>
      </c>
      <c r="B548" s="43" t="s">
        <v>754</v>
      </c>
      <c r="C548" s="42" t="s">
        <v>755</v>
      </c>
      <c r="D548" s="46">
        <v>0</v>
      </c>
    </row>
    <row r="549" spans="1:4">
      <c r="A549" s="37" t="s">
        <v>749</v>
      </c>
      <c r="B549" s="43" t="s">
        <v>754</v>
      </c>
      <c r="C549" s="42" t="s">
        <v>760</v>
      </c>
      <c r="D549" s="46">
        <v>0</v>
      </c>
    </row>
    <row r="550" spans="1:4">
      <c r="A550" s="37" t="s">
        <v>749</v>
      </c>
      <c r="B550" s="43" t="s">
        <v>766</v>
      </c>
      <c r="C550" s="42" t="s">
        <v>767</v>
      </c>
      <c r="D550" s="46">
        <v>0</v>
      </c>
    </row>
    <row r="551" spans="1:4">
      <c r="A551" s="37" t="s">
        <v>749</v>
      </c>
      <c r="B551" s="43" t="s">
        <v>756</v>
      </c>
      <c r="C551" s="42" t="s">
        <v>757</v>
      </c>
      <c r="D551" s="46">
        <v>0</v>
      </c>
    </row>
    <row r="552" spans="1:4">
      <c r="A552" s="37" t="s">
        <v>749</v>
      </c>
      <c r="B552" s="43" t="s">
        <v>756</v>
      </c>
      <c r="C552" s="42" t="s">
        <v>761</v>
      </c>
      <c r="D552" s="46">
        <v>0</v>
      </c>
    </row>
    <row r="553" spans="1:4">
      <c r="A553" s="37" t="s">
        <v>749</v>
      </c>
      <c r="B553" s="43" t="s">
        <v>768</v>
      </c>
      <c r="C553" s="42" t="s">
        <v>769</v>
      </c>
      <c r="D553" s="46">
        <v>0</v>
      </c>
    </row>
    <row r="554" spans="1:4">
      <c r="A554" s="37" t="s">
        <v>749</v>
      </c>
      <c r="B554" s="43" t="s">
        <v>772</v>
      </c>
      <c r="C554" s="42" t="s">
        <v>773</v>
      </c>
      <c r="D554" s="46">
        <v>0</v>
      </c>
    </row>
    <row r="555" spans="1:4">
      <c r="A555" s="37" t="s">
        <v>595</v>
      </c>
      <c r="B555" s="42" t="s">
        <v>606</v>
      </c>
      <c r="C555" s="42" t="s">
        <v>607</v>
      </c>
      <c r="D555" s="46">
        <v>0</v>
      </c>
    </row>
    <row r="556" spans="1:4">
      <c r="A556" s="37" t="s">
        <v>595</v>
      </c>
      <c r="B556" s="42" t="s">
        <v>608</v>
      </c>
      <c r="C556" s="42" t="s">
        <v>609</v>
      </c>
      <c r="D556" s="46">
        <v>0</v>
      </c>
    </row>
    <row r="557" spans="1:4">
      <c r="A557" s="37" t="s">
        <v>595</v>
      </c>
      <c r="B557" s="42" t="s">
        <v>604</v>
      </c>
      <c r="C557" s="42" t="s">
        <v>605</v>
      </c>
      <c r="D557" s="46">
        <v>0</v>
      </c>
    </row>
    <row r="558" spans="1:4">
      <c r="A558" s="37" t="s">
        <v>595</v>
      </c>
      <c r="B558" s="40" t="s">
        <v>596</v>
      </c>
      <c r="C558" s="40" t="s">
        <v>597</v>
      </c>
      <c r="D558" s="46">
        <v>0</v>
      </c>
    </row>
    <row r="559" spans="1:4">
      <c r="A559" s="37" t="s">
        <v>595</v>
      </c>
      <c r="B559" s="40" t="s">
        <v>598</v>
      </c>
      <c r="C559" s="40" t="s">
        <v>599</v>
      </c>
      <c r="D559" s="46">
        <v>0</v>
      </c>
    </row>
    <row r="560" spans="1:4">
      <c r="A560" s="37" t="s">
        <v>659</v>
      </c>
      <c r="B560" s="43" t="s">
        <v>664</v>
      </c>
      <c r="C560" s="43" t="s">
        <v>664</v>
      </c>
      <c r="D560" s="46">
        <v>0</v>
      </c>
    </row>
  </sheetData>
  <autoFilter ref="A1:D560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6">
        <v>4</v>
      </c>
      <c r="B1" s="107"/>
      <c r="C1" s="107"/>
      <c r="D1" s="107"/>
      <c r="E1" s="107"/>
      <c r="F1" s="108" t="s">
        <v>800</v>
      </c>
      <c r="G1" s="108"/>
      <c r="H1" s="109"/>
      <c r="I1" s="4"/>
      <c r="J1" s="112" t="s">
        <v>0</v>
      </c>
      <c r="K1" s="112"/>
      <c r="L1" s="5"/>
      <c r="M1" s="112" t="s">
        <v>1</v>
      </c>
      <c r="N1" s="112"/>
      <c r="O1" s="112"/>
      <c r="P1" s="112"/>
      <c r="Q1" s="112"/>
      <c r="R1" s="112"/>
      <c r="S1" s="112"/>
      <c r="T1" s="112"/>
      <c r="U1" s="112"/>
      <c r="V1" s="113" t="s">
        <v>2</v>
      </c>
      <c r="W1" s="114"/>
      <c r="X1" s="115"/>
      <c r="Y1" s="116" t="s">
        <v>3</v>
      </c>
      <c r="Z1" s="118" t="s">
        <v>4</v>
      </c>
      <c r="AA1" s="110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7"/>
      <c r="Z2" s="119"/>
      <c r="AA2" s="111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912</v>
      </c>
      <c r="E3" s="49" t="s">
        <v>894</v>
      </c>
      <c r="F3" s="49" t="s">
        <v>915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911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912</v>
      </c>
      <c r="E4" s="49" t="s">
        <v>916</v>
      </c>
      <c r="F4" s="49" t="s">
        <v>917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907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907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907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907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908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53" priority="7">
      <formula>AND($N22&gt;0.08,$N22&lt;0.15)</formula>
    </cfRule>
    <cfRule type="expression" dxfId="52" priority="8" stopIfTrue="1">
      <formula>$N22&gt;0.15</formula>
    </cfRule>
  </conditionalFormatting>
  <conditionalFormatting sqref="E22">
    <cfRule type="expression" dxfId="51" priority="5">
      <formula>AND(#REF!&gt;0.08,#REF!&lt;0.15)</formula>
    </cfRule>
    <cfRule type="expression" dxfId="50" priority="6" stopIfTrue="1">
      <formula>#REF!&gt;0.15</formula>
    </cfRule>
  </conditionalFormatting>
  <conditionalFormatting sqref="E34:H34 E35:F35">
    <cfRule type="expression" dxfId="49" priority="3">
      <formula>AND($N34&gt;0.08,$N34&lt;0.15)</formula>
    </cfRule>
    <cfRule type="expression" dxfId="48" priority="4" stopIfTrue="1">
      <formula>$N34&gt;0.15</formula>
    </cfRule>
  </conditionalFormatting>
  <conditionalFormatting sqref="E34:E35">
    <cfRule type="expression" dxfId="47" priority="1">
      <formula>AND(#REF!&gt;0.08,#REF!&lt;0.15)</formula>
    </cfRule>
    <cfRule type="expression" dxfId="46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품질(3월)</vt:lpstr>
      <vt:lpstr>제품 피치</vt:lpstr>
      <vt:lpstr>4월SAMPLE</vt:lpstr>
      <vt:lpstr>'4월SAMPLE'!Print_Area</vt:lpstr>
      <vt:lpstr>'품질(3월)'!Print_Area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2017-05-01T02:22:39Z</cp:lastPrinted>
  <dcterms:created xsi:type="dcterms:W3CDTF">2014-05-20T08:33:49Z</dcterms:created>
  <dcterms:modified xsi:type="dcterms:W3CDTF">2017-05-03T03:22:20Z</dcterms:modified>
</cp:coreProperties>
</file>