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검사일보\2020년 검사일보\검사일보 11월\"/>
    </mc:Choice>
  </mc:AlternateContent>
  <bookViews>
    <workbookView xWindow="-120" yWindow="-120" windowWidth="29040" windowHeight="15840" firstSheet="1" activeTab="3"/>
  </bookViews>
  <sheets>
    <sheet name="데이터" sheetId="4" state="hidden" r:id="rId1"/>
    <sheet name="11월2일" sheetId="28" r:id="rId2"/>
    <sheet name="11월3일" sheetId="29" r:id="rId3"/>
    <sheet name="11월4일" sheetId="30" r:id="rId4"/>
    <sheet name="11월5일" sheetId="31" r:id="rId5"/>
    <sheet name="11월6일" sheetId="32" r:id="rId6"/>
  </sheets>
  <definedNames>
    <definedName name="_xlnm.Print_Area" localSheetId="1">'11월2일'!$A$1:$AC$49</definedName>
    <definedName name="_xlnm.Print_Area" localSheetId="2">'11월3일'!$A$1:$AC$48</definedName>
    <definedName name="_xlnm.Print_Area" localSheetId="3">'11월4일'!$A$1:$AC$48</definedName>
    <definedName name="_xlnm.Print_Area" localSheetId="4">'11월5일'!$A$1:$AC$48</definedName>
    <definedName name="_xlnm.Print_Area" localSheetId="5">'11월6일'!$A$1:$AC$48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1" i="28" l="1"/>
  <c r="AA7" i="28"/>
  <c r="K7" i="28"/>
  <c r="I7" i="28"/>
  <c r="L7" i="28" s="1"/>
  <c r="AA63" i="32" l="1"/>
  <c r="K63" i="32"/>
  <c r="L63" i="32" s="1"/>
  <c r="I63" i="32"/>
  <c r="C63" i="32"/>
  <c r="B63" i="32"/>
  <c r="AA62" i="32"/>
  <c r="K62" i="32"/>
  <c r="I62" i="32" s="1"/>
  <c r="L62" i="32" s="1"/>
  <c r="C62" i="32"/>
  <c r="B62" i="32"/>
  <c r="AA61" i="32"/>
  <c r="K61" i="32"/>
  <c r="L61" i="32" s="1"/>
  <c r="I61" i="32"/>
  <c r="C61" i="32"/>
  <c r="B61" i="32"/>
  <c r="AA60" i="32"/>
  <c r="K60" i="32"/>
  <c r="I60" i="32" s="1"/>
  <c r="L60" i="32" s="1"/>
  <c r="C60" i="32"/>
  <c r="B60" i="32"/>
  <c r="AA59" i="32"/>
  <c r="K59" i="32"/>
  <c r="L59" i="32" s="1"/>
  <c r="I59" i="32"/>
  <c r="C59" i="32"/>
  <c r="B59" i="32"/>
  <c r="AA58" i="32"/>
  <c r="K58" i="32"/>
  <c r="I58" i="32" s="1"/>
  <c r="L58" i="32" s="1"/>
  <c r="C58" i="32"/>
  <c r="B58" i="32"/>
  <c r="AA57" i="32"/>
  <c r="K57" i="32"/>
  <c r="L57" i="32" s="1"/>
  <c r="I57" i="32"/>
  <c r="C57" i="32"/>
  <c r="B57" i="32"/>
  <c r="AA56" i="32"/>
  <c r="K56" i="32"/>
  <c r="I56" i="32" s="1"/>
  <c r="L56" i="32" s="1"/>
  <c r="C56" i="32"/>
  <c r="B56" i="32"/>
  <c r="AA55" i="32"/>
  <c r="K55" i="32"/>
  <c r="L55" i="32" s="1"/>
  <c r="I55" i="32"/>
  <c r="C55" i="32"/>
  <c r="B55" i="32"/>
  <c r="AA54" i="32"/>
  <c r="K54" i="32"/>
  <c r="I54" i="32" s="1"/>
  <c r="L54" i="32" s="1"/>
  <c r="C54" i="32"/>
  <c r="B54" i="32"/>
  <c r="AA53" i="32"/>
  <c r="K53" i="32"/>
  <c r="L53" i="32" s="1"/>
  <c r="I53" i="32"/>
  <c r="C53" i="32"/>
  <c r="B53" i="32"/>
  <c r="AA52" i="32"/>
  <c r="K52" i="32"/>
  <c r="I52" i="32" s="1"/>
  <c r="L52" i="32" s="1"/>
  <c r="C52" i="32"/>
  <c r="B52" i="32"/>
  <c r="AA51" i="32"/>
  <c r="K51" i="32"/>
  <c r="L51" i="32" s="1"/>
  <c r="I51" i="32"/>
  <c r="C51" i="32"/>
  <c r="B51" i="32"/>
  <c r="AA50" i="32"/>
  <c r="K50" i="32"/>
  <c r="I50" i="32" s="1"/>
  <c r="L50" i="32" s="1"/>
  <c r="C50" i="32"/>
  <c r="B50" i="32"/>
  <c r="AA49" i="32"/>
  <c r="K49" i="32"/>
  <c r="L49" i="32" s="1"/>
  <c r="I49" i="32"/>
  <c r="C49" i="32"/>
  <c r="B49" i="32"/>
  <c r="W47" i="32"/>
  <c r="V47" i="32"/>
  <c r="U47" i="32"/>
  <c r="T47" i="32"/>
  <c r="S47" i="32"/>
  <c r="R47" i="32"/>
  <c r="Q47" i="32"/>
  <c r="P47" i="32"/>
  <c r="O47" i="32"/>
  <c r="N47" i="32"/>
  <c r="M47" i="32"/>
  <c r="J47" i="32"/>
  <c r="AA46" i="32"/>
  <c r="K46" i="32"/>
  <c r="I46" i="32" s="1"/>
  <c r="AA45" i="32"/>
  <c r="K45" i="32"/>
  <c r="I45" i="32" s="1"/>
  <c r="L45" i="32" s="1"/>
  <c r="AA44" i="32"/>
  <c r="K44" i="32"/>
  <c r="I44" i="32" s="1"/>
  <c r="AA43" i="32"/>
  <c r="K43" i="32"/>
  <c r="I43" i="32" s="1"/>
  <c r="L43" i="32" s="1"/>
  <c r="AA42" i="32"/>
  <c r="K42" i="32"/>
  <c r="I42" i="32" s="1"/>
  <c r="AA41" i="32"/>
  <c r="K41" i="32"/>
  <c r="I41" i="32" s="1"/>
  <c r="L41" i="32" s="1"/>
  <c r="AA40" i="32"/>
  <c r="K40" i="32"/>
  <c r="I40" i="32" s="1"/>
  <c r="AA39" i="32"/>
  <c r="K39" i="32"/>
  <c r="I39" i="32" s="1"/>
  <c r="L39" i="32" s="1"/>
  <c r="AA38" i="32"/>
  <c r="K38" i="32"/>
  <c r="I38" i="32" s="1"/>
  <c r="AA37" i="32"/>
  <c r="K37" i="32"/>
  <c r="I37" i="32" s="1"/>
  <c r="L37" i="32" s="1"/>
  <c r="AA36" i="32"/>
  <c r="K36" i="32"/>
  <c r="I36" i="32" s="1"/>
  <c r="AA35" i="32"/>
  <c r="K35" i="32"/>
  <c r="AA34" i="32"/>
  <c r="K34" i="32"/>
  <c r="I34" i="32" s="1"/>
  <c r="AA33" i="32"/>
  <c r="K33" i="32"/>
  <c r="AA32" i="32"/>
  <c r="K32" i="32"/>
  <c r="I32" i="32" s="1"/>
  <c r="AA31" i="32"/>
  <c r="K31" i="32"/>
  <c r="AA30" i="32"/>
  <c r="K30" i="32"/>
  <c r="I30" i="32" s="1"/>
  <c r="AA29" i="32"/>
  <c r="K29" i="32"/>
  <c r="AA28" i="32"/>
  <c r="K28" i="32"/>
  <c r="I28" i="32" s="1"/>
  <c r="AA27" i="32"/>
  <c r="K27" i="32"/>
  <c r="AA26" i="32"/>
  <c r="K26" i="32"/>
  <c r="I26" i="32" s="1"/>
  <c r="AA25" i="32"/>
  <c r="K25" i="32"/>
  <c r="AA24" i="32"/>
  <c r="K24" i="32"/>
  <c r="I24" i="32" s="1"/>
  <c r="AA23" i="32"/>
  <c r="K23" i="32"/>
  <c r="AA22" i="32"/>
  <c r="K22" i="32"/>
  <c r="I22" i="32" s="1"/>
  <c r="AA21" i="32"/>
  <c r="K21" i="32"/>
  <c r="AA20" i="32"/>
  <c r="K20" i="32"/>
  <c r="I20" i="32" s="1"/>
  <c r="AA19" i="32"/>
  <c r="K19" i="32"/>
  <c r="AA18" i="32"/>
  <c r="K18" i="32"/>
  <c r="I18" i="32" s="1"/>
  <c r="AA17" i="32"/>
  <c r="K17" i="32"/>
  <c r="AA16" i="32"/>
  <c r="K16" i="32"/>
  <c r="I16" i="32" s="1"/>
  <c r="AA15" i="32"/>
  <c r="K15" i="32"/>
  <c r="AA14" i="32"/>
  <c r="K14" i="32"/>
  <c r="I14" i="32" s="1"/>
  <c r="AA13" i="32"/>
  <c r="K13" i="32"/>
  <c r="AA12" i="32"/>
  <c r="K12" i="32"/>
  <c r="I12" i="32" s="1"/>
  <c r="AA11" i="32"/>
  <c r="K11" i="32"/>
  <c r="AA10" i="32"/>
  <c r="K10" i="32"/>
  <c r="I10" i="32" s="1"/>
  <c r="AA9" i="32"/>
  <c r="K9" i="32"/>
  <c r="AA8" i="32"/>
  <c r="K8" i="32"/>
  <c r="I8" i="32" s="1"/>
  <c r="C8" i="32"/>
  <c r="C9" i="32" s="1"/>
  <c r="C10" i="32" s="1"/>
  <c r="C11" i="32" s="1"/>
  <c r="C12" i="32" s="1"/>
  <c r="C13" i="32" s="1"/>
  <c r="C14" i="32" s="1"/>
  <c r="C15" i="32" s="1"/>
  <c r="C16" i="32" s="1"/>
  <c r="C17" i="32" s="1"/>
  <c r="C18" i="32" s="1"/>
  <c r="C19" i="32" s="1"/>
  <c r="C20" i="32" s="1"/>
  <c r="C21" i="32" s="1"/>
  <c r="C22" i="32" s="1"/>
  <c r="C23" i="32" s="1"/>
  <c r="C24" i="32" s="1"/>
  <c r="C25" i="32" s="1"/>
  <c r="C26" i="32" s="1"/>
  <c r="C27" i="32" s="1"/>
  <c r="C28" i="32" s="1"/>
  <c r="C29" i="32" s="1"/>
  <c r="C30" i="32" s="1"/>
  <c r="C31" i="32" s="1"/>
  <c r="C32" i="32" s="1"/>
  <c r="C33" i="32" s="1"/>
  <c r="C34" i="32" s="1"/>
  <c r="C35" i="32" s="1"/>
  <c r="C36" i="32" s="1"/>
  <c r="C37" i="32" s="1"/>
  <c r="C38" i="32" s="1"/>
  <c r="C39" i="32" s="1"/>
  <c r="C40" i="32" s="1"/>
  <c r="C41" i="32" s="1"/>
  <c r="C42" i="32" s="1"/>
  <c r="C43" i="32" s="1"/>
  <c r="C44" i="32" s="1"/>
  <c r="C45" i="32" s="1"/>
  <c r="C46" i="32" s="1"/>
  <c r="B8" i="32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36" i="32" s="1"/>
  <c r="B37" i="32" s="1"/>
  <c r="B38" i="32" s="1"/>
  <c r="B39" i="32" s="1"/>
  <c r="B40" i="32" s="1"/>
  <c r="B41" i="32" s="1"/>
  <c r="B42" i="32" s="1"/>
  <c r="B43" i="32" s="1"/>
  <c r="B44" i="32" s="1"/>
  <c r="B45" i="32" s="1"/>
  <c r="B46" i="32" s="1"/>
  <c r="AA7" i="32"/>
  <c r="K7" i="32"/>
  <c r="C5" i="32"/>
  <c r="AA63" i="31"/>
  <c r="K63" i="31"/>
  <c r="L63" i="31" s="1"/>
  <c r="I63" i="31"/>
  <c r="C63" i="31"/>
  <c r="B63" i="31"/>
  <c r="AA62" i="31"/>
  <c r="K62" i="31"/>
  <c r="I62" i="31" s="1"/>
  <c r="L62" i="31" s="1"/>
  <c r="C62" i="31"/>
  <c r="B62" i="31"/>
  <c r="AA61" i="31"/>
  <c r="K61" i="31"/>
  <c r="L61" i="31" s="1"/>
  <c r="I61" i="31"/>
  <c r="C61" i="31"/>
  <c r="B61" i="31"/>
  <c r="AA60" i="31"/>
  <c r="K60" i="31"/>
  <c r="I60" i="31" s="1"/>
  <c r="L60" i="31" s="1"/>
  <c r="C60" i="31"/>
  <c r="B60" i="31"/>
  <c r="AA59" i="31"/>
  <c r="K59" i="31"/>
  <c r="L59" i="31" s="1"/>
  <c r="I59" i="31"/>
  <c r="C59" i="31"/>
  <c r="B59" i="31"/>
  <c r="AA58" i="31"/>
  <c r="K58" i="31"/>
  <c r="I58" i="31" s="1"/>
  <c r="L58" i="31" s="1"/>
  <c r="C58" i="31"/>
  <c r="B58" i="31"/>
  <c r="AA57" i="31"/>
  <c r="K57" i="31"/>
  <c r="L57" i="31" s="1"/>
  <c r="I57" i="31"/>
  <c r="C57" i="31"/>
  <c r="B57" i="31"/>
  <c r="AA56" i="31"/>
  <c r="K56" i="31"/>
  <c r="I56" i="31" s="1"/>
  <c r="L56" i="31" s="1"/>
  <c r="C56" i="31"/>
  <c r="B56" i="31"/>
  <c r="AA55" i="31"/>
  <c r="K55" i="31"/>
  <c r="L55" i="31" s="1"/>
  <c r="I55" i="31"/>
  <c r="C55" i="31"/>
  <c r="B55" i="31"/>
  <c r="AA54" i="31"/>
  <c r="K54" i="31"/>
  <c r="I54" i="31" s="1"/>
  <c r="L54" i="31" s="1"/>
  <c r="C54" i="31"/>
  <c r="B54" i="31"/>
  <c r="AA53" i="31"/>
  <c r="K53" i="31"/>
  <c r="L53" i="31" s="1"/>
  <c r="I53" i="31"/>
  <c r="C53" i="31"/>
  <c r="B53" i="31"/>
  <c r="AA52" i="31"/>
  <c r="K52" i="31"/>
  <c r="I52" i="31" s="1"/>
  <c r="L52" i="31" s="1"/>
  <c r="C52" i="31"/>
  <c r="B52" i="31"/>
  <c r="AA51" i="31"/>
  <c r="K51" i="31"/>
  <c r="L51" i="31" s="1"/>
  <c r="I51" i="31"/>
  <c r="C51" i="31"/>
  <c r="B51" i="31"/>
  <c r="AA50" i="31"/>
  <c r="K50" i="31"/>
  <c r="I50" i="31" s="1"/>
  <c r="L50" i="31" s="1"/>
  <c r="C50" i="31"/>
  <c r="B50" i="31"/>
  <c r="AA49" i="31"/>
  <c r="K49" i="31"/>
  <c r="L49" i="31" s="1"/>
  <c r="I49" i="31"/>
  <c r="C49" i="31"/>
  <c r="B49" i="31"/>
  <c r="W47" i="31"/>
  <c r="V47" i="31"/>
  <c r="U47" i="31"/>
  <c r="T47" i="31"/>
  <c r="S47" i="31"/>
  <c r="R47" i="31"/>
  <c r="Q47" i="31"/>
  <c r="P47" i="31"/>
  <c r="O47" i="31"/>
  <c r="N47" i="31"/>
  <c r="M47" i="31"/>
  <c r="J47" i="31"/>
  <c r="AA46" i="31"/>
  <c r="K46" i="31"/>
  <c r="I46" i="31" s="1"/>
  <c r="AA45" i="31"/>
  <c r="K45" i="31"/>
  <c r="I45" i="31"/>
  <c r="L45" i="31" s="1"/>
  <c r="AA44" i="31"/>
  <c r="K44" i="31"/>
  <c r="I44" i="31" s="1"/>
  <c r="AA43" i="31"/>
  <c r="K43" i="31"/>
  <c r="I43" i="31"/>
  <c r="L43" i="31" s="1"/>
  <c r="AA42" i="31"/>
  <c r="K42" i="31"/>
  <c r="I42" i="31" s="1"/>
  <c r="AA41" i="31"/>
  <c r="K41" i="31"/>
  <c r="I41" i="31"/>
  <c r="L41" i="31" s="1"/>
  <c r="AA40" i="31"/>
  <c r="K40" i="31"/>
  <c r="I40" i="31" s="1"/>
  <c r="AA39" i="31"/>
  <c r="K39" i="31"/>
  <c r="I39" i="31"/>
  <c r="L39" i="31" s="1"/>
  <c r="AA38" i="31"/>
  <c r="K38" i="31"/>
  <c r="I38" i="31" s="1"/>
  <c r="AA37" i="31"/>
  <c r="K37" i="31"/>
  <c r="L37" i="31" s="1"/>
  <c r="I37" i="31"/>
  <c r="AA36" i="31"/>
  <c r="K36" i="31"/>
  <c r="I36" i="31" s="1"/>
  <c r="AA35" i="31"/>
  <c r="K35" i="31"/>
  <c r="L35" i="31" s="1"/>
  <c r="I35" i="31"/>
  <c r="AA34" i="31"/>
  <c r="K34" i="31"/>
  <c r="I34" i="31" s="1"/>
  <c r="AA33" i="31"/>
  <c r="K33" i="31"/>
  <c r="AA32" i="31"/>
  <c r="K32" i="31"/>
  <c r="I32" i="31" s="1"/>
  <c r="AA31" i="31"/>
  <c r="K31" i="31"/>
  <c r="AA30" i="31"/>
  <c r="K30" i="31"/>
  <c r="I30" i="31" s="1"/>
  <c r="AA29" i="31"/>
  <c r="K29" i="31"/>
  <c r="AA28" i="31"/>
  <c r="K28" i="31"/>
  <c r="I28" i="31" s="1"/>
  <c r="AA27" i="31"/>
  <c r="K27" i="31"/>
  <c r="AA26" i="31"/>
  <c r="K26" i="31"/>
  <c r="I26" i="31" s="1"/>
  <c r="AA25" i="31"/>
  <c r="K25" i="31"/>
  <c r="AA24" i="31"/>
  <c r="K24" i="31"/>
  <c r="I24" i="31" s="1"/>
  <c r="AA23" i="31"/>
  <c r="K23" i="31"/>
  <c r="AA22" i="31"/>
  <c r="K22" i="31"/>
  <c r="I22" i="31" s="1"/>
  <c r="AA21" i="31"/>
  <c r="K21" i="31"/>
  <c r="AA20" i="31"/>
  <c r="K20" i="31"/>
  <c r="I20" i="31" s="1"/>
  <c r="AA19" i="31"/>
  <c r="K19" i="31"/>
  <c r="AA18" i="31"/>
  <c r="K18" i="31"/>
  <c r="I18" i="31" s="1"/>
  <c r="AA17" i="31"/>
  <c r="K17" i="31"/>
  <c r="AA16" i="31"/>
  <c r="K16" i="31"/>
  <c r="I16" i="31" s="1"/>
  <c r="AA15" i="31"/>
  <c r="K15" i="31"/>
  <c r="AA14" i="31"/>
  <c r="K14" i="31"/>
  <c r="I14" i="31" s="1"/>
  <c r="AA13" i="31"/>
  <c r="K13" i="31"/>
  <c r="AA12" i="31"/>
  <c r="K12" i="31"/>
  <c r="I12" i="31" s="1"/>
  <c r="AA11" i="31"/>
  <c r="K11" i="31"/>
  <c r="AA10" i="31"/>
  <c r="K10" i="31"/>
  <c r="I10" i="31" s="1"/>
  <c r="AA9" i="31"/>
  <c r="K9" i="31"/>
  <c r="C9" i="31"/>
  <c r="C10" i="31" s="1"/>
  <c r="C11" i="31" s="1"/>
  <c r="C12" i="31" s="1"/>
  <c r="C13" i="31" s="1"/>
  <c r="C14" i="31" s="1"/>
  <c r="C15" i="31" s="1"/>
  <c r="C16" i="31" s="1"/>
  <c r="C17" i="31" s="1"/>
  <c r="C18" i="31" s="1"/>
  <c r="C19" i="31" s="1"/>
  <c r="C20" i="31" s="1"/>
  <c r="C21" i="31" s="1"/>
  <c r="C22" i="31" s="1"/>
  <c r="C23" i="31" s="1"/>
  <c r="C24" i="31" s="1"/>
  <c r="C25" i="31" s="1"/>
  <c r="C26" i="31" s="1"/>
  <c r="C27" i="31" s="1"/>
  <c r="C28" i="31" s="1"/>
  <c r="C29" i="31" s="1"/>
  <c r="C30" i="31" s="1"/>
  <c r="C31" i="31" s="1"/>
  <c r="C32" i="31" s="1"/>
  <c r="C33" i="31" s="1"/>
  <c r="C34" i="31" s="1"/>
  <c r="C35" i="31" s="1"/>
  <c r="C36" i="31" s="1"/>
  <c r="C37" i="31" s="1"/>
  <c r="C38" i="31" s="1"/>
  <c r="C39" i="31" s="1"/>
  <c r="C40" i="31" s="1"/>
  <c r="C41" i="31" s="1"/>
  <c r="C42" i="31" s="1"/>
  <c r="C43" i="31" s="1"/>
  <c r="C44" i="31" s="1"/>
  <c r="C45" i="31" s="1"/>
  <c r="C46" i="31" s="1"/>
  <c r="AA8" i="31"/>
  <c r="K8" i="31"/>
  <c r="I8" i="31" s="1"/>
  <c r="C8" i="31"/>
  <c r="B8" i="31"/>
  <c r="B9" i="31" s="1"/>
  <c r="B10" i="31" s="1"/>
  <c r="B11" i="31" s="1"/>
  <c r="B12" i="31" s="1"/>
  <c r="B13" i="31" s="1"/>
  <c r="B14" i="31" s="1"/>
  <c r="B15" i="31" s="1"/>
  <c r="B16" i="31" s="1"/>
  <c r="B17" i="31" s="1"/>
  <c r="B18" i="31" s="1"/>
  <c r="B19" i="31" s="1"/>
  <c r="B20" i="31" s="1"/>
  <c r="B21" i="31" s="1"/>
  <c r="B22" i="31" s="1"/>
  <c r="B23" i="31" s="1"/>
  <c r="B24" i="31" s="1"/>
  <c r="B25" i="31" s="1"/>
  <c r="B26" i="31" s="1"/>
  <c r="B27" i="31" s="1"/>
  <c r="B28" i="31" s="1"/>
  <c r="B29" i="31" s="1"/>
  <c r="B30" i="31" s="1"/>
  <c r="B31" i="31" s="1"/>
  <c r="B32" i="31" s="1"/>
  <c r="B33" i="31" s="1"/>
  <c r="B34" i="31" s="1"/>
  <c r="B35" i="31" s="1"/>
  <c r="B36" i="31" s="1"/>
  <c r="B37" i="31" s="1"/>
  <c r="B38" i="31" s="1"/>
  <c r="B39" i="31" s="1"/>
  <c r="B40" i="31" s="1"/>
  <c r="B41" i="31" s="1"/>
  <c r="B42" i="31" s="1"/>
  <c r="B43" i="31" s="1"/>
  <c r="B44" i="31" s="1"/>
  <c r="B45" i="31" s="1"/>
  <c r="B46" i="31" s="1"/>
  <c r="AA7" i="31"/>
  <c r="K7" i="31"/>
  <c r="C5" i="31"/>
  <c r="AA63" i="30"/>
  <c r="K63" i="30"/>
  <c r="L63" i="30" s="1"/>
  <c r="I63" i="30"/>
  <c r="C63" i="30"/>
  <c r="B63" i="30"/>
  <c r="AA62" i="30"/>
  <c r="L62" i="30"/>
  <c r="K62" i="30"/>
  <c r="I62" i="30"/>
  <c r="C62" i="30"/>
  <c r="B62" i="30"/>
  <c r="AA61" i="30"/>
  <c r="K61" i="30"/>
  <c r="L61" i="30" s="1"/>
  <c r="I61" i="30"/>
  <c r="C61" i="30"/>
  <c r="B61" i="30"/>
  <c r="AA60" i="30"/>
  <c r="L60" i="30"/>
  <c r="K60" i="30"/>
  <c r="I60" i="30"/>
  <c r="C60" i="30"/>
  <c r="B60" i="30"/>
  <c r="AA59" i="30"/>
  <c r="K59" i="30"/>
  <c r="L59" i="30" s="1"/>
  <c r="I59" i="30"/>
  <c r="C59" i="30"/>
  <c r="B59" i="30"/>
  <c r="AA58" i="30"/>
  <c r="L58" i="30"/>
  <c r="K58" i="30"/>
  <c r="I58" i="30"/>
  <c r="C58" i="30"/>
  <c r="B58" i="30"/>
  <c r="AA57" i="30"/>
  <c r="K57" i="30"/>
  <c r="L57" i="30" s="1"/>
  <c r="I57" i="30"/>
  <c r="C57" i="30"/>
  <c r="B57" i="30"/>
  <c r="AA56" i="30"/>
  <c r="L56" i="30"/>
  <c r="K56" i="30"/>
  <c r="I56" i="30"/>
  <c r="C56" i="30"/>
  <c r="B56" i="30"/>
  <c r="AA55" i="30"/>
  <c r="K55" i="30"/>
  <c r="L55" i="30" s="1"/>
  <c r="I55" i="30"/>
  <c r="C55" i="30"/>
  <c r="B55" i="30"/>
  <c r="AA54" i="30"/>
  <c r="L54" i="30"/>
  <c r="K54" i="30"/>
  <c r="I54" i="30"/>
  <c r="C54" i="30"/>
  <c r="B54" i="30"/>
  <c r="AA53" i="30"/>
  <c r="K53" i="30"/>
  <c r="L53" i="30" s="1"/>
  <c r="I53" i="30"/>
  <c r="C53" i="30"/>
  <c r="B53" i="30"/>
  <c r="AA52" i="30"/>
  <c r="L52" i="30"/>
  <c r="K52" i="30"/>
  <c r="I52" i="30"/>
  <c r="C52" i="30"/>
  <c r="B52" i="30"/>
  <c r="AA51" i="30"/>
  <c r="K51" i="30"/>
  <c r="L51" i="30" s="1"/>
  <c r="I51" i="30"/>
  <c r="C51" i="30"/>
  <c r="B51" i="30"/>
  <c r="AA50" i="30"/>
  <c r="L50" i="30"/>
  <c r="K50" i="30"/>
  <c r="I50" i="30"/>
  <c r="C50" i="30"/>
  <c r="B50" i="30"/>
  <c r="AA49" i="30"/>
  <c r="K49" i="30"/>
  <c r="I49" i="30"/>
  <c r="C49" i="30"/>
  <c r="B49" i="30"/>
  <c r="W47" i="30"/>
  <c r="V47" i="30"/>
  <c r="U47" i="30"/>
  <c r="T47" i="30"/>
  <c r="S47" i="30"/>
  <c r="R47" i="30"/>
  <c r="Q47" i="30"/>
  <c r="P47" i="30"/>
  <c r="O47" i="30"/>
  <c r="N47" i="30"/>
  <c r="M47" i="30"/>
  <c r="J47" i="30"/>
  <c r="AA46" i="30"/>
  <c r="K46" i="30"/>
  <c r="I46" i="30" s="1"/>
  <c r="AA45" i="30"/>
  <c r="K45" i="30"/>
  <c r="L45" i="30" s="1"/>
  <c r="I45" i="30"/>
  <c r="AA44" i="30"/>
  <c r="K44" i="30"/>
  <c r="I44" i="30" s="1"/>
  <c r="AA43" i="30"/>
  <c r="K43" i="30"/>
  <c r="L43" i="30" s="1"/>
  <c r="I43" i="30"/>
  <c r="AA42" i="30"/>
  <c r="K42" i="30"/>
  <c r="I42" i="30" s="1"/>
  <c r="AA41" i="30"/>
  <c r="K41" i="30"/>
  <c r="L41" i="30" s="1"/>
  <c r="I41" i="30"/>
  <c r="AA40" i="30"/>
  <c r="K40" i="30"/>
  <c r="I40" i="30" s="1"/>
  <c r="AA39" i="30"/>
  <c r="K39" i="30"/>
  <c r="L39" i="30" s="1"/>
  <c r="I39" i="30"/>
  <c r="AA38" i="30"/>
  <c r="K38" i="30"/>
  <c r="I38" i="30" s="1"/>
  <c r="AA37" i="30"/>
  <c r="K37" i="30"/>
  <c r="L37" i="30" s="1"/>
  <c r="I37" i="30"/>
  <c r="AA36" i="30"/>
  <c r="K36" i="30"/>
  <c r="I36" i="30" s="1"/>
  <c r="AA35" i="30"/>
  <c r="K35" i="30"/>
  <c r="L35" i="30" s="1"/>
  <c r="I35" i="30"/>
  <c r="AA34" i="30"/>
  <c r="K34" i="30"/>
  <c r="I34" i="30" s="1"/>
  <c r="AA33" i="30"/>
  <c r="K33" i="30"/>
  <c r="L33" i="30" s="1"/>
  <c r="I33" i="30"/>
  <c r="AA32" i="30"/>
  <c r="K32" i="30"/>
  <c r="I32" i="30" s="1"/>
  <c r="AA31" i="30"/>
  <c r="K31" i="30"/>
  <c r="L31" i="30" s="1"/>
  <c r="I31" i="30"/>
  <c r="AA30" i="30"/>
  <c r="K30" i="30"/>
  <c r="I30" i="30" s="1"/>
  <c r="AA29" i="30"/>
  <c r="K29" i="30"/>
  <c r="I29" i="30" s="1"/>
  <c r="AA28" i="30"/>
  <c r="K28" i="30"/>
  <c r="I28" i="30" s="1"/>
  <c r="AA27" i="30"/>
  <c r="K27" i="30"/>
  <c r="I27" i="30"/>
  <c r="AA26" i="30"/>
  <c r="K26" i="30"/>
  <c r="I26" i="30" s="1"/>
  <c r="AA25" i="30"/>
  <c r="K25" i="30"/>
  <c r="L25" i="30" s="1"/>
  <c r="I25" i="30"/>
  <c r="AA24" i="30"/>
  <c r="K24" i="30"/>
  <c r="I24" i="30" s="1"/>
  <c r="AA23" i="30"/>
  <c r="K23" i="30"/>
  <c r="I23" i="30" s="1"/>
  <c r="AA22" i="30"/>
  <c r="K22" i="30"/>
  <c r="I22" i="30" s="1"/>
  <c r="AA21" i="30"/>
  <c r="K21" i="30"/>
  <c r="I21" i="30"/>
  <c r="AA20" i="30"/>
  <c r="K20" i="30"/>
  <c r="I20" i="30" s="1"/>
  <c r="AA19" i="30"/>
  <c r="K19" i="30"/>
  <c r="I19" i="30"/>
  <c r="AA18" i="30"/>
  <c r="K18" i="30"/>
  <c r="I18" i="30" s="1"/>
  <c r="AA17" i="30"/>
  <c r="K17" i="30"/>
  <c r="I17" i="30" s="1"/>
  <c r="AA16" i="30"/>
  <c r="K16" i="30"/>
  <c r="I16" i="30" s="1"/>
  <c r="AA15" i="30"/>
  <c r="K15" i="30"/>
  <c r="I15" i="30" s="1"/>
  <c r="AA14" i="30"/>
  <c r="K14" i="30"/>
  <c r="I14" i="30" s="1"/>
  <c r="AA13" i="30"/>
  <c r="K13" i="30"/>
  <c r="I13" i="30" s="1"/>
  <c r="AA12" i="30"/>
  <c r="K12" i="30"/>
  <c r="I12" i="30" s="1"/>
  <c r="AA11" i="30"/>
  <c r="K11" i="30"/>
  <c r="I11" i="30"/>
  <c r="AA10" i="30"/>
  <c r="K10" i="30"/>
  <c r="I10" i="30" s="1"/>
  <c r="AA9" i="30"/>
  <c r="K9" i="30"/>
  <c r="I9" i="30"/>
  <c r="AA8" i="30"/>
  <c r="K8" i="30"/>
  <c r="I8" i="30" s="1"/>
  <c r="C8" i="30"/>
  <c r="C9" i="30" s="1"/>
  <c r="C10" i="30" s="1"/>
  <c r="C11" i="30" s="1"/>
  <c r="C12" i="30" s="1"/>
  <c r="C13" i="30" s="1"/>
  <c r="C14" i="30" s="1"/>
  <c r="C15" i="30" s="1"/>
  <c r="C16" i="30" s="1"/>
  <c r="C17" i="30" s="1"/>
  <c r="C18" i="30" s="1"/>
  <c r="C19" i="30" s="1"/>
  <c r="C20" i="30" s="1"/>
  <c r="C21" i="30" s="1"/>
  <c r="C22" i="30" s="1"/>
  <c r="C23" i="30" s="1"/>
  <c r="C24" i="30" s="1"/>
  <c r="C25" i="30" s="1"/>
  <c r="C26" i="30" s="1"/>
  <c r="C27" i="30" s="1"/>
  <c r="C28" i="30" s="1"/>
  <c r="C29" i="30" s="1"/>
  <c r="C30" i="30" s="1"/>
  <c r="C31" i="30" s="1"/>
  <c r="C32" i="30" s="1"/>
  <c r="C33" i="30" s="1"/>
  <c r="C34" i="30" s="1"/>
  <c r="C35" i="30" s="1"/>
  <c r="C36" i="30" s="1"/>
  <c r="C37" i="30" s="1"/>
  <c r="C38" i="30" s="1"/>
  <c r="C39" i="30" s="1"/>
  <c r="C40" i="30" s="1"/>
  <c r="C41" i="30" s="1"/>
  <c r="C42" i="30" s="1"/>
  <c r="C43" i="30" s="1"/>
  <c r="C44" i="30" s="1"/>
  <c r="C45" i="30" s="1"/>
  <c r="C46" i="30" s="1"/>
  <c r="B8" i="30"/>
  <c r="B9" i="30" s="1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B32" i="30" s="1"/>
  <c r="B33" i="30" s="1"/>
  <c r="B34" i="30" s="1"/>
  <c r="B35" i="30" s="1"/>
  <c r="B36" i="30" s="1"/>
  <c r="B37" i="30" s="1"/>
  <c r="B38" i="30" s="1"/>
  <c r="B39" i="30" s="1"/>
  <c r="B40" i="30" s="1"/>
  <c r="B41" i="30" s="1"/>
  <c r="B42" i="30" s="1"/>
  <c r="B43" i="30" s="1"/>
  <c r="B44" i="30" s="1"/>
  <c r="B45" i="30" s="1"/>
  <c r="B46" i="30" s="1"/>
  <c r="AA7" i="30"/>
  <c r="K7" i="30"/>
  <c r="C5" i="30"/>
  <c r="AA63" i="29"/>
  <c r="K63" i="29"/>
  <c r="I63" i="29"/>
  <c r="L63" i="29" s="1"/>
  <c r="C63" i="29"/>
  <c r="B63" i="29"/>
  <c r="AA62" i="29"/>
  <c r="K62" i="29"/>
  <c r="I62" i="29" s="1"/>
  <c r="C62" i="29"/>
  <c r="B62" i="29"/>
  <c r="AA61" i="29"/>
  <c r="L61" i="29"/>
  <c r="K61" i="29"/>
  <c r="I61" i="29"/>
  <c r="C61" i="29"/>
  <c r="B61" i="29"/>
  <c r="AA60" i="29"/>
  <c r="K60" i="29"/>
  <c r="I60" i="29" s="1"/>
  <c r="C60" i="29"/>
  <c r="B60" i="29"/>
  <c r="AA59" i="29"/>
  <c r="L59" i="29"/>
  <c r="K59" i="29"/>
  <c r="I59" i="29"/>
  <c r="C59" i="29"/>
  <c r="B59" i="29"/>
  <c r="AA58" i="29"/>
  <c r="K58" i="29"/>
  <c r="I58" i="29" s="1"/>
  <c r="C58" i="29"/>
  <c r="B58" i="29"/>
  <c r="AA57" i="29"/>
  <c r="K57" i="29"/>
  <c r="I57" i="29" s="1"/>
  <c r="L57" i="29" s="1"/>
  <c r="C57" i="29"/>
  <c r="B57" i="29"/>
  <c r="AA56" i="29"/>
  <c r="K56" i="29"/>
  <c r="I56" i="29" s="1"/>
  <c r="C56" i="29"/>
  <c r="B56" i="29"/>
  <c r="AA55" i="29"/>
  <c r="K55" i="29"/>
  <c r="I55" i="29" s="1"/>
  <c r="L55" i="29" s="1"/>
  <c r="C55" i="29"/>
  <c r="B55" i="29"/>
  <c r="AA54" i="29"/>
  <c r="K54" i="29"/>
  <c r="I54" i="29" s="1"/>
  <c r="C54" i="29"/>
  <c r="B54" i="29"/>
  <c r="AA53" i="29"/>
  <c r="K53" i="29"/>
  <c r="C53" i="29"/>
  <c r="B53" i="29"/>
  <c r="AA52" i="29"/>
  <c r="K52" i="29"/>
  <c r="I52" i="29" s="1"/>
  <c r="C52" i="29"/>
  <c r="B52" i="29"/>
  <c r="AA51" i="29"/>
  <c r="K51" i="29"/>
  <c r="C51" i="29"/>
  <c r="B51" i="29"/>
  <c r="AA50" i="29"/>
  <c r="K50" i="29"/>
  <c r="I50" i="29" s="1"/>
  <c r="C50" i="29"/>
  <c r="B50" i="29"/>
  <c r="AA49" i="29"/>
  <c r="K49" i="29"/>
  <c r="C49" i="29"/>
  <c r="B49" i="29"/>
  <c r="W47" i="29"/>
  <c r="V47" i="29"/>
  <c r="U47" i="29"/>
  <c r="T47" i="29"/>
  <c r="S47" i="29"/>
  <c r="R47" i="29"/>
  <c r="Q47" i="29"/>
  <c r="P47" i="29"/>
  <c r="O47" i="29"/>
  <c r="N47" i="29"/>
  <c r="M47" i="29"/>
  <c r="J47" i="29"/>
  <c r="AA46" i="29"/>
  <c r="K46" i="29"/>
  <c r="L46" i="29" s="1"/>
  <c r="I46" i="29"/>
  <c r="AA45" i="29"/>
  <c r="K45" i="29"/>
  <c r="I45" i="29" s="1"/>
  <c r="L45" i="29" s="1"/>
  <c r="AA44" i="29"/>
  <c r="K44" i="29"/>
  <c r="L44" i="29" s="1"/>
  <c r="I44" i="29"/>
  <c r="AA43" i="29"/>
  <c r="K43" i="29"/>
  <c r="I43" i="29" s="1"/>
  <c r="L43" i="29" s="1"/>
  <c r="AA42" i="29"/>
  <c r="K42" i="29"/>
  <c r="L42" i="29" s="1"/>
  <c r="I42" i="29"/>
  <c r="AA41" i="29"/>
  <c r="K41" i="29"/>
  <c r="I41" i="29" s="1"/>
  <c r="L41" i="29" s="1"/>
  <c r="AA40" i="29"/>
  <c r="K40" i="29"/>
  <c r="L40" i="29" s="1"/>
  <c r="I40" i="29"/>
  <c r="AA39" i="29"/>
  <c r="K39" i="29"/>
  <c r="I39" i="29" s="1"/>
  <c r="L39" i="29" s="1"/>
  <c r="AA38" i="29"/>
  <c r="K38" i="29"/>
  <c r="L38" i="29" s="1"/>
  <c r="I38" i="29"/>
  <c r="AA37" i="29"/>
  <c r="K37" i="29"/>
  <c r="I37" i="29" s="1"/>
  <c r="L37" i="29" s="1"/>
  <c r="AA36" i="29"/>
  <c r="K36" i="29"/>
  <c r="L36" i="29" s="1"/>
  <c r="I36" i="29"/>
  <c r="AA35" i="29"/>
  <c r="K35" i="29"/>
  <c r="I35" i="29" s="1"/>
  <c r="L35" i="29" s="1"/>
  <c r="AA34" i="29"/>
  <c r="K34" i="29"/>
  <c r="L34" i="29" s="1"/>
  <c r="I34" i="29"/>
  <c r="AA33" i="29"/>
  <c r="K33" i="29"/>
  <c r="I33" i="29" s="1"/>
  <c r="L33" i="29" s="1"/>
  <c r="AA32" i="29"/>
  <c r="K32" i="29"/>
  <c r="L32" i="29" s="1"/>
  <c r="I32" i="29"/>
  <c r="AA31" i="29"/>
  <c r="K31" i="29"/>
  <c r="I31" i="29" s="1"/>
  <c r="L31" i="29" s="1"/>
  <c r="AA30" i="29"/>
  <c r="K30" i="29"/>
  <c r="L30" i="29" s="1"/>
  <c r="I30" i="29"/>
  <c r="AA29" i="29"/>
  <c r="K29" i="29"/>
  <c r="I29" i="29" s="1"/>
  <c r="L29" i="29" s="1"/>
  <c r="AA28" i="29"/>
  <c r="K28" i="29"/>
  <c r="L28" i="29" s="1"/>
  <c r="I28" i="29"/>
  <c r="AA27" i="29"/>
  <c r="K27" i="29"/>
  <c r="I27" i="29" s="1"/>
  <c r="L27" i="29" s="1"/>
  <c r="AA26" i="29"/>
  <c r="K26" i="29"/>
  <c r="I26" i="29"/>
  <c r="AA25" i="29"/>
  <c r="K25" i="29"/>
  <c r="I25" i="29" s="1"/>
  <c r="L25" i="29" s="1"/>
  <c r="AA24" i="29"/>
  <c r="K24" i="29"/>
  <c r="AA23" i="29"/>
  <c r="K23" i="29"/>
  <c r="I23" i="29" s="1"/>
  <c r="L23" i="29" s="1"/>
  <c r="AA22" i="29"/>
  <c r="K22" i="29"/>
  <c r="I22" i="29" s="1"/>
  <c r="AA21" i="29"/>
  <c r="K21" i="29"/>
  <c r="I21" i="29" s="1"/>
  <c r="L21" i="29" s="1"/>
  <c r="AA20" i="29"/>
  <c r="K20" i="29"/>
  <c r="I20" i="29" s="1"/>
  <c r="AA19" i="29"/>
  <c r="K19" i="29"/>
  <c r="I19" i="29" s="1"/>
  <c r="L19" i="29" s="1"/>
  <c r="AA18" i="29"/>
  <c r="K18" i="29"/>
  <c r="I18" i="29"/>
  <c r="AA17" i="29"/>
  <c r="K17" i="29"/>
  <c r="I17" i="29" s="1"/>
  <c r="L17" i="29" s="1"/>
  <c r="AA16" i="29"/>
  <c r="K16" i="29"/>
  <c r="I16" i="29" s="1"/>
  <c r="AA15" i="29"/>
  <c r="K15" i="29"/>
  <c r="I15" i="29" s="1"/>
  <c r="L15" i="29" s="1"/>
  <c r="AA14" i="29"/>
  <c r="K14" i="29"/>
  <c r="I14" i="29" s="1"/>
  <c r="AA13" i="29"/>
  <c r="L13" i="29"/>
  <c r="K13" i="29"/>
  <c r="I13" i="29" s="1"/>
  <c r="AA12" i="29"/>
  <c r="K12" i="29"/>
  <c r="I12" i="29"/>
  <c r="AA11" i="29"/>
  <c r="K11" i="29"/>
  <c r="I11" i="29" s="1"/>
  <c r="L11" i="29" s="1"/>
  <c r="AA10" i="29"/>
  <c r="K10" i="29"/>
  <c r="I10" i="29" s="1"/>
  <c r="AA9" i="29"/>
  <c r="K9" i="29"/>
  <c r="I9" i="29" s="1"/>
  <c r="L9" i="29" s="1"/>
  <c r="AA8" i="29"/>
  <c r="K8" i="29"/>
  <c r="I8" i="29" s="1"/>
  <c r="C8" i="29"/>
  <c r="C9" i="29" s="1"/>
  <c r="C10" i="29" s="1"/>
  <c r="C11" i="29" s="1"/>
  <c r="C12" i="29" s="1"/>
  <c r="C13" i="29" s="1"/>
  <c r="C14" i="29" s="1"/>
  <c r="C15" i="29" s="1"/>
  <c r="C16" i="29" s="1"/>
  <c r="C17" i="29" s="1"/>
  <c r="C18" i="29" s="1"/>
  <c r="C19" i="29" s="1"/>
  <c r="C20" i="29" s="1"/>
  <c r="C21" i="29" s="1"/>
  <c r="C22" i="29" s="1"/>
  <c r="C23" i="29" s="1"/>
  <c r="C24" i="29" s="1"/>
  <c r="C25" i="29" s="1"/>
  <c r="C26" i="29" s="1"/>
  <c r="C27" i="29" s="1"/>
  <c r="C28" i="29" s="1"/>
  <c r="C29" i="29" s="1"/>
  <c r="C30" i="29" s="1"/>
  <c r="C31" i="29" s="1"/>
  <c r="C32" i="29" s="1"/>
  <c r="C33" i="29" s="1"/>
  <c r="C34" i="29" s="1"/>
  <c r="C35" i="29" s="1"/>
  <c r="C36" i="29" s="1"/>
  <c r="C37" i="29" s="1"/>
  <c r="C38" i="29" s="1"/>
  <c r="C39" i="29" s="1"/>
  <c r="C40" i="29" s="1"/>
  <c r="C41" i="29" s="1"/>
  <c r="C42" i="29" s="1"/>
  <c r="C43" i="29" s="1"/>
  <c r="C44" i="29" s="1"/>
  <c r="C45" i="29" s="1"/>
  <c r="C46" i="29" s="1"/>
  <c r="B8" i="29"/>
  <c r="B9" i="29" s="1"/>
  <c r="B10" i="29" s="1"/>
  <c r="B11" i="29" s="1"/>
  <c r="B12" i="29" s="1"/>
  <c r="B13" i="29" s="1"/>
  <c r="B14" i="29" s="1"/>
  <c r="B15" i="29" s="1"/>
  <c r="B16" i="29" s="1"/>
  <c r="B17" i="29" s="1"/>
  <c r="B18" i="29" s="1"/>
  <c r="B19" i="29" s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AA7" i="29"/>
  <c r="K7" i="29"/>
  <c r="C5" i="29"/>
  <c r="L49" i="30" l="1"/>
  <c r="L29" i="30"/>
  <c r="L27" i="30"/>
  <c r="L21" i="30"/>
  <c r="L23" i="30"/>
  <c r="L17" i="30"/>
  <c r="L19" i="30"/>
  <c r="L15" i="30"/>
  <c r="L13" i="30"/>
  <c r="L11" i="30"/>
  <c r="L9" i="30"/>
  <c r="L7" i="30"/>
  <c r="I7" i="30"/>
  <c r="L26" i="29"/>
  <c r="L24" i="29"/>
  <c r="I24" i="29"/>
  <c r="L22" i="29"/>
  <c r="L20" i="29"/>
  <c r="L18" i="29"/>
  <c r="L12" i="29"/>
  <c r="K47" i="29"/>
  <c r="I7" i="32"/>
  <c r="L8" i="32"/>
  <c r="I9" i="32"/>
  <c r="L9" i="32" s="1"/>
  <c r="L10" i="32"/>
  <c r="I11" i="32"/>
  <c r="L11" i="32" s="1"/>
  <c r="L12" i="32"/>
  <c r="I13" i="32"/>
  <c r="L13" i="32" s="1"/>
  <c r="L14" i="32"/>
  <c r="I15" i="32"/>
  <c r="L15" i="32" s="1"/>
  <c r="L16" i="32"/>
  <c r="I17" i="32"/>
  <c r="L17" i="32" s="1"/>
  <c r="L18" i="32"/>
  <c r="I19" i="32"/>
  <c r="L19" i="32" s="1"/>
  <c r="L20" i="32"/>
  <c r="I21" i="32"/>
  <c r="L21" i="32" s="1"/>
  <c r="L22" i="32"/>
  <c r="I23" i="32"/>
  <c r="L23" i="32" s="1"/>
  <c r="L24" i="32"/>
  <c r="I25" i="32"/>
  <c r="L25" i="32" s="1"/>
  <c r="L26" i="32"/>
  <c r="I27" i="32"/>
  <c r="L27" i="32" s="1"/>
  <c r="L28" i="32"/>
  <c r="I29" i="32"/>
  <c r="L29" i="32" s="1"/>
  <c r="L30" i="32"/>
  <c r="I31" i="32"/>
  <c r="L31" i="32" s="1"/>
  <c r="L32" i="32"/>
  <c r="I33" i="32"/>
  <c r="L33" i="32" s="1"/>
  <c r="L34" i="32"/>
  <c r="I35" i="32"/>
  <c r="L35" i="32" s="1"/>
  <c r="L36" i="32"/>
  <c r="L38" i="32"/>
  <c r="L40" i="32"/>
  <c r="L42" i="32"/>
  <c r="L44" i="32"/>
  <c r="L46" i="32"/>
  <c r="K47" i="32"/>
  <c r="L15" i="31"/>
  <c r="L31" i="31"/>
  <c r="I7" i="31"/>
  <c r="L8" i="31"/>
  <c r="I9" i="31"/>
  <c r="L9" i="31" s="1"/>
  <c r="L10" i="31"/>
  <c r="I11" i="31"/>
  <c r="L11" i="31" s="1"/>
  <c r="L12" i="31"/>
  <c r="I13" i="31"/>
  <c r="L13" i="31" s="1"/>
  <c r="L14" i="31"/>
  <c r="I15" i="31"/>
  <c r="L16" i="31"/>
  <c r="I17" i="31"/>
  <c r="L17" i="31" s="1"/>
  <c r="L18" i="31"/>
  <c r="I19" i="31"/>
  <c r="L19" i="31" s="1"/>
  <c r="L20" i="31"/>
  <c r="I21" i="31"/>
  <c r="L21" i="31" s="1"/>
  <c r="L22" i="31"/>
  <c r="I23" i="31"/>
  <c r="L23" i="31" s="1"/>
  <c r="L24" i="31"/>
  <c r="I25" i="31"/>
  <c r="L25" i="31" s="1"/>
  <c r="L26" i="31"/>
  <c r="I27" i="31"/>
  <c r="L27" i="31" s="1"/>
  <c r="L28" i="31"/>
  <c r="I29" i="31"/>
  <c r="L29" i="31" s="1"/>
  <c r="L30" i="31"/>
  <c r="I31" i="31"/>
  <c r="L32" i="31"/>
  <c r="I33" i="31"/>
  <c r="L33" i="31" s="1"/>
  <c r="L34" i="31"/>
  <c r="L36" i="31"/>
  <c r="L38" i="31"/>
  <c r="L40" i="31"/>
  <c r="L42" i="31"/>
  <c r="L44" i="31"/>
  <c r="L46" i="31"/>
  <c r="K47" i="31"/>
  <c r="I47" i="30"/>
  <c r="L18" i="30"/>
  <c r="L24" i="30"/>
  <c r="L26" i="30"/>
  <c r="L34" i="30"/>
  <c r="L38" i="30"/>
  <c r="L40" i="30"/>
  <c r="L42" i="30"/>
  <c r="L44" i="30"/>
  <c r="L46" i="30"/>
  <c r="K47" i="30"/>
  <c r="L10" i="30"/>
  <c r="L14" i="30"/>
  <c r="L20" i="30"/>
  <c r="L30" i="30"/>
  <c r="L36" i="30"/>
  <c r="L8" i="30"/>
  <c r="L12" i="30"/>
  <c r="L16" i="30"/>
  <c r="L22" i="30"/>
  <c r="L28" i="30"/>
  <c r="L32" i="30"/>
  <c r="L8" i="29"/>
  <c r="L16" i="29"/>
  <c r="L10" i="29"/>
  <c r="L14" i="29"/>
  <c r="I49" i="29"/>
  <c r="L49" i="29" s="1"/>
  <c r="L50" i="29"/>
  <c r="I51" i="29"/>
  <c r="L51" i="29" s="1"/>
  <c r="L52" i="29"/>
  <c r="I53" i="29"/>
  <c r="L53" i="29" s="1"/>
  <c r="L54" i="29"/>
  <c r="L56" i="29"/>
  <c r="L58" i="29"/>
  <c r="L60" i="29"/>
  <c r="L62" i="29"/>
  <c r="I7" i="29"/>
  <c r="AA64" i="28"/>
  <c r="K64" i="28"/>
  <c r="L64" i="28" s="1"/>
  <c r="I64" i="28"/>
  <c r="C64" i="28"/>
  <c r="B64" i="28"/>
  <c r="AA63" i="28"/>
  <c r="K63" i="28"/>
  <c r="I63" i="28" s="1"/>
  <c r="L63" i="28" s="1"/>
  <c r="C63" i="28"/>
  <c r="B63" i="28"/>
  <c r="AA62" i="28"/>
  <c r="K62" i="28"/>
  <c r="I62" i="28"/>
  <c r="L62" i="28" s="1"/>
  <c r="C62" i="28"/>
  <c r="B62" i="28"/>
  <c r="AA61" i="28"/>
  <c r="K61" i="28"/>
  <c r="I61" i="28" s="1"/>
  <c r="L61" i="28" s="1"/>
  <c r="C61" i="28"/>
  <c r="B61" i="28"/>
  <c r="AA60" i="28"/>
  <c r="K60" i="28"/>
  <c r="I60" i="28"/>
  <c r="L60" i="28" s="1"/>
  <c r="C60" i="28"/>
  <c r="B60" i="28"/>
  <c r="AA59" i="28"/>
  <c r="K59" i="28"/>
  <c r="I59" i="28" s="1"/>
  <c r="L59" i="28" s="1"/>
  <c r="C59" i="28"/>
  <c r="B59" i="28"/>
  <c r="AA58" i="28"/>
  <c r="K58" i="28"/>
  <c r="L58" i="28" s="1"/>
  <c r="I58" i="28"/>
  <c r="C58" i="28"/>
  <c r="B58" i="28"/>
  <c r="AA57" i="28"/>
  <c r="K57" i="28"/>
  <c r="I57" i="28" s="1"/>
  <c r="L57" i="28" s="1"/>
  <c r="C57" i="28"/>
  <c r="B57" i="28"/>
  <c r="AA56" i="28"/>
  <c r="K56" i="28"/>
  <c r="L56" i="28" s="1"/>
  <c r="I56" i="28"/>
  <c r="C56" i="28"/>
  <c r="B56" i="28"/>
  <c r="AA55" i="28"/>
  <c r="K55" i="28"/>
  <c r="I55" i="28" s="1"/>
  <c r="L55" i="28" s="1"/>
  <c r="C55" i="28"/>
  <c r="B55" i="28"/>
  <c r="AA54" i="28"/>
  <c r="K54" i="28"/>
  <c r="C54" i="28"/>
  <c r="B54" i="28"/>
  <c r="AA53" i="28"/>
  <c r="K53" i="28"/>
  <c r="I53" i="28" s="1"/>
  <c r="L53" i="28" s="1"/>
  <c r="C53" i="28"/>
  <c r="B53" i="28"/>
  <c r="AA52" i="28"/>
  <c r="K52" i="28"/>
  <c r="I52" i="28" s="1"/>
  <c r="C52" i="28"/>
  <c r="B52" i="28"/>
  <c r="AA51" i="28"/>
  <c r="K51" i="28"/>
  <c r="I51" i="28" s="1"/>
  <c r="L51" i="28" s="1"/>
  <c r="C51" i="28"/>
  <c r="B51" i="28"/>
  <c r="AA50" i="28"/>
  <c r="K50" i="28"/>
  <c r="I50" i="28" s="1"/>
  <c r="C50" i="28"/>
  <c r="B50" i="28"/>
  <c r="W48" i="28"/>
  <c r="V48" i="28"/>
  <c r="U48" i="28"/>
  <c r="T48" i="28"/>
  <c r="S48" i="28"/>
  <c r="R48" i="28"/>
  <c r="Q48" i="28"/>
  <c r="P48" i="28"/>
  <c r="O48" i="28"/>
  <c r="N48" i="28"/>
  <c r="M48" i="28"/>
  <c r="J48" i="28"/>
  <c r="AA47" i="28"/>
  <c r="K47" i="28"/>
  <c r="I47" i="28" s="1"/>
  <c r="AA46" i="28"/>
  <c r="L46" i="28"/>
  <c r="K46" i="28"/>
  <c r="I46" i="28"/>
  <c r="AA45" i="28"/>
  <c r="K45" i="28"/>
  <c r="I45" i="28" s="1"/>
  <c r="AA44" i="28"/>
  <c r="L44" i="28"/>
  <c r="K44" i="28"/>
  <c r="I44" i="28"/>
  <c r="AA43" i="28"/>
  <c r="K43" i="28"/>
  <c r="I43" i="28" s="1"/>
  <c r="AA42" i="28"/>
  <c r="L42" i="28"/>
  <c r="K42" i="28"/>
  <c r="I42" i="28"/>
  <c r="AA41" i="28"/>
  <c r="K41" i="28"/>
  <c r="I41" i="28" s="1"/>
  <c r="AA40" i="28"/>
  <c r="K40" i="28"/>
  <c r="I40" i="28" s="1"/>
  <c r="L40" i="28" s="1"/>
  <c r="AA39" i="28"/>
  <c r="K39" i="28"/>
  <c r="I39" i="28" s="1"/>
  <c r="AA38" i="28"/>
  <c r="K38" i="28"/>
  <c r="I38" i="28" s="1"/>
  <c r="L38" i="28" s="1"/>
  <c r="AA37" i="28"/>
  <c r="K37" i="28"/>
  <c r="I37" i="28" s="1"/>
  <c r="AA36" i="28"/>
  <c r="K36" i="28"/>
  <c r="I36" i="28" s="1"/>
  <c r="L36" i="28" s="1"/>
  <c r="AA35" i="28"/>
  <c r="K35" i="28"/>
  <c r="I35" i="28" s="1"/>
  <c r="AA34" i="28"/>
  <c r="K34" i="28"/>
  <c r="I34" i="28" s="1"/>
  <c r="L34" i="28" s="1"/>
  <c r="AA33" i="28"/>
  <c r="K33" i="28"/>
  <c r="I33" i="28" s="1"/>
  <c r="AA32" i="28"/>
  <c r="K32" i="28"/>
  <c r="I32" i="28" s="1"/>
  <c r="L32" i="28" s="1"/>
  <c r="AA31" i="28"/>
  <c r="K31" i="28"/>
  <c r="I31" i="28" s="1"/>
  <c r="AA30" i="28"/>
  <c r="K30" i="28"/>
  <c r="I30" i="28" s="1"/>
  <c r="L30" i="28" s="1"/>
  <c r="AA29" i="28"/>
  <c r="K29" i="28"/>
  <c r="I29" i="28" s="1"/>
  <c r="AA28" i="28"/>
  <c r="K28" i="28"/>
  <c r="AA27" i="28"/>
  <c r="K27" i="28"/>
  <c r="I27" i="28" s="1"/>
  <c r="AA26" i="28"/>
  <c r="K26" i="28"/>
  <c r="AA25" i="28"/>
  <c r="K25" i="28"/>
  <c r="I25" i="28" s="1"/>
  <c r="AA24" i="28"/>
  <c r="K24" i="28"/>
  <c r="AA23" i="28"/>
  <c r="K23" i="28"/>
  <c r="I23" i="28" s="1"/>
  <c r="AA22" i="28"/>
  <c r="K22" i="28"/>
  <c r="K21" i="28"/>
  <c r="I21" i="28" s="1"/>
  <c r="AA20" i="28"/>
  <c r="K20" i="28"/>
  <c r="AA19" i="28"/>
  <c r="K19" i="28"/>
  <c r="I19" i="28" s="1"/>
  <c r="AA18" i="28"/>
  <c r="K18" i="28"/>
  <c r="AA17" i="28"/>
  <c r="I17" i="28"/>
  <c r="AA16" i="28"/>
  <c r="K16" i="28"/>
  <c r="AA15" i="28"/>
  <c r="K15" i="28"/>
  <c r="I15" i="28" s="1"/>
  <c r="AA14" i="28"/>
  <c r="K14" i="28"/>
  <c r="AA13" i="28"/>
  <c r="K13" i="28"/>
  <c r="I13" i="28" s="1"/>
  <c r="AA12" i="28"/>
  <c r="K12" i="28"/>
  <c r="AA11" i="28"/>
  <c r="K11" i="28"/>
  <c r="I11" i="28" s="1"/>
  <c r="AA10" i="28"/>
  <c r="K10" i="28"/>
  <c r="AA9" i="28"/>
  <c r="K9" i="28"/>
  <c r="I9" i="28" s="1"/>
  <c r="C9" i="28"/>
  <c r="C10" i="28" s="1"/>
  <c r="C11" i="28" s="1"/>
  <c r="C12" i="28" s="1"/>
  <c r="C13" i="28" s="1"/>
  <c r="C14" i="28" s="1"/>
  <c r="C15" i="28" s="1"/>
  <c r="C16" i="28" s="1"/>
  <c r="C17" i="28" s="1"/>
  <c r="C18" i="28" s="1"/>
  <c r="C19" i="28" s="1"/>
  <c r="C20" i="28" s="1"/>
  <c r="C21" i="28" s="1"/>
  <c r="C22" i="28" s="1"/>
  <c r="C23" i="28" s="1"/>
  <c r="C24" i="28" s="1"/>
  <c r="C25" i="28" s="1"/>
  <c r="C26" i="28" s="1"/>
  <c r="C27" i="28" s="1"/>
  <c r="C28" i="28" s="1"/>
  <c r="C29" i="28" s="1"/>
  <c r="C30" i="28" s="1"/>
  <c r="C31" i="28" s="1"/>
  <c r="C32" i="28" s="1"/>
  <c r="C33" i="28" s="1"/>
  <c r="C34" i="28" s="1"/>
  <c r="C35" i="28" s="1"/>
  <c r="C36" i="28" s="1"/>
  <c r="C37" i="28" s="1"/>
  <c r="C38" i="28" s="1"/>
  <c r="C39" i="28" s="1"/>
  <c r="C40" i="28" s="1"/>
  <c r="C41" i="28" s="1"/>
  <c r="C42" i="28" s="1"/>
  <c r="C43" i="28" s="1"/>
  <c r="C44" i="28" s="1"/>
  <c r="C45" i="28" s="1"/>
  <c r="C46" i="28" s="1"/>
  <c r="C47" i="28" s="1"/>
  <c r="B9" i="28"/>
  <c r="B10" i="28" s="1"/>
  <c r="B11" i="28" s="1"/>
  <c r="B12" i="28" s="1"/>
  <c r="B13" i="28" s="1"/>
  <c r="B14" i="28" s="1"/>
  <c r="B15" i="28" s="1"/>
  <c r="B16" i="28" s="1"/>
  <c r="B17" i="28" s="1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B31" i="28" s="1"/>
  <c r="B32" i="28" s="1"/>
  <c r="B33" i="28" s="1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B47" i="28" s="1"/>
  <c r="AA8" i="28"/>
  <c r="K8" i="28"/>
  <c r="C5" i="28"/>
  <c r="L47" i="30" l="1"/>
  <c r="I54" i="28"/>
  <c r="L54" i="28" s="1"/>
  <c r="L52" i="28"/>
  <c r="I47" i="32"/>
  <c r="L7" i="32"/>
  <c r="L47" i="32" s="1"/>
  <c r="I47" i="31"/>
  <c r="L7" i="31"/>
  <c r="L47" i="31" s="1"/>
  <c r="I47" i="29"/>
  <c r="L7" i="29"/>
  <c r="L47" i="29" s="1"/>
  <c r="L50" i="28"/>
  <c r="I8" i="28"/>
  <c r="L9" i="28"/>
  <c r="I10" i="28"/>
  <c r="L10" i="28" s="1"/>
  <c r="L11" i="28"/>
  <c r="I12" i="28"/>
  <c r="L12" i="28" s="1"/>
  <c r="L13" i="28"/>
  <c r="I14" i="28"/>
  <c r="L14" i="28" s="1"/>
  <c r="L15" i="28"/>
  <c r="I16" i="28"/>
  <c r="L16" i="28" s="1"/>
  <c r="L17" i="28"/>
  <c r="I18" i="28"/>
  <c r="L18" i="28" s="1"/>
  <c r="L19" i="28"/>
  <c r="I20" i="28"/>
  <c r="L20" i="28" s="1"/>
  <c r="L21" i="28"/>
  <c r="I22" i="28"/>
  <c r="L22" i="28" s="1"/>
  <c r="L23" i="28"/>
  <c r="I24" i="28"/>
  <c r="L24" i="28" s="1"/>
  <c r="L25" i="28"/>
  <c r="I26" i="28"/>
  <c r="L26" i="28" s="1"/>
  <c r="L27" i="28"/>
  <c r="I28" i="28"/>
  <c r="L28" i="28" s="1"/>
  <c r="L29" i="28"/>
  <c r="L31" i="28"/>
  <c r="L33" i="28"/>
  <c r="L35" i="28"/>
  <c r="L37" i="28"/>
  <c r="L39" i="28"/>
  <c r="L41" i="28"/>
  <c r="L43" i="28"/>
  <c r="L45" i="28"/>
  <c r="L47" i="28"/>
  <c r="K48" i="28"/>
  <c r="I48" i="28" l="1"/>
  <c r="L8" i="28"/>
  <c r="L48" i="28" s="1"/>
</calcChain>
</file>

<file path=xl/sharedStrings.xml><?xml version="1.0" encoding="utf-8"?>
<sst xmlns="http://schemas.openxmlformats.org/spreadsheetml/2006/main" count="996" uniqueCount="183">
  <si>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</si>
  <si>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</si>
  <si>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</si>
  <si>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</si>
  <si>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</si>
  <si>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</si>
  <si>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</si>
  <si>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</si>
  <si>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</si>
  <si>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</si>
  <si>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</si>
  <si>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</si>
  <si>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</si>
  <si>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작업자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</si>
  <si>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</si>
  <si>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</si>
  <si>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</si>
  <si>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</si>
  <si>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</si>
  <si>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</si>
  <si>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이물</t>
    <phoneticPr fontId="8" type="noConversion"/>
  </si>
  <si>
    <t>변형</t>
    <phoneticPr fontId="8" type="noConversion"/>
  </si>
  <si>
    <t>흑점</t>
    <phoneticPr fontId="8" type="noConversion"/>
  </si>
  <si>
    <t>파손</t>
    <phoneticPr fontId="8" type="noConversion"/>
  </si>
  <si>
    <t>기타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</si>
  <si>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</si>
  <si>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</si>
  <si>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</si>
  <si>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</si>
  <si>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</si>
  <si>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</si>
  <si>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</si>
  <si>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</si>
  <si>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</si>
  <si>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</si>
  <si>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</si>
  <si>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</si>
  <si>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</si>
  <si>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</si>
  <si>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</si>
  <si>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</si>
  <si>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</si>
  <si>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</si>
  <si>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</si>
  <si>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</si>
  <si>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</si>
  <si>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</si>
  <si>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가스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</si>
  <si>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</si>
  <si>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</si>
  <si>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</si>
  <si>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11월 2일</t>
    <phoneticPr fontId="4" type="noConversion"/>
  </si>
  <si>
    <t>HDB75-M01A2(4C)</t>
    <phoneticPr fontId="4" type="noConversion"/>
  </si>
  <si>
    <t>SLIDER</t>
    <phoneticPr fontId="4" type="noConversion"/>
  </si>
  <si>
    <t>HIC</t>
    <phoneticPr fontId="4" type="noConversion"/>
  </si>
  <si>
    <t>SGF2030</t>
  </si>
  <si>
    <t>SGF2030</t>
    <phoneticPr fontId="4" type="noConversion"/>
  </si>
  <si>
    <t>N/P</t>
    <phoneticPr fontId="4" type="noConversion"/>
  </si>
  <si>
    <t>B</t>
    <phoneticPr fontId="4" type="noConversion"/>
  </si>
  <si>
    <t>A</t>
    <phoneticPr fontId="4" type="noConversion"/>
  </si>
  <si>
    <t>SST</t>
    <phoneticPr fontId="4" type="noConversion"/>
  </si>
  <si>
    <t>BASE</t>
    <phoneticPr fontId="4" type="noConversion"/>
  </si>
  <si>
    <t>KR6458AB456CA</t>
    <phoneticPr fontId="4" type="noConversion"/>
  </si>
  <si>
    <t>SGF2033</t>
    <phoneticPr fontId="4" type="noConversion"/>
  </si>
  <si>
    <t>B/K</t>
    <phoneticPr fontId="4" type="noConversion"/>
  </si>
  <si>
    <t>김선화</t>
  </si>
  <si>
    <t>지아</t>
  </si>
  <si>
    <t>HDB75-M01A1-1L(4C)</t>
    <phoneticPr fontId="4" type="noConversion"/>
  </si>
  <si>
    <t>SGF2041</t>
    <phoneticPr fontId="4" type="noConversion"/>
  </si>
  <si>
    <t>AMB0172A-KAA-R2</t>
    <phoneticPr fontId="4" type="noConversion"/>
  </si>
  <si>
    <t>SGF2033</t>
  </si>
  <si>
    <t>수연</t>
  </si>
  <si>
    <t>ACTUATOR</t>
    <phoneticPr fontId="4" type="noConversion"/>
  </si>
  <si>
    <t>AMB1901D-JAA-R2</t>
    <phoneticPr fontId="4" type="noConversion"/>
  </si>
  <si>
    <t>박소연</t>
  </si>
  <si>
    <t>K-AR3544-1A</t>
    <phoneticPr fontId="4" type="noConversion"/>
  </si>
  <si>
    <t>SGF2033</t>
    <phoneticPr fontId="4" type="noConversion"/>
  </si>
  <si>
    <t>STOPPER</t>
    <phoneticPr fontId="4" type="noConversion"/>
  </si>
  <si>
    <t>아람</t>
    <phoneticPr fontId="4" type="noConversion"/>
  </si>
  <si>
    <t>RTP</t>
    <phoneticPr fontId="4" type="noConversion"/>
  </si>
  <si>
    <t>PATTERN COVER</t>
    <phoneticPr fontId="4" type="noConversion"/>
  </si>
  <si>
    <t>김춘화</t>
  </si>
  <si>
    <t>이은실</t>
  </si>
  <si>
    <t>L/G</t>
    <phoneticPr fontId="4" type="noConversion"/>
  </si>
  <si>
    <t>KR6105-GP063AC</t>
    <phoneticPr fontId="4" type="noConversion"/>
  </si>
  <si>
    <t>K-AR3547-1A</t>
    <phoneticPr fontId="4" type="noConversion"/>
  </si>
  <si>
    <t>ADAPTER</t>
    <phoneticPr fontId="4" type="noConversion"/>
  </si>
  <si>
    <t>KR6414AGA414QB</t>
    <phoneticPr fontId="4" type="noConversion"/>
  </si>
  <si>
    <t>SF2255</t>
    <phoneticPr fontId="4" type="noConversion"/>
  </si>
  <si>
    <t>IV</t>
    <phoneticPr fontId="4" type="noConversion"/>
  </si>
  <si>
    <t>KR6166-GG200QC</t>
    <phoneticPr fontId="4" type="noConversion"/>
  </si>
  <si>
    <t>1.2.3.4 샘플</t>
    <phoneticPr fontId="4" type="noConversion"/>
  </si>
  <si>
    <t>1.2.3.4. 샘플</t>
    <phoneticPr fontId="4" type="noConversion"/>
  </si>
  <si>
    <t>샘플</t>
    <phoneticPr fontId="4" type="noConversion"/>
  </si>
  <si>
    <t>11월 3일</t>
    <phoneticPr fontId="4" type="noConversion"/>
  </si>
  <si>
    <t>11월 4일</t>
    <phoneticPr fontId="4" type="noConversion"/>
  </si>
  <si>
    <t>11월 5일</t>
    <phoneticPr fontId="4" type="noConversion"/>
  </si>
  <si>
    <t>11월 6일</t>
    <phoneticPr fontId="4" type="noConversion"/>
  </si>
  <si>
    <t>K-JR01933-G01AWA</t>
    <phoneticPr fontId="4" type="noConversion"/>
  </si>
  <si>
    <t>ADAPTER</t>
    <phoneticPr fontId="4" type="noConversion"/>
  </si>
  <si>
    <t>SST</t>
    <phoneticPr fontId="4" type="noConversion"/>
  </si>
  <si>
    <t>SGF2030</t>
    <phoneticPr fontId="4" type="noConversion"/>
  </si>
  <si>
    <t>A</t>
    <phoneticPr fontId="4" type="noConversion"/>
  </si>
  <si>
    <t>BOTTOM</t>
    <phoneticPr fontId="4" type="noConversion"/>
  </si>
  <si>
    <t>HR03B-374A2</t>
    <phoneticPr fontId="4" type="noConversion"/>
  </si>
  <si>
    <t>HIC</t>
    <phoneticPr fontId="4" type="noConversion"/>
  </si>
  <si>
    <t>SGF2033</t>
    <phoneticPr fontId="4" type="noConversion"/>
  </si>
  <si>
    <t>B/K</t>
    <phoneticPr fontId="4" type="noConversion"/>
  </si>
  <si>
    <t>B</t>
    <phoneticPr fontId="4" type="noConversion"/>
  </si>
  <si>
    <t>KR6105-D315UA</t>
    <phoneticPr fontId="4" type="noConversion"/>
  </si>
  <si>
    <t>STOPPER</t>
    <phoneticPr fontId="4" type="noConversion"/>
  </si>
  <si>
    <t>HDB75-M01A3</t>
    <phoneticPr fontId="4" type="noConversion"/>
  </si>
  <si>
    <t>COVER</t>
    <phoneticPr fontId="4" type="noConversion"/>
  </si>
  <si>
    <t>RTP</t>
    <phoneticPr fontId="4" type="noConversion"/>
  </si>
  <si>
    <t>N/P</t>
    <phoneticPr fontId="4" type="noConversion"/>
  </si>
  <si>
    <t>K-AR3543-1A</t>
    <phoneticPr fontId="4" type="noConversion"/>
  </si>
  <si>
    <t>A</t>
    <phoneticPr fontId="4" type="noConversion"/>
  </si>
  <si>
    <t>B</t>
    <phoneticPr fontId="4" type="noConversion"/>
  </si>
  <si>
    <t>KR6166-GG200QC</t>
    <phoneticPr fontId="4" type="noConversion"/>
  </si>
  <si>
    <t>SF2255</t>
    <phoneticPr fontId="4" type="noConversion"/>
  </si>
  <si>
    <t>I/V</t>
    <phoneticPr fontId="4" type="noConversion"/>
  </si>
  <si>
    <t>ADAPTER</t>
    <phoneticPr fontId="4" type="noConversion"/>
  </si>
  <si>
    <t>KR6152-GE130AB</t>
    <phoneticPr fontId="4" type="noConversion"/>
  </si>
  <si>
    <t>SST</t>
    <phoneticPr fontId="4" type="noConversion"/>
  </si>
  <si>
    <t>샘플</t>
    <phoneticPr fontId="4" type="noConversion"/>
  </si>
  <si>
    <t>HR03B-374A2</t>
    <phoneticPr fontId="4" type="noConversion"/>
  </si>
  <si>
    <t>SGF2033</t>
    <phoneticPr fontId="4" type="noConversion"/>
  </si>
  <si>
    <t>B/K</t>
    <phoneticPr fontId="4" type="noConversion"/>
  </si>
  <si>
    <t>BOTTOM</t>
    <phoneticPr fontId="4" type="noConversion"/>
  </si>
  <si>
    <t>HIC</t>
    <phoneticPr fontId="4" type="noConversion"/>
  </si>
  <si>
    <t>파손부 사상</t>
    <phoneticPr fontId="4" type="noConversion"/>
  </si>
  <si>
    <t>A</t>
    <phoneticPr fontId="4" type="noConversion"/>
  </si>
  <si>
    <t>B</t>
    <phoneticPr fontId="4" type="noConversion"/>
  </si>
  <si>
    <t>K-JR01903-D180ZA</t>
    <phoneticPr fontId="4" type="noConversion"/>
  </si>
  <si>
    <t>STOPPER</t>
    <phoneticPr fontId="4" type="noConversion"/>
  </si>
  <si>
    <t>SST</t>
    <phoneticPr fontId="4" type="noConversion"/>
  </si>
  <si>
    <t>SGP2020R</t>
    <phoneticPr fontId="4" type="noConversion"/>
  </si>
  <si>
    <t>K-JR01933-B01AZC</t>
    <phoneticPr fontId="4" type="noConversion"/>
  </si>
  <si>
    <t>HR03B-374A3</t>
    <phoneticPr fontId="4" type="noConversion"/>
  </si>
  <si>
    <t>SGF2030</t>
    <phoneticPr fontId="4" type="noConversion"/>
  </si>
  <si>
    <t>FLOATING</t>
    <phoneticPr fontId="4" type="noConversion"/>
  </si>
  <si>
    <t>AMB0201A-JAA-R3</t>
    <phoneticPr fontId="4" type="noConversion"/>
  </si>
  <si>
    <t>SF2255</t>
    <phoneticPr fontId="4" type="noConversion"/>
  </si>
  <si>
    <t>MCS</t>
    <phoneticPr fontId="4" type="noConversion"/>
  </si>
  <si>
    <t>SW-003228</t>
    <phoneticPr fontId="4" type="noConversion"/>
  </si>
  <si>
    <t>SW-003205</t>
    <phoneticPr fontId="4" type="noConversion"/>
  </si>
  <si>
    <t>BF1-FA078A-1</t>
    <phoneticPr fontId="4" type="noConversion"/>
  </si>
  <si>
    <t>LATCH</t>
    <phoneticPr fontId="4" type="noConversion"/>
  </si>
  <si>
    <t>EX08302</t>
    <phoneticPr fontId="4" type="noConversion"/>
  </si>
  <si>
    <t>OKINS</t>
    <phoneticPr fontId="4" type="noConversion"/>
  </si>
  <si>
    <t>L/G</t>
    <phoneticPr fontId="4" type="noConversion"/>
  </si>
  <si>
    <t>K-AR3547-1A</t>
    <phoneticPr fontId="4" type="noConversion"/>
  </si>
  <si>
    <t>1.2.3.4. 샘플</t>
    <phoneticPr fontId="4" type="noConversion"/>
  </si>
  <si>
    <t>B</t>
    <phoneticPr fontId="4" type="noConversion"/>
  </si>
  <si>
    <t>HSA08-M03A1(2c)</t>
  </si>
  <si>
    <t>COVER</t>
    <phoneticPr fontId="4" type="noConversion"/>
  </si>
  <si>
    <t>SGF2030</t>
    <phoneticPr fontId="4" type="noConversion"/>
  </si>
  <si>
    <t>A</t>
    <phoneticPr fontId="4" type="noConversion"/>
  </si>
  <si>
    <t>(미성형 판단유보분)</t>
    <phoneticPr fontId="4" type="noConversion"/>
  </si>
  <si>
    <t>HDBF05-M01B1(2C)</t>
    <phoneticPr fontId="4" type="noConversion"/>
  </si>
  <si>
    <t>BASE</t>
    <phoneticPr fontId="4" type="noConversion"/>
  </si>
  <si>
    <t>KR6414AGA414QB</t>
    <phoneticPr fontId="4" type="noConversion"/>
  </si>
  <si>
    <t>ADAPTER</t>
    <phoneticPr fontId="4" type="noConversion"/>
  </si>
  <si>
    <t>SF2255</t>
    <phoneticPr fontId="4" type="noConversion"/>
  </si>
  <si>
    <t>I/V</t>
    <phoneticPr fontId="4" type="noConversion"/>
  </si>
  <si>
    <t>AMM0822A-KAB-R1</t>
    <phoneticPr fontId="4" type="noConversion"/>
  </si>
  <si>
    <t>MCS</t>
    <phoneticPr fontId="4" type="noConversion"/>
  </si>
  <si>
    <t>SLIDER</t>
    <phoneticPr fontId="4" type="noConversion"/>
  </si>
  <si>
    <t>HDBF05-M02B1</t>
    <phoneticPr fontId="4" type="noConversion"/>
  </si>
  <si>
    <t>N/P</t>
    <phoneticPr fontId="4" type="noConversion"/>
  </si>
  <si>
    <t>A</t>
    <phoneticPr fontId="4" type="noConversion"/>
  </si>
  <si>
    <t>B</t>
    <phoneticPr fontId="4" type="noConversion"/>
  </si>
  <si>
    <t>미성형 판단 유보분</t>
    <phoneticPr fontId="4" type="noConversion"/>
  </si>
  <si>
    <t>AMB1901B-JAA-R1</t>
    <phoneticPr fontId="4" type="noConversion"/>
  </si>
  <si>
    <t>ACTUATOR</t>
    <phoneticPr fontId="4" type="noConversion"/>
  </si>
  <si>
    <t>MCS</t>
    <phoneticPr fontId="4" type="noConversion"/>
  </si>
  <si>
    <t>SGF2033</t>
    <phoneticPr fontId="4" type="noConversion"/>
  </si>
  <si>
    <t>B</t>
    <phoneticPr fontId="4" type="noConversion"/>
  </si>
  <si>
    <t>A</t>
    <phoneticPr fontId="4" type="noConversion"/>
  </si>
  <si>
    <t xml:space="preserve"> 사상</t>
    <phoneticPr fontId="4" type="noConversion"/>
  </si>
  <si>
    <t>사상</t>
    <phoneticPr fontId="4" type="noConversion"/>
  </si>
  <si>
    <t>HSA08-M02A1</t>
  </si>
  <si>
    <t>SGF2030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</si>
</sst>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%"/>
    <numFmt numFmtId="177" formatCode="General&quot;P&quot;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0" borderId="16" xfId="0" quotePrefix="1" applyFont="1" applyBorder="1" applyAlignment="1" applyProtection="1">
      <alignment horizontal="center" vertical="center" shrinkToFit="1"/>
      <protection locked="0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6" fillId="0" borderId="16" xfId="3" applyFont="1" applyBorder="1" applyAlignment="1" applyProtection="1">
      <alignment horizontal="center" vertical="center" wrapText="1" shrinkToFit="1"/>
      <protection locked="0"/>
    </xf>
    <xf numFmtId="0" fontId="6" fillId="0" borderId="16" xfId="0" applyFont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</cellXfs>
  <cellStyles count="5">
    <cellStyle name="백분율" xfId="2" builtinId="5"/>
    <cellStyle name="쉼표 [0]" xfId="1" builtinId="6"/>
    <cellStyle name="쉼표 [0] 2" xfId="4"/>
    <cellStyle name="표준" xfId="0" builtinId="0"/>
    <cellStyle name="표준 2" xfId="3"/>
  </cellStyles>
  <dxfs count="394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20"/>
  </cols>
  <sheetData>
    <row r="3" spans="2:3" ht="15" customHeight="1" x14ac:dyDescent="0.3">
      <c r="B3" s="19" t="s">
        <v>28</v>
      </c>
      <c r="C3" s="19" t="s">
        <v>29</v>
      </c>
    </row>
    <row r="4" spans="2:3" ht="15" customHeight="1" x14ac:dyDescent="0.3">
      <c r="B4" s="21"/>
      <c r="C4" s="21" t="s">
        <v>35</v>
      </c>
    </row>
    <row r="5" spans="2:3" ht="15" customHeight="1" x14ac:dyDescent="0.3">
      <c r="B5" s="21" t="s">
        <v>30</v>
      </c>
      <c r="C5" s="21" t="s">
        <v>31</v>
      </c>
    </row>
    <row r="6" spans="2:3" ht="15" customHeight="1" x14ac:dyDescent="0.3">
      <c r="B6" s="21" t="s">
        <v>32</v>
      </c>
      <c r="C6" s="21" t="s">
        <v>33</v>
      </c>
    </row>
    <row r="7" spans="2:3" ht="15" customHeight="1" x14ac:dyDescent="0.3">
      <c r="B7" s="21" t="s">
        <v>34</v>
      </c>
      <c r="C7" s="21" t="s">
        <v>37</v>
      </c>
    </row>
    <row r="8" spans="2:3" ht="15" customHeight="1" x14ac:dyDescent="0.3">
      <c r="B8" s="21" t="s">
        <v>36</v>
      </c>
      <c r="C8" s="21" t="s">
        <v>39</v>
      </c>
    </row>
    <row r="9" spans="2:3" ht="15" customHeight="1" x14ac:dyDescent="0.3">
      <c r="B9" s="21" t="s">
        <v>38</v>
      </c>
      <c r="C9" s="21" t="s">
        <v>41</v>
      </c>
    </row>
    <row r="10" spans="2:3" ht="15" customHeight="1" x14ac:dyDescent="0.3">
      <c r="B10" s="21" t="s">
        <v>40</v>
      </c>
      <c r="C10" s="21"/>
    </row>
    <row r="11" spans="2:3" ht="15" customHeight="1" x14ac:dyDescent="0.3">
      <c r="B11" s="21" t="s">
        <v>42</v>
      </c>
      <c r="C11" s="21"/>
    </row>
    <row r="12" spans="2:3" ht="15" customHeight="1" x14ac:dyDescent="0.3">
      <c r="B12" s="21" t="s">
        <v>43</v>
      </c>
      <c r="C12" s="21"/>
    </row>
    <row r="13" spans="2:3" ht="15" customHeight="1" x14ac:dyDescent="0.3">
      <c r="B13" s="21" t="s">
        <v>44</v>
      </c>
      <c r="C13" s="21"/>
    </row>
    <row r="14" spans="2:3" ht="15" customHeight="1" x14ac:dyDescent="0.3">
      <c r="B14" s="21" t="s">
        <v>45</v>
      </c>
      <c r="C14" s="21"/>
    </row>
    <row r="15" spans="2:3" ht="15" customHeight="1" x14ac:dyDescent="0.3">
      <c r="B15" s="21" t="s">
        <v>48</v>
      </c>
      <c r="C15" s="21"/>
    </row>
    <row r="16" spans="2:3" ht="15" customHeight="1" x14ac:dyDescent="0.3">
      <c r="B16" s="21" t="s">
        <v>49</v>
      </c>
      <c r="C16" s="21"/>
    </row>
    <row r="17" spans="2:3" ht="15" customHeight="1" x14ac:dyDescent="0.3">
      <c r="B17" s="21"/>
      <c r="C17" s="21"/>
    </row>
    <row r="18" spans="2:3" ht="15" customHeight="1" x14ac:dyDescent="0.3">
      <c r="B18" s="21"/>
      <c r="C18" s="21"/>
    </row>
    <row r="19" spans="2:3" ht="15" customHeight="1" x14ac:dyDescent="0.3">
      <c r="B19" s="21"/>
      <c r="C19" s="21"/>
    </row>
    <row r="20" spans="2:3" ht="15" customHeight="1" x14ac:dyDescent="0.3">
      <c r="B20" s="21"/>
      <c r="C20" s="21"/>
    </row>
    <row r="21" spans="2:3" ht="15" customHeight="1" x14ac:dyDescent="0.3">
      <c r="B21" s="21"/>
      <c r="C21" s="21"/>
    </row>
    <row r="22" spans="2:3" ht="15" customHeight="1" x14ac:dyDescent="0.3">
      <c r="B22" s="21"/>
      <c r="C22" s="21"/>
    </row>
    <row r="23" spans="2:3" ht="15" customHeight="1" x14ac:dyDescent="0.3">
      <c r="B23" s="21"/>
      <c r="C23" s="21"/>
    </row>
    <row r="24" spans="2:3" ht="15" customHeight="1" x14ac:dyDescent="0.3">
      <c r="B24" s="21"/>
      <c r="C24" s="21"/>
    </row>
    <row r="25" spans="2:3" ht="15" customHeight="1" x14ac:dyDescent="0.3">
      <c r="B25" s="21"/>
      <c r="C25" s="21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3"/>
  <sheetViews>
    <sheetView zoomScale="85" zoomScaleNormal="85" workbookViewId="0">
      <pane ySplit="6" topLeftCell="A7" activePane="bottomLeft" state="frozen"/>
      <selection activeCell="A4" sqref="A4:AC4"/>
      <selection pane="bottomLeft" activeCell="E17" sqref="E17"/>
    </sheetView>
  </sheetViews>
  <sheetFormatPr defaultRowHeight="16.5" x14ac:dyDescent="0.3"/>
  <cols>
    <col min="1" max="1" width="6.75" style="17" customWidth="1"/>
    <col min="2" max="2" width="6.25" style="17" customWidth="1"/>
    <col min="3" max="3" width="6.75" style="17" customWidth="1"/>
    <col min="4" max="4" width="8.125" style="17" customWidth="1"/>
    <col min="5" max="5" width="19" style="17" customWidth="1"/>
    <col min="6" max="6" width="22.75" style="17" customWidth="1"/>
    <col min="7" max="8" width="7.875" style="17" customWidth="1"/>
    <col min="9" max="9" width="6.625" style="17" customWidth="1"/>
    <col min="10" max="10" width="7.5" style="17" bestFit="1" customWidth="1"/>
    <col min="11" max="11" width="6.625" style="17" customWidth="1"/>
    <col min="12" max="12" width="7.875" style="18" customWidth="1"/>
    <col min="13" max="23" width="5.875" style="17" customWidth="1"/>
    <col min="24" max="24" width="9.875" style="17" customWidth="1"/>
    <col min="25" max="26" width="5.375" style="17" customWidth="1"/>
    <col min="27" max="27" width="9" style="17" customWidth="1"/>
    <col min="28" max="28" width="10.25" style="17" customWidth="1"/>
    <col min="29" max="29" width="33.75" style="17" bestFit="1" customWidth="1"/>
    <col min="30" max="16384" width="9" style="17"/>
  </cols>
  <sheetData>
    <row r="1" spans="1:29" s="1" customFormat="1" ht="13.5" customHeight="1" x14ac:dyDescent="0.3">
      <c r="A1" s="37" t="s">
        <v>51</v>
      </c>
      <c r="B1" s="38"/>
      <c r="C1" s="38"/>
      <c r="D1" s="38"/>
      <c r="E1" s="43" t="s">
        <v>0</v>
      </c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4"/>
    </row>
    <row r="2" spans="1:29" s="1" customFormat="1" ht="13.5" customHeight="1" x14ac:dyDescent="0.3">
      <c r="A2" s="39"/>
      <c r="B2" s="40"/>
      <c r="C2" s="40"/>
      <c r="D2" s="40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6"/>
    </row>
    <row r="3" spans="1:29" s="1" customFormat="1" ht="13.5" customHeight="1" x14ac:dyDescent="0.3">
      <c r="A3" s="41"/>
      <c r="B3" s="42"/>
      <c r="C3" s="42"/>
      <c r="D3" s="42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8"/>
    </row>
    <row r="4" spans="1:29" s="1" customFormat="1" ht="9.9499999999999993" customHeight="1" thickBot="1" x14ac:dyDescent="0.35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1"/>
    </row>
    <row r="5" spans="1:29" s="2" customFormat="1" ht="17.25" thickTop="1" x14ac:dyDescent="0.3">
      <c r="A5" s="31" t="s">
        <v>1</v>
      </c>
      <c r="B5" s="52" t="s">
        <v>50</v>
      </c>
      <c r="C5" s="52" t="str">
        <f>RIGHT($A$1,1)</f>
        <v>일</v>
      </c>
      <c r="D5" s="31" t="s">
        <v>2</v>
      </c>
      <c r="E5" s="31" t="s">
        <v>3</v>
      </c>
      <c r="F5" s="31" t="s">
        <v>4</v>
      </c>
      <c r="G5" s="31" t="s">
        <v>5</v>
      </c>
      <c r="H5" s="29" t="s">
        <v>6</v>
      </c>
      <c r="I5" s="31" t="s">
        <v>7</v>
      </c>
      <c r="J5" s="31" t="s">
        <v>8</v>
      </c>
      <c r="K5" s="31" t="s">
        <v>9</v>
      </c>
      <c r="L5" s="32" t="s">
        <v>10</v>
      </c>
      <c r="M5" s="34" t="s">
        <v>11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 t="s">
        <v>12</v>
      </c>
      <c r="Y5" s="34"/>
      <c r="Z5" s="34"/>
      <c r="AA5" s="34" t="s">
        <v>13</v>
      </c>
      <c r="AB5" s="34" t="s">
        <v>14</v>
      </c>
      <c r="AC5" s="55" t="s">
        <v>15</v>
      </c>
    </row>
    <row r="6" spans="1:29" s="2" customFormat="1" ht="17.25" thickBot="1" x14ac:dyDescent="0.35">
      <c r="A6" s="30"/>
      <c r="B6" s="53"/>
      <c r="C6" s="53"/>
      <c r="D6" s="30"/>
      <c r="E6" s="30"/>
      <c r="F6" s="30"/>
      <c r="G6" s="30"/>
      <c r="H6" s="30"/>
      <c r="I6" s="30"/>
      <c r="J6" s="30"/>
      <c r="K6" s="30"/>
      <c r="L6" s="33"/>
      <c r="M6" s="22" t="s">
        <v>16</v>
      </c>
      <c r="N6" s="22" t="s">
        <v>17</v>
      </c>
      <c r="O6" s="22" t="s">
        <v>18</v>
      </c>
      <c r="P6" s="22" t="s">
        <v>19</v>
      </c>
      <c r="Q6" s="22" t="s">
        <v>20</v>
      </c>
      <c r="R6" s="3" t="s">
        <v>21</v>
      </c>
      <c r="S6" s="22" t="s">
        <v>22</v>
      </c>
      <c r="T6" s="3" t="s">
        <v>23</v>
      </c>
      <c r="U6" s="3" t="s">
        <v>46</v>
      </c>
      <c r="V6" s="3" t="s">
        <v>47</v>
      </c>
      <c r="W6" s="22" t="s">
        <v>24</v>
      </c>
      <c r="X6" s="22" t="s">
        <v>25</v>
      </c>
      <c r="Y6" s="22" t="s">
        <v>26</v>
      </c>
      <c r="Z6" s="22" t="s">
        <v>27</v>
      </c>
      <c r="AA6" s="54"/>
      <c r="AB6" s="54"/>
      <c r="AC6" s="54"/>
    </row>
    <row r="7" spans="1:29" s="2" customFormat="1" ht="24" customHeight="1" thickTop="1" x14ac:dyDescent="0.3">
      <c r="A7" s="4">
        <v>30</v>
      </c>
      <c r="B7" s="5">
        <v>11</v>
      </c>
      <c r="C7" s="5">
        <v>2</v>
      </c>
      <c r="D7" s="6" t="s">
        <v>54</v>
      </c>
      <c r="E7" s="6" t="s">
        <v>53</v>
      </c>
      <c r="F7" s="6" t="s">
        <v>52</v>
      </c>
      <c r="G7" s="4" t="s">
        <v>56</v>
      </c>
      <c r="H7" s="4" t="s">
        <v>57</v>
      </c>
      <c r="I7" s="7">
        <f t="shared" ref="I7" si="0">J7+K7</f>
        <v>3041</v>
      </c>
      <c r="J7" s="8">
        <v>3000</v>
      </c>
      <c r="K7" s="7">
        <f t="shared" ref="K7" si="1">SUM(M7:W7)</f>
        <v>41</v>
      </c>
      <c r="L7" s="9">
        <f t="shared" ref="L7" si="2">K7/I7</f>
        <v>1.3482407102926669E-2</v>
      </c>
      <c r="M7" s="10"/>
      <c r="N7" s="10"/>
      <c r="O7" s="10"/>
      <c r="P7" s="10"/>
      <c r="Q7" s="10"/>
      <c r="R7" s="10"/>
      <c r="S7" s="10">
        <v>41</v>
      </c>
      <c r="T7" s="10"/>
      <c r="U7" s="10"/>
      <c r="V7" s="10"/>
      <c r="W7" s="10"/>
      <c r="X7" s="11">
        <v>20201102</v>
      </c>
      <c r="Y7" s="11">
        <v>12</v>
      </c>
      <c r="Z7" s="5" t="s">
        <v>59</v>
      </c>
      <c r="AA7" s="11" t="str">
        <f t="shared" ref="AA7:AA47" si="3">IF($Z7="A","하선동",IF($Z7="B","이형준",""))</f>
        <v>하선동</v>
      </c>
      <c r="AB7" s="4" t="s">
        <v>65</v>
      </c>
      <c r="AC7" s="12"/>
    </row>
    <row r="8" spans="1:29" s="13" customFormat="1" ht="20.100000000000001" customHeight="1" x14ac:dyDescent="0.3">
      <c r="A8" s="4">
        <v>1</v>
      </c>
      <c r="B8" s="5">
        <v>11</v>
      </c>
      <c r="C8" s="5">
        <v>2</v>
      </c>
      <c r="D8" s="6" t="s">
        <v>54</v>
      </c>
      <c r="E8" s="6" t="s">
        <v>53</v>
      </c>
      <c r="F8" s="6" t="s">
        <v>52</v>
      </c>
      <c r="G8" s="4" t="s">
        <v>56</v>
      </c>
      <c r="H8" s="4" t="s">
        <v>57</v>
      </c>
      <c r="I8" s="7">
        <f t="shared" ref="I8:I47" si="4">J8+K8</f>
        <v>6398</v>
      </c>
      <c r="J8" s="8">
        <v>6360</v>
      </c>
      <c r="K8" s="7">
        <f t="shared" ref="K8:K16" si="5">SUM(M8:W8)</f>
        <v>38</v>
      </c>
      <c r="L8" s="9">
        <f t="shared" ref="L8:L47" si="6">K8/I8</f>
        <v>5.939356048765239E-3</v>
      </c>
      <c r="M8" s="10"/>
      <c r="N8" s="10"/>
      <c r="O8" s="10"/>
      <c r="P8" s="10"/>
      <c r="Q8" s="10"/>
      <c r="R8" s="10"/>
      <c r="S8" s="10">
        <v>36</v>
      </c>
      <c r="T8" s="10">
        <v>2</v>
      </c>
      <c r="U8" s="10"/>
      <c r="V8" s="10"/>
      <c r="W8" s="10"/>
      <c r="X8" s="11">
        <v>20201102</v>
      </c>
      <c r="Y8" s="11">
        <v>12</v>
      </c>
      <c r="Z8" s="5" t="s">
        <v>58</v>
      </c>
      <c r="AA8" s="11" t="str">
        <f t="shared" si="3"/>
        <v>이형준</v>
      </c>
      <c r="AB8" s="4" t="s">
        <v>66</v>
      </c>
      <c r="AC8" s="12"/>
    </row>
    <row r="9" spans="1:29" s="13" customFormat="1" ht="20.100000000000001" customHeight="1" x14ac:dyDescent="0.3">
      <c r="A9" s="4">
        <v>2</v>
      </c>
      <c r="B9" s="5">
        <f>B8</f>
        <v>11</v>
      </c>
      <c r="C9" s="5">
        <f>C8</f>
        <v>2</v>
      </c>
      <c r="D9" s="6" t="s">
        <v>54</v>
      </c>
      <c r="E9" s="6" t="s">
        <v>53</v>
      </c>
      <c r="F9" s="6" t="s">
        <v>52</v>
      </c>
      <c r="G9" s="4" t="s">
        <v>56</v>
      </c>
      <c r="H9" s="4" t="s">
        <v>57</v>
      </c>
      <c r="I9" s="7">
        <f t="shared" si="4"/>
        <v>5747</v>
      </c>
      <c r="J9" s="8">
        <v>5690</v>
      </c>
      <c r="K9" s="7">
        <f t="shared" si="5"/>
        <v>57</v>
      </c>
      <c r="L9" s="9">
        <f t="shared" si="6"/>
        <v>9.9182182008004174E-3</v>
      </c>
      <c r="M9" s="10"/>
      <c r="N9" s="10"/>
      <c r="O9" s="10"/>
      <c r="P9" s="10"/>
      <c r="Q9" s="10"/>
      <c r="R9" s="10"/>
      <c r="S9" s="10">
        <v>56</v>
      </c>
      <c r="T9" s="10">
        <v>1</v>
      </c>
      <c r="U9" s="10"/>
      <c r="V9" s="10"/>
      <c r="W9" s="10"/>
      <c r="X9" s="11">
        <v>20201102</v>
      </c>
      <c r="Y9" s="11">
        <v>12</v>
      </c>
      <c r="Z9" s="5" t="s">
        <v>59</v>
      </c>
      <c r="AA9" s="11" t="str">
        <f t="shared" si="3"/>
        <v>하선동</v>
      </c>
      <c r="AB9" s="4" t="s">
        <v>66</v>
      </c>
      <c r="AC9" s="12"/>
    </row>
    <row r="10" spans="1:29" s="13" customFormat="1" ht="20.100000000000001" customHeight="1" x14ac:dyDescent="0.3">
      <c r="A10" s="4">
        <v>3</v>
      </c>
      <c r="B10" s="5">
        <f t="shared" ref="B10:C47" si="7">B9</f>
        <v>11</v>
      </c>
      <c r="C10" s="5">
        <f t="shared" si="7"/>
        <v>2</v>
      </c>
      <c r="D10" s="6" t="s">
        <v>60</v>
      </c>
      <c r="E10" s="6" t="s">
        <v>61</v>
      </c>
      <c r="F10" s="6" t="s">
        <v>62</v>
      </c>
      <c r="G10" s="4" t="s">
        <v>63</v>
      </c>
      <c r="H10" s="4" t="s">
        <v>64</v>
      </c>
      <c r="I10" s="7">
        <f t="shared" si="4"/>
        <v>1659</v>
      </c>
      <c r="J10" s="8">
        <v>1600</v>
      </c>
      <c r="K10" s="7">
        <f t="shared" si="5"/>
        <v>59</v>
      </c>
      <c r="L10" s="9">
        <f t="shared" si="6"/>
        <v>3.5563592525617839E-2</v>
      </c>
      <c r="M10" s="10">
        <v>55</v>
      </c>
      <c r="N10" s="10"/>
      <c r="O10" s="10"/>
      <c r="P10" s="10">
        <v>4</v>
      </c>
      <c r="Q10" s="10"/>
      <c r="R10" s="10"/>
      <c r="S10" s="10"/>
      <c r="T10" s="10"/>
      <c r="U10" s="10"/>
      <c r="V10" s="10"/>
      <c r="W10" s="10"/>
      <c r="X10" s="11">
        <v>20201102</v>
      </c>
      <c r="Y10" s="11">
        <v>7</v>
      </c>
      <c r="Z10" s="5" t="s">
        <v>58</v>
      </c>
      <c r="AA10" s="11" t="str">
        <f t="shared" si="3"/>
        <v>이형준</v>
      </c>
      <c r="AB10" s="4" t="s">
        <v>66</v>
      </c>
      <c r="AC10" s="12"/>
    </row>
    <row r="11" spans="1:29" s="13" customFormat="1" ht="20.100000000000001" customHeight="1" x14ac:dyDescent="0.3">
      <c r="A11" s="4">
        <v>4</v>
      </c>
      <c r="B11" s="5">
        <f t="shared" si="7"/>
        <v>11</v>
      </c>
      <c r="C11" s="5">
        <f t="shared" si="7"/>
        <v>2</v>
      </c>
      <c r="D11" s="6" t="s">
        <v>54</v>
      </c>
      <c r="E11" s="6" t="s">
        <v>61</v>
      </c>
      <c r="F11" s="4" t="s">
        <v>67</v>
      </c>
      <c r="G11" s="4" t="s">
        <v>68</v>
      </c>
      <c r="H11" s="4" t="s">
        <v>64</v>
      </c>
      <c r="I11" s="7">
        <f t="shared" si="4"/>
        <v>1728</v>
      </c>
      <c r="J11" s="8">
        <v>1630</v>
      </c>
      <c r="K11" s="7">
        <f t="shared" si="5"/>
        <v>98</v>
      </c>
      <c r="L11" s="9">
        <f t="shared" si="6"/>
        <v>5.6712962962962965E-2</v>
      </c>
      <c r="M11" s="10">
        <v>3</v>
      </c>
      <c r="N11" s="10"/>
      <c r="O11" s="10"/>
      <c r="P11" s="10">
        <v>2</v>
      </c>
      <c r="Q11" s="10"/>
      <c r="R11" s="10"/>
      <c r="S11" s="10"/>
      <c r="T11" s="10"/>
      <c r="U11" s="10">
        <v>93</v>
      </c>
      <c r="V11" s="10"/>
      <c r="W11" s="10"/>
      <c r="X11" s="11">
        <v>20201102</v>
      </c>
      <c r="Y11" s="11">
        <v>5</v>
      </c>
      <c r="Z11" s="5" t="s">
        <v>58</v>
      </c>
      <c r="AA11" s="11" t="str">
        <f t="shared" si="3"/>
        <v>이형준</v>
      </c>
      <c r="AB11" s="4" t="s">
        <v>66</v>
      </c>
      <c r="AC11" s="12"/>
    </row>
    <row r="12" spans="1:29" s="13" customFormat="1" ht="20.100000000000001" customHeight="1" x14ac:dyDescent="0.3">
      <c r="A12" s="4">
        <v>5</v>
      </c>
      <c r="B12" s="5">
        <f t="shared" si="7"/>
        <v>11</v>
      </c>
      <c r="C12" s="5">
        <f t="shared" si="7"/>
        <v>2</v>
      </c>
      <c r="D12" s="6" t="s">
        <v>30</v>
      </c>
      <c r="E12" s="6" t="s">
        <v>61</v>
      </c>
      <c r="F12" s="6" t="s">
        <v>69</v>
      </c>
      <c r="G12" s="4" t="s">
        <v>70</v>
      </c>
      <c r="H12" s="4" t="s">
        <v>64</v>
      </c>
      <c r="I12" s="7">
        <f t="shared" si="4"/>
        <v>2001</v>
      </c>
      <c r="J12" s="8">
        <v>1750</v>
      </c>
      <c r="K12" s="7">
        <f t="shared" si="5"/>
        <v>251</v>
      </c>
      <c r="L12" s="9">
        <f t="shared" si="6"/>
        <v>0.12543728135932034</v>
      </c>
      <c r="M12" s="10">
        <v>6</v>
      </c>
      <c r="N12" s="10"/>
      <c r="O12" s="10"/>
      <c r="P12" s="10">
        <v>33</v>
      </c>
      <c r="Q12" s="10">
        <v>2</v>
      </c>
      <c r="R12" s="10"/>
      <c r="S12" s="10"/>
      <c r="T12" s="10"/>
      <c r="U12" s="10">
        <v>210</v>
      </c>
      <c r="V12" s="10"/>
      <c r="W12" s="10"/>
      <c r="X12" s="11">
        <v>20201102</v>
      </c>
      <c r="Y12" s="11">
        <v>15</v>
      </c>
      <c r="Z12" s="5" t="s">
        <v>59</v>
      </c>
      <c r="AA12" s="11" t="str">
        <f t="shared" si="3"/>
        <v>하선동</v>
      </c>
      <c r="AB12" s="4" t="s">
        <v>71</v>
      </c>
      <c r="AC12" s="12"/>
    </row>
    <row r="13" spans="1:29" s="13" customFormat="1" ht="20.100000000000001" customHeight="1" x14ac:dyDescent="0.3">
      <c r="A13" s="4">
        <v>6</v>
      </c>
      <c r="B13" s="5">
        <f t="shared" si="7"/>
        <v>11</v>
      </c>
      <c r="C13" s="5">
        <f t="shared" si="7"/>
        <v>2</v>
      </c>
      <c r="D13" s="6" t="s">
        <v>30</v>
      </c>
      <c r="E13" s="6" t="s">
        <v>61</v>
      </c>
      <c r="F13" s="6" t="s">
        <v>69</v>
      </c>
      <c r="G13" s="4" t="s">
        <v>70</v>
      </c>
      <c r="H13" s="4" t="s">
        <v>64</v>
      </c>
      <c r="I13" s="7">
        <f t="shared" si="4"/>
        <v>2273</v>
      </c>
      <c r="J13" s="8">
        <v>1934</v>
      </c>
      <c r="K13" s="7">
        <f t="shared" si="5"/>
        <v>339</v>
      </c>
      <c r="L13" s="9">
        <f t="shared" si="6"/>
        <v>0.14914210294764629</v>
      </c>
      <c r="M13" s="10">
        <v>1</v>
      </c>
      <c r="N13" s="10"/>
      <c r="O13" s="10"/>
      <c r="P13" s="10">
        <v>42</v>
      </c>
      <c r="Q13" s="10"/>
      <c r="R13" s="10"/>
      <c r="S13" s="10"/>
      <c r="T13" s="10"/>
      <c r="U13" s="10">
        <v>296</v>
      </c>
      <c r="V13" s="10"/>
      <c r="W13" s="10"/>
      <c r="X13" s="11">
        <v>20201102</v>
      </c>
      <c r="Y13" s="11">
        <v>15</v>
      </c>
      <c r="Z13" s="5" t="s">
        <v>58</v>
      </c>
      <c r="AA13" s="11" t="str">
        <f t="shared" si="3"/>
        <v>이형준</v>
      </c>
      <c r="AB13" s="4" t="s">
        <v>71</v>
      </c>
      <c r="AC13" s="12"/>
    </row>
    <row r="14" spans="1:29" s="13" customFormat="1" ht="20.100000000000001" customHeight="1" x14ac:dyDescent="0.3">
      <c r="A14" s="4">
        <v>7</v>
      </c>
      <c r="B14" s="5">
        <f t="shared" si="7"/>
        <v>11</v>
      </c>
      <c r="C14" s="5">
        <f t="shared" si="7"/>
        <v>2</v>
      </c>
      <c r="D14" s="6" t="s">
        <v>54</v>
      </c>
      <c r="E14" s="6" t="s">
        <v>61</v>
      </c>
      <c r="F14" s="4" t="s">
        <v>67</v>
      </c>
      <c r="G14" s="4" t="s">
        <v>68</v>
      </c>
      <c r="H14" s="4" t="s">
        <v>64</v>
      </c>
      <c r="I14" s="7">
        <f t="shared" si="4"/>
        <v>1918</v>
      </c>
      <c r="J14" s="8">
        <v>1560</v>
      </c>
      <c r="K14" s="7">
        <f t="shared" si="5"/>
        <v>358</v>
      </c>
      <c r="L14" s="9">
        <f t="shared" si="6"/>
        <v>0.18665276329509906</v>
      </c>
      <c r="M14" s="10">
        <v>1</v>
      </c>
      <c r="N14" s="10"/>
      <c r="O14" s="10"/>
      <c r="P14" s="10">
        <v>4</v>
      </c>
      <c r="Q14" s="10"/>
      <c r="R14" s="10"/>
      <c r="S14" s="10"/>
      <c r="T14" s="10"/>
      <c r="U14" s="10">
        <v>353</v>
      </c>
      <c r="V14" s="10"/>
      <c r="W14" s="10"/>
      <c r="X14" s="11">
        <v>20201030</v>
      </c>
      <c r="Y14" s="11">
        <v>5</v>
      </c>
      <c r="Z14" s="5" t="s">
        <v>59</v>
      </c>
      <c r="AA14" s="11" t="str">
        <f t="shared" si="3"/>
        <v>하선동</v>
      </c>
      <c r="AB14" s="4" t="s">
        <v>71</v>
      </c>
      <c r="AC14" s="12"/>
    </row>
    <row r="15" spans="1:29" s="13" customFormat="1" ht="20.100000000000001" customHeight="1" x14ac:dyDescent="0.3">
      <c r="A15" s="4">
        <v>8</v>
      </c>
      <c r="B15" s="5">
        <f t="shared" si="7"/>
        <v>11</v>
      </c>
      <c r="C15" s="5">
        <f t="shared" si="7"/>
        <v>2</v>
      </c>
      <c r="D15" s="6" t="s">
        <v>54</v>
      </c>
      <c r="E15" s="6" t="s">
        <v>61</v>
      </c>
      <c r="F15" s="4" t="s">
        <v>67</v>
      </c>
      <c r="G15" s="4" t="s">
        <v>68</v>
      </c>
      <c r="H15" s="4" t="s">
        <v>64</v>
      </c>
      <c r="I15" s="7">
        <f t="shared" si="4"/>
        <v>1408</v>
      </c>
      <c r="J15" s="8">
        <v>1400</v>
      </c>
      <c r="K15" s="7">
        <f t="shared" si="5"/>
        <v>8</v>
      </c>
      <c r="L15" s="9">
        <f t="shared" si="6"/>
        <v>5.681818181818182E-3</v>
      </c>
      <c r="M15" s="10">
        <v>2</v>
      </c>
      <c r="N15" s="10"/>
      <c r="O15" s="10"/>
      <c r="P15" s="10">
        <v>6</v>
      </c>
      <c r="Q15" s="10"/>
      <c r="R15" s="10"/>
      <c r="S15" s="10"/>
      <c r="T15" s="10"/>
      <c r="U15" s="10"/>
      <c r="V15" s="10"/>
      <c r="W15" s="10"/>
      <c r="X15" s="11">
        <v>20201102</v>
      </c>
      <c r="Y15" s="11">
        <v>5</v>
      </c>
      <c r="Z15" s="5" t="s">
        <v>58</v>
      </c>
      <c r="AA15" s="11" t="str">
        <f t="shared" si="3"/>
        <v>이형준</v>
      </c>
      <c r="AB15" s="4" t="s">
        <v>71</v>
      </c>
      <c r="AC15" s="12"/>
    </row>
    <row r="16" spans="1:29" s="13" customFormat="1" ht="20.100000000000001" customHeight="1" x14ac:dyDescent="0.3">
      <c r="A16" s="4">
        <v>9</v>
      </c>
      <c r="B16" s="5">
        <f t="shared" si="7"/>
        <v>11</v>
      </c>
      <c r="C16" s="5">
        <f t="shared" si="7"/>
        <v>2</v>
      </c>
      <c r="D16" s="6" t="s">
        <v>54</v>
      </c>
      <c r="E16" s="6" t="s">
        <v>61</v>
      </c>
      <c r="F16" s="4" t="s">
        <v>67</v>
      </c>
      <c r="G16" s="4" t="s">
        <v>68</v>
      </c>
      <c r="H16" s="4" t="s">
        <v>64</v>
      </c>
      <c r="I16" s="7">
        <f t="shared" si="4"/>
        <v>2498</v>
      </c>
      <c r="J16" s="8">
        <v>2155</v>
      </c>
      <c r="K16" s="7">
        <f t="shared" si="5"/>
        <v>343</v>
      </c>
      <c r="L16" s="9">
        <f t="shared" si="6"/>
        <v>0.13730984787830264</v>
      </c>
      <c r="M16" s="10"/>
      <c r="N16" s="10"/>
      <c r="O16" s="10"/>
      <c r="P16" s="10">
        <v>2</v>
      </c>
      <c r="Q16" s="10"/>
      <c r="R16" s="10"/>
      <c r="S16" s="10"/>
      <c r="T16" s="10"/>
      <c r="U16" s="10">
        <v>341</v>
      </c>
      <c r="V16" s="10"/>
      <c r="W16" s="10"/>
      <c r="X16" s="11">
        <v>20201102</v>
      </c>
      <c r="Y16" s="11">
        <v>5</v>
      </c>
      <c r="Z16" s="5" t="s">
        <v>59</v>
      </c>
      <c r="AA16" s="11" t="str">
        <f t="shared" si="3"/>
        <v>하선동</v>
      </c>
      <c r="AB16" s="4" t="s">
        <v>71</v>
      </c>
      <c r="AC16" s="12"/>
    </row>
    <row r="17" spans="1:29" s="13" customFormat="1" ht="20.100000000000001" customHeight="1" x14ac:dyDescent="0.3">
      <c r="A17" s="4">
        <v>10</v>
      </c>
      <c r="B17" s="5">
        <f t="shared" si="7"/>
        <v>11</v>
      </c>
      <c r="C17" s="5">
        <f t="shared" si="7"/>
        <v>2</v>
      </c>
      <c r="D17" s="24" t="s">
        <v>30</v>
      </c>
      <c r="E17" s="24" t="s">
        <v>72</v>
      </c>
      <c r="F17" s="24" t="s">
        <v>73</v>
      </c>
      <c r="G17" s="25" t="s">
        <v>55</v>
      </c>
      <c r="H17" s="25" t="s">
        <v>64</v>
      </c>
      <c r="I17" s="7">
        <f t="shared" si="4"/>
        <v>1962</v>
      </c>
      <c r="J17" s="8">
        <v>1962</v>
      </c>
      <c r="K17" s="7"/>
      <c r="L17" s="9">
        <f t="shared" si="6"/>
        <v>0</v>
      </c>
      <c r="M17" s="10">
        <v>2</v>
      </c>
      <c r="N17" s="10"/>
      <c r="O17" s="10"/>
      <c r="P17" s="10">
        <v>10</v>
      </c>
      <c r="Q17" s="10"/>
      <c r="R17" s="10"/>
      <c r="S17" s="10"/>
      <c r="T17" s="10"/>
      <c r="U17" s="10"/>
      <c r="V17" s="10"/>
      <c r="W17" s="10"/>
      <c r="X17" s="11">
        <v>20201030</v>
      </c>
      <c r="Y17" s="11">
        <v>14</v>
      </c>
      <c r="Z17" s="5" t="s">
        <v>59</v>
      </c>
      <c r="AA17" s="11" t="str">
        <f t="shared" si="3"/>
        <v>하선동</v>
      </c>
      <c r="AB17" s="4" t="s">
        <v>74</v>
      </c>
      <c r="AC17" s="12"/>
    </row>
    <row r="18" spans="1:29" s="13" customFormat="1" ht="20.100000000000001" customHeight="1" x14ac:dyDescent="0.3">
      <c r="A18" s="4">
        <v>11</v>
      </c>
      <c r="B18" s="5">
        <f t="shared" si="7"/>
        <v>11</v>
      </c>
      <c r="C18" s="5">
        <f t="shared" si="7"/>
        <v>2</v>
      </c>
      <c r="D18" s="6" t="s">
        <v>60</v>
      </c>
      <c r="E18" s="6" t="s">
        <v>77</v>
      </c>
      <c r="F18" s="6" t="s">
        <v>75</v>
      </c>
      <c r="G18" s="4" t="s">
        <v>76</v>
      </c>
      <c r="H18" s="4" t="s">
        <v>64</v>
      </c>
      <c r="I18" s="7">
        <f t="shared" si="4"/>
        <v>368</v>
      </c>
      <c r="J18" s="8">
        <v>368</v>
      </c>
      <c r="K18" s="7">
        <f t="shared" ref="K18:K19" si="8">SUM(M18:W18)</f>
        <v>0</v>
      </c>
      <c r="L18" s="9">
        <f t="shared" si="6"/>
        <v>0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1">
        <v>20201030</v>
      </c>
      <c r="Y18" s="11">
        <v>4</v>
      </c>
      <c r="Z18" s="5" t="s">
        <v>59</v>
      </c>
      <c r="AA18" s="11" t="str">
        <f t="shared" si="3"/>
        <v>하선동</v>
      </c>
      <c r="AB18" s="4" t="s">
        <v>74</v>
      </c>
      <c r="AC18" s="12"/>
    </row>
    <row r="19" spans="1:29" s="13" customFormat="1" ht="20.100000000000001" customHeight="1" x14ac:dyDescent="0.3">
      <c r="A19" s="4">
        <v>12</v>
      </c>
      <c r="B19" s="5">
        <f t="shared" si="7"/>
        <v>11</v>
      </c>
      <c r="C19" s="5">
        <f t="shared" si="7"/>
        <v>2</v>
      </c>
      <c r="D19" s="6" t="s">
        <v>54</v>
      </c>
      <c r="E19" s="6" t="s">
        <v>53</v>
      </c>
      <c r="F19" s="6" t="s">
        <v>52</v>
      </c>
      <c r="G19" s="4" t="s">
        <v>56</v>
      </c>
      <c r="H19" s="4" t="s">
        <v>57</v>
      </c>
      <c r="I19" s="7">
        <f t="shared" si="4"/>
        <v>7309</v>
      </c>
      <c r="J19" s="8">
        <v>7268</v>
      </c>
      <c r="K19" s="7">
        <f t="shared" si="8"/>
        <v>41</v>
      </c>
      <c r="L19" s="9">
        <f t="shared" si="6"/>
        <v>5.6095225064988373E-3</v>
      </c>
      <c r="M19" s="10"/>
      <c r="N19" s="10"/>
      <c r="O19" s="10"/>
      <c r="P19" s="10"/>
      <c r="Q19" s="10"/>
      <c r="R19" s="10"/>
      <c r="S19" s="10">
        <v>33</v>
      </c>
      <c r="T19" s="10">
        <v>8</v>
      </c>
      <c r="U19" s="10"/>
      <c r="V19" s="10"/>
      <c r="W19" s="10"/>
      <c r="X19" s="11">
        <v>20201030</v>
      </c>
      <c r="Y19" s="11">
        <v>12</v>
      </c>
      <c r="Z19" s="5" t="s">
        <v>58</v>
      </c>
      <c r="AA19" s="11" t="str">
        <f t="shared" si="3"/>
        <v>이형준</v>
      </c>
      <c r="AB19" s="4" t="s">
        <v>74</v>
      </c>
      <c r="AC19" s="12"/>
    </row>
    <row r="20" spans="1:29" s="13" customFormat="1" ht="20.100000000000001" customHeight="1" x14ac:dyDescent="0.3">
      <c r="A20" s="4">
        <v>13</v>
      </c>
      <c r="B20" s="5">
        <f t="shared" si="7"/>
        <v>11</v>
      </c>
      <c r="C20" s="5">
        <f t="shared" si="7"/>
        <v>2</v>
      </c>
      <c r="D20" s="6" t="s">
        <v>60</v>
      </c>
      <c r="E20" s="6" t="s">
        <v>61</v>
      </c>
      <c r="F20" s="6" t="s">
        <v>62</v>
      </c>
      <c r="G20" s="4" t="s">
        <v>63</v>
      </c>
      <c r="H20" s="4" t="s">
        <v>64</v>
      </c>
      <c r="I20" s="7">
        <f t="shared" si="4"/>
        <v>1599</v>
      </c>
      <c r="J20" s="8">
        <v>1558</v>
      </c>
      <c r="K20" s="7">
        <f t="shared" ref="K20:K47" si="9">SUM(M20:W20)</f>
        <v>41</v>
      </c>
      <c r="L20" s="9">
        <f t="shared" si="6"/>
        <v>2.564102564102564E-2</v>
      </c>
      <c r="M20" s="10"/>
      <c r="N20" s="10">
        <v>23</v>
      </c>
      <c r="O20" s="10"/>
      <c r="P20" s="10">
        <v>18</v>
      </c>
      <c r="Q20" s="10"/>
      <c r="R20" s="10"/>
      <c r="S20" s="10"/>
      <c r="T20" s="10"/>
      <c r="U20" s="10"/>
      <c r="V20" s="10"/>
      <c r="W20" s="10"/>
      <c r="X20" s="11">
        <v>20201030</v>
      </c>
      <c r="Y20" s="11">
        <v>5</v>
      </c>
      <c r="Z20" s="5" t="s">
        <v>58</v>
      </c>
      <c r="AA20" s="11" t="str">
        <f t="shared" si="3"/>
        <v>이형준</v>
      </c>
      <c r="AB20" s="4" t="s">
        <v>74</v>
      </c>
      <c r="AC20" s="12"/>
    </row>
    <row r="21" spans="1:29" s="13" customFormat="1" ht="20.100000000000001" customHeight="1" x14ac:dyDescent="0.3">
      <c r="A21" s="4">
        <v>14</v>
      </c>
      <c r="B21" s="5">
        <f t="shared" si="7"/>
        <v>11</v>
      </c>
      <c r="C21" s="5">
        <f t="shared" si="7"/>
        <v>2</v>
      </c>
      <c r="D21" s="12" t="s">
        <v>78</v>
      </c>
      <c r="E21" s="4" t="s">
        <v>80</v>
      </c>
      <c r="F21" s="4"/>
      <c r="G21" s="4" t="s">
        <v>79</v>
      </c>
      <c r="H21" s="4" t="s">
        <v>64</v>
      </c>
      <c r="I21" s="7">
        <f t="shared" si="4"/>
        <v>50863</v>
      </c>
      <c r="J21" s="8">
        <v>50000</v>
      </c>
      <c r="K21" s="7">
        <f t="shared" si="9"/>
        <v>863</v>
      </c>
      <c r="L21" s="9">
        <f t="shared" si="6"/>
        <v>1.6967147042054147E-2</v>
      </c>
      <c r="M21" s="10">
        <v>562</v>
      </c>
      <c r="N21" s="10">
        <v>271</v>
      </c>
      <c r="O21" s="10"/>
      <c r="P21" s="10"/>
      <c r="Q21" s="10">
        <v>30</v>
      </c>
      <c r="R21" s="10"/>
      <c r="S21" s="10"/>
      <c r="T21" s="10"/>
      <c r="U21" s="10"/>
      <c r="V21" s="10"/>
      <c r="W21" s="10"/>
      <c r="X21" s="11">
        <v>20201030</v>
      </c>
      <c r="Y21" s="11">
        <v>3</v>
      </c>
      <c r="Z21" s="5" t="s">
        <v>59</v>
      </c>
      <c r="AA21" s="11" t="str">
        <f t="shared" si="3"/>
        <v>하선동</v>
      </c>
      <c r="AB21" s="4" t="s">
        <v>81</v>
      </c>
      <c r="AC21" s="12"/>
    </row>
    <row r="22" spans="1:29" s="13" customFormat="1" ht="20.100000000000001" customHeight="1" x14ac:dyDescent="0.3">
      <c r="A22" s="4">
        <v>15</v>
      </c>
      <c r="B22" s="5">
        <f t="shared" si="7"/>
        <v>11</v>
      </c>
      <c r="C22" s="5">
        <f t="shared" si="7"/>
        <v>2</v>
      </c>
      <c r="D22" s="12" t="s">
        <v>78</v>
      </c>
      <c r="E22" s="4" t="s">
        <v>80</v>
      </c>
      <c r="F22" s="4"/>
      <c r="G22" s="4" t="s">
        <v>79</v>
      </c>
      <c r="H22" s="4" t="s">
        <v>64</v>
      </c>
      <c r="I22" s="7">
        <f t="shared" si="4"/>
        <v>8580</v>
      </c>
      <c r="J22" s="8">
        <v>6860</v>
      </c>
      <c r="K22" s="7">
        <f t="shared" si="9"/>
        <v>1720</v>
      </c>
      <c r="L22" s="9">
        <f t="shared" si="6"/>
        <v>0.20046620046620048</v>
      </c>
      <c r="M22" s="10">
        <v>1600</v>
      </c>
      <c r="N22" s="10">
        <v>120</v>
      </c>
      <c r="O22" s="10"/>
      <c r="P22" s="10"/>
      <c r="Q22" s="10"/>
      <c r="R22" s="10"/>
      <c r="S22" s="10"/>
      <c r="T22" s="10"/>
      <c r="U22" s="10"/>
      <c r="V22" s="10"/>
      <c r="W22" s="10"/>
      <c r="X22" s="11">
        <v>20201030</v>
      </c>
      <c r="Y22" s="11">
        <v>3</v>
      </c>
      <c r="Z22" s="5" t="s">
        <v>59</v>
      </c>
      <c r="AA22" s="11" t="str">
        <f t="shared" si="3"/>
        <v>하선동</v>
      </c>
      <c r="AB22" s="4" t="s">
        <v>82</v>
      </c>
      <c r="AC22" s="12"/>
    </row>
    <row r="23" spans="1:29" s="13" customFormat="1" ht="20.100000000000001" customHeight="1" x14ac:dyDescent="0.3">
      <c r="A23" s="4">
        <v>16</v>
      </c>
      <c r="B23" s="5">
        <f t="shared" si="7"/>
        <v>11</v>
      </c>
      <c r="C23" s="5">
        <f t="shared" si="7"/>
        <v>2</v>
      </c>
      <c r="D23" s="6" t="s">
        <v>60</v>
      </c>
      <c r="E23" s="6" t="s">
        <v>83</v>
      </c>
      <c r="F23" s="6" t="s">
        <v>84</v>
      </c>
      <c r="G23" s="4">
        <v>8301</v>
      </c>
      <c r="H23" s="4"/>
      <c r="I23" s="7">
        <f t="shared" si="4"/>
        <v>544</v>
      </c>
      <c r="J23" s="8">
        <v>535</v>
      </c>
      <c r="K23" s="7">
        <f t="shared" si="9"/>
        <v>9</v>
      </c>
      <c r="L23" s="9">
        <f t="shared" si="6"/>
        <v>1.6544117647058824E-2</v>
      </c>
      <c r="M23" s="10"/>
      <c r="N23" s="10"/>
      <c r="O23" s="10"/>
      <c r="P23" s="10"/>
      <c r="Q23" s="10">
        <v>9</v>
      </c>
      <c r="R23" s="10"/>
      <c r="S23" s="10"/>
      <c r="T23" s="10"/>
      <c r="U23" s="10"/>
      <c r="V23" s="10"/>
      <c r="W23" s="10"/>
      <c r="X23" s="11">
        <v>20200921</v>
      </c>
      <c r="Y23" s="11">
        <v>15</v>
      </c>
      <c r="Z23" s="5" t="s">
        <v>59</v>
      </c>
      <c r="AA23" s="11" t="str">
        <f t="shared" si="3"/>
        <v>하선동</v>
      </c>
      <c r="AB23" s="4" t="s">
        <v>82</v>
      </c>
      <c r="AC23" s="12"/>
    </row>
    <row r="24" spans="1:29" s="13" customFormat="1" ht="20.100000000000001" customHeight="1" x14ac:dyDescent="0.3">
      <c r="A24" s="4">
        <v>17</v>
      </c>
      <c r="B24" s="5">
        <f t="shared" si="7"/>
        <v>11</v>
      </c>
      <c r="C24" s="5">
        <f t="shared" si="7"/>
        <v>2</v>
      </c>
      <c r="I24" s="7">
        <f t="shared" si="4"/>
        <v>0</v>
      </c>
      <c r="J24" s="8"/>
      <c r="K24" s="7">
        <f t="shared" si="9"/>
        <v>0</v>
      </c>
      <c r="L24" s="9" t="e">
        <f t="shared" si="6"/>
        <v>#DIV/0!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1"/>
      <c r="Y24" s="11"/>
      <c r="Z24" s="5"/>
      <c r="AA24" s="11" t="str">
        <f t="shared" si="3"/>
        <v/>
      </c>
      <c r="AB24" s="4"/>
      <c r="AC24" s="12"/>
    </row>
    <row r="25" spans="1:29" s="13" customFormat="1" ht="20.100000000000001" customHeight="1" x14ac:dyDescent="0.3">
      <c r="A25" s="4">
        <v>18</v>
      </c>
      <c r="B25" s="5">
        <f t="shared" si="7"/>
        <v>11</v>
      </c>
      <c r="C25" s="5">
        <f t="shared" si="7"/>
        <v>2</v>
      </c>
      <c r="D25" s="6"/>
      <c r="E25" s="6"/>
      <c r="F25" s="6"/>
      <c r="G25" s="4"/>
      <c r="H25" s="4"/>
      <c r="I25" s="7">
        <f t="shared" si="4"/>
        <v>0</v>
      </c>
      <c r="J25" s="8"/>
      <c r="K25" s="7">
        <f t="shared" si="9"/>
        <v>0</v>
      </c>
      <c r="L25" s="9" t="e">
        <f t="shared" si="6"/>
        <v>#DIV/0!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1"/>
      <c r="Y25" s="11"/>
      <c r="Z25" s="5"/>
      <c r="AA25" s="11" t="str">
        <f t="shared" si="3"/>
        <v/>
      </c>
      <c r="AB25" s="4"/>
      <c r="AC25" s="12"/>
    </row>
    <row r="26" spans="1:29" s="13" customFormat="1" ht="20.100000000000001" customHeight="1" x14ac:dyDescent="0.3">
      <c r="A26" s="4">
        <v>19</v>
      </c>
      <c r="B26" s="5">
        <f t="shared" si="7"/>
        <v>11</v>
      </c>
      <c r="C26" s="5">
        <f t="shared" si="7"/>
        <v>2</v>
      </c>
      <c r="D26" s="6"/>
      <c r="E26" s="6"/>
      <c r="F26" s="6"/>
      <c r="G26" s="4"/>
      <c r="H26" s="4"/>
      <c r="I26" s="7">
        <f t="shared" si="4"/>
        <v>0</v>
      </c>
      <c r="J26" s="8"/>
      <c r="K26" s="7">
        <f t="shared" si="9"/>
        <v>0</v>
      </c>
      <c r="L26" s="9" t="e">
        <f t="shared" si="6"/>
        <v>#DIV/0!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1"/>
      <c r="Y26" s="11"/>
      <c r="Z26" s="5"/>
      <c r="AA26" s="11" t="str">
        <f t="shared" si="3"/>
        <v/>
      </c>
      <c r="AB26" s="4"/>
      <c r="AC26" s="12"/>
    </row>
    <row r="27" spans="1:29" s="13" customFormat="1" ht="20.100000000000001" customHeight="1" x14ac:dyDescent="0.3">
      <c r="A27" s="4">
        <v>20</v>
      </c>
      <c r="B27" s="5">
        <f t="shared" si="7"/>
        <v>11</v>
      </c>
      <c r="C27" s="5">
        <f t="shared" si="7"/>
        <v>2</v>
      </c>
      <c r="D27" s="6"/>
      <c r="E27" s="6"/>
      <c r="F27" s="6"/>
      <c r="G27" s="4"/>
      <c r="H27" s="4"/>
      <c r="I27" s="7">
        <f t="shared" si="4"/>
        <v>0</v>
      </c>
      <c r="J27" s="8"/>
      <c r="K27" s="7">
        <f t="shared" si="9"/>
        <v>0</v>
      </c>
      <c r="L27" s="9" t="e">
        <f t="shared" si="6"/>
        <v>#DIV/0!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1"/>
      <c r="Y27" s="11"/>
      <c r="Z27" s="5"/>
      <c r="AA27" s="11" t="str">
        <f t="shared" si="3"/>
        <v/>
      </c>
      <c r="AB27" s="4"/>
      <c r="AC27" s="12"/>
    </row>
    <row r="28" spans="1:29" s="13" customFormat="1" ht="20.100000000000001" customHeight="1" x14ac:dyDescent="0.3">
      <c r="A28" s="4">
        <v>21</v>
      </c>
      <c r="B28" s="5">
        <f t="shared" si="7"/>
        <v>11</v>
      </c>
      <c r="C28" s="5">
        <f t="shared" si="7"/>
        <v>2</v>
      </c>
      <c r="D28" s="6"/>
      <c r="E28" s="6"/>
      <c r="F28" s="6"/>
      <c r="G28" s="4"/>
      <c r="H28" s="4"/>
      <c r="I28" s="7">
        <f t="shared" si="4"/>
        <v>0</v>
      </c>
      <c r="J28" s="8"/>
      <c r="K28" s="7">
        <f t="shared" si="9"/>
        <v>0</v>
      </c>
      <c r="L28" s="9" t="e">
        <f t="shared" si="6"/>
        <v>#DIV/0!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1"/>
      <c r="Y28" s="11"/>
      <c r="Z28" s="5"/>
      <c r="AA28" s="11" t="str">
        <f t="shared" si="3"/>
        <v/>
      </c>
      <c r="AB28" s="4"/>
      <c r="AC28" s="12"/>
    </row>
    <row r="29" spans="1:29" s="13" customFormat="1" ht="20.100000000000001" customHeight="1" x14ac:dyDescent="0.3">
      <c r="A29" s="4">
        <v>22</v>
      </c>
      <c r="B29" s="5">
        <f t="shared" si="7"/>
        <v>11</v>
      </c>
      <c r="C29" s="5">
        <f t="shared" si="7"/>
        <v>2</v>
      </c>
      <c r="D29" s="6"/>
      <c r="E29" s="15"/>
      <c r="F29" s="4"/>
      <c r="G29" s="4"/>
      <c r="H29" s="4"/>
      <c r="I29" s="7">
        <f t="shared" si="4"/>
        <v>0</v>
      </c>
      <c r="J29" s="8"/>
      <c r="K29" s="7">
        <f t="shared" si="9"/>
        <v>0</v>
      </c>
      <c r="L29" s="9" t="e">
        <f t="shared" si="6"/>
        <v>#DIV/0!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1"/>
      <c r="Y29" s="11"/>
      <c r="Z29" s="5"/>
      <c r="AA29" s="11" t="str">
        <f t="shared" si="3"/>
        <v/>
      </c>
      <c r="AB29" s="4"/>
      <c r="AC29" s="12"/>
    </row>
    <row r="30" spans="1:29" s="13" customFormat="1" ht="20.100000000000001" customHeight="1" x14ac:dyDescent="0.3">
      <c r="A30" s="4">
        <v>23</v>
      </c>
      <c r="B30" s="5">
        <f t="shared" si="7"/>
        <v>11</v>
      </c>
      <c r="C30" s="5">
        <f t="shared" si="7"/>
        <v>2</v>
      </c>
      <c r="D30" s="6"/>
      <c r="E30" s="6"/>
      <c r="F30" s="4"/>
      <c r="G30" s="4"/>
      <c r="H30" s="4"/>
      <c r="I30" s="7">
        <f t="shared" si="4"/>
        <v>0</v>
      </c>
      <c r="J30" s="8"/>
      <c r="K30" s="7">
        <f t="shared" si="9"/>
        <v>0</v>
      </c>
      <c r="L30" s="9" t="e">
        <f t="shared" si="6"/>
        <v>#DIV/0!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/>
      <c r="Y30" s="11"/>
      <c r="Z30" s="5"/>
      <c r="AA30" s="11" t="str">
        <f t="shared" si="3"/>
        <v/>
      </c>
      <c r="AB30" s="4"/>
      <c r="AC30" s="12"/>
    </row>
    <row r="31" spans="1:29" s="13" customFormat="1" ht="20.100000000000001" customHeight="1" x14ac:dyDescent="0.3">
      <c r="A31" s="4">
        <v>24</v>
      </c>
      <c r="B31" s="5">
        <f t="shared" si="7"/>
        <v>11</v>
      </c>
      <c r="C31" s="5">
        <f t="shared" si="7"/>
        <v>2</v>
      </c>
      <c r="D31" s="6"/>
      <c r="E31" s="6"/>
      <c r="F31" s="6"/>
      <c r="G31" s="4"/>
      <c r="H31" s="4"/>
      <c r="I31" s="7">
        <f t="shared" si="4"/>
        <v>0</v>
      </c>
      <c r="J31" s="8"/>
      <c r="K31" s="7">
        <f t="shared" si="9"/>
        <v>0</v>
      </c>
      <c r="L31" s="9" t="e">
        <f t="shared" si="6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  <c r="Y31" s="11"/>
      <c r="Z31" s="5"/>
      <c r="AA31" s="11" t="str">
        <f t="shared" si="3"/>
        <v/>
      </c>
      <c r="AB31" s="4"/>
      <c r="AC31" s="12"/>
    </row>
    <row r="32" spans="1:29" s="13" customFormat="1" ht="20.100000000000001" customHeight="1" x14ac:dyDescent="0.3">
      <c r="A32" s="4">
        <v>25</v>
      </c>
      <c r="B32" s="5">
        <f t="shared" si="7"/>
        <v>11</v>
      </c>
      <c r="C32" s="5">
        <f t="shared" si="7"/>
        <v>2</v>
      </c>
      <c r="D32" s="6"/>
      <c r="E32" s="4"/>
      <c r="F32" s="4"/>
      <c r="G32" s="4"/>
      <c r="H32" s="4"/>
      <c r="I32" s="7">
        <f t="shared" si="4"/>
        <v>0</v>
      </c>
      <c r="J32" s="8"/>
      <c r="K32" s="7">
        <f t="shared" si="9"/>
        <v>0</v>
      </c>
      <c r="L32" s="9" t="e">
        <f t="shared" si="6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Y32" s="11"/>
      <c r="Z32" s="5"/>
      <c r="AA32" s="11" t="str">
        <f t="shared" si="3"/>
        <v/>
      </c>
      <c r="AB32" s="4"/>
      <c r="AC32" s="12"/>
    </row>
    <row r="33" spans="1:29" s="13" customFormat="1" ht="20.100000000000001" customHeight="1" x14ac:dyDescent="0.3">
      <c r="A33" s="4">
        <v>26</v>
      </c>
      <c r="B33" s="5">
        <f t="shared" si="7"/>
        <v>11</v>
      </c>
      <c r="C33" s="5">
        <f t="shared" si="7"/>
        <v>2</v>
      </c>
      <c r="D33" s="6"/>
      <c r="E33" s="4"/>
      <c r="F33" s="4"/>
      <c r="G33" s="4"/>
      <c r="H33" s="4"/>
      <c r="I33" s="7">
        <f t="shared" si="4"/>
        <v>0</v>
      </c>
      <c r="J33" s="8"/>
      <c r="K33" s="7">
        <f t="shared" si="9"/>
        <v>0</v>
      </c>
      <c r="L33" s="9" t="e">
        <f t="shared" si="6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5"/>
      <c r="AA33" s="11" t="str">
        <f t="shared" si="3"/>
        <v/>
      </c>
      <c r="AB33" s="4"/>
      <c r="AC33" s="12"/>
    </row>
    <row r="34" spans="1:29" s="13" customFormat="1" ht="20.100000000000001" customHeight="1" x14ac:dyDescent="0.3">
      <c r="A34" s="4">
        <v>27</v>
      </c>
      <c r="B34" s="5">
        <f t="shared" si="7"/>
        <v>11</v>
      </c>
      <c r="C34" s="5">
        <f t="shared" si="7"/>
        <v>2</v>
      </c>
      <c r="D34" s="6"/>
      <c r="E34" s="6"/>
      <c r="F34" s="6"/>
      <c r="G34" s="4"/>
      <c r="H34" s="4"/>
      <c r="I34" s="7">
        <f t="shared" si="4"/>
        <v>0</v>
      </c>
      <c r="J34" s="8"/>
      <c r="K34" s="7">
        <f t="shared" si="9"/>
        <v>0</v>
      </c>
      <c r="L34" s="9" t="e">
        <f t="shared" si="6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5"/>
      <c r="AA34" s="11" t="str">
        <f t="shared" si="3"/>
        <v/>
      </c>
      <c r="AB34" s="4"/>
      <c r="AC34" s="12"/>
    </row>
    <row r="35" spans="1:29" s="13" customFormat="1" ht="20.100000000000001" customHeight="1" x14ac:dyDescent="0.3">
      <c r="A35" s="4">
        <v>28</v>
      </c>
      <c r="B35" s="5">
        <f t="shared" si="7"/>
        <v>11</v>
      </c>
      <c r="C35" s="5">
        <f t="shared" si="7"/>
        <v>2</v>
      </c>
      <c r="D35" s="6"/>
      <c r="E35" s="6"/>
      <c r="F35" s="6"/>
      <c r="G35" s="4"/>
      <c r="H35" s="4"/>
      <c r="I35" s="7">
        <f t="shared" si="4"/>
        <v>0</v>
      </c>
      <c r="J35" s="8"/>
      <c r="K35" s="7">
        <f t="shared" si="9"/>
        <v>0</v>
      </c>
      <c r="L35" s="9" t="e">
        <f t="shared" si="6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5"/>
      <c r="AA35" s="11" t="str">
        <f t="shared" si="3"/>
        <v/>
      </c>
      <c r="AB35" s="4"/>
      <c r="AC35" s="12"/>
    </row>
    <row r="36" spans="1:29" s="13" customFormat="1" ht="20.100000000000001" customHeight="1" x14ac:dyDescent="0.3">
      <c r="A36" s="4">
        <v>29</v>
      </c>
      <c r="B36" s="5">
        <f t="shared" si="7"/>
        <v>11</v>
      </c>
      <c r="C36" s="5">
        <f t="shared" si="7"/>
        <v>2</v>
      </c>
      <c r="D36" s="6"/>
      <c r="E36" s="6"/>
      <c r="F36" s="6"/>
      <c r="G36" s="4"/>
      <c r="H36" s="4"/>
      <c r="I36" s="7">
        <f t="shared" si="4"/>
        <v>0</v>
      </c>
      <c r="J36" s="8"/>
      <c r="K36" s="7">
        <f t="shared" si="9"/>
        <v>0</v>
      </c>
      <c r="L36" s="9" t="e">
        <f t="shared" si="6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5"/>
      <c r="AA36" s="11" t="str">
        <f t="shared" si="3"/>
        <v/>
      </c>
      <c r="AB36" s="4"/>
      <c r="AC36" s="12"/>
    </row>
    <row r="37" spans="1:29" s="13" customFormat="1" ht="20.100000000000001" customHeight="1" x14ac:dyDescent="0.3">
      <c r="A37" s="4">
        <v>30</v>
      </c>
      <c r="B37" s="5">
        <f t="shared" si="7"/>
        <v>11</v>
      </c>
      <c r="C37" s="5">
        <f t="shared" si="7"/>
        <v>2</v>
      </c>
      <c r="D37" s="6"/>
      <c r="E37" s="6"/>
      <c r="F37" s="6"/>
      <c r="G37" s="4"/>
      <c r="H37" s="4"/>
      <c r="I37" s="7">
        <f t="shared" si="4"/>
        <v>0</v>
      </c>
      <c r="J37" s="8"/>
      <c r="K37" s="7">
        <f t="shared" si="9"/>
        <v>0</v>
      </c>
      <c r="L37" s="9" t="e">
        <f t="shared" si="6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5"/>
      <c r="AA37" s="11" t="str">
        <f t="shared" si="3"/>
        <v/>
      </c>
      <c r="AB37" s="4"/>
      <c r="AC37" s="12"/>
    </row>
    <row r="38" spans="1:29" s="13" customFormat="1" ht="20.100000000000001" customHeight="1" x14ac:dyDescent="0.3">
      <c r="A38" s="4">
        <v>31</v>
      </c>
      <c r="B38" s="5">
        <f t="shared" si="7"/>
        <v>11</v>
      </c>
      <c r="C38" s="5">
        <f t="shared" si="7"/>
        <v>2</v>
      </c>
      <c r="D38" s="6"/>
      <c r="E38" s="6"/>
      <c r="F38" s="6"/>
      <c r="G38" s="4"/>
      <c r="H38" s="4"/>
      <c r="I38" s="7">
        <f t="shared" si="4"/>
        <v>0</v>
      </c>
      <c r="J38" s="8"/>
      <c r="K38" s="7">
        <f t="shared" si="9"/>
        <v>0</v>
      </c>
      <c r="L38" s="9" t="e">
        <f t="shared" si="6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5"/>
      <c r="AA38" s="11" t="str">
        <f t="shared" si="3"/>
        <v/>
      </c>
      <c r="AB38" s="4"/>
      <c r="AC38" s="12"/>
    </row>
    <row r="39" spans="1:29" s="13" customFormat="1" ht="20.100000000000001" customHeight="1" x14ac:dyDescent="0.3">
      <c r="A39" s="4">
        <v>32</v>
      </c>
      <c r="B39" s="5">
        <f t="shared" si="7"/>
        <v>11</v>
      </c>
      <c r="C39" s="5">
        <f t="shared" si="7"/>
        <v>2</v>
      </c>
      <c r="D39" s="6"/>
      <c r="E39" s="6"/>
      <c r="F39" s="6"/>
      <c r="G39" s="4"/>
      <c r="H39" s="4"/>
      <c r="I39" s="7">
        <f t="shared" si="4"/>
        <v>0</v>
      </c>
      <c r="J39" s="8"/>
      <c r="K39" s="7">
        <f t="shared" si="9"/>
        <v>0</v>
      </c>
      <c r="L39" s="9" t="e">
        <f t="shared" si="6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5"/>
      <c r="AA39" s="11" t="str">
        <f t="shared" si="3"/>
        <v/>
      </c>
      <c r="AB39" s="4"/>
      <c r="AC39" s="12"/>
    </row>
    <row r="40" spans="1:29" s="13" customFormat="1" ht="20.100000000000001" customHeight="1" x14ac:dyDescent="0.3">
      <c r="A40" s="4">
        <v>33</v>
      </c>
      <c r="B40" s="5">
        <f t="shared" si="7"/>
        <v>11</v>
      </c>
      <c r="C40" s="5">
        <f t="shared" si="7"/>
        <v>2</v>
      </c>
      <c r="D40" s="6"/>
      <c r="E40" s="4"/>
      <c r="F40" s="4"/>
      <c r="G40" s="4"/>
      <c r="H40" s="4"/>
      <c r="I40" s="7">
        <f t="shared" si="4"/>
        <v>0</v>
      </c>
      <c r="J40" s="8"/>
      <c r="K40" s="7">
        <f t="shared" si="9"/>
        <v>0</v>
      </c>
      <c r="L40" s="9" t="e">
        <f t="shared" si="6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5"/>
      <c r="AA40" s="11" t="str">
        <f t="shared" si="3"/>
        <v/>
      </c>
      <c r="AB40" s="4"/>
      <c r="AC40" s="12"/>
    </row>
    <row r="41" spans="1:29" s="13" customFormat="1" ht="20.100000000000001" customHeight="1" x14ac:dyDescent="0.3">
      <c r="A41" s="4">
        <v>34</v>
      </c>
      <c r="B41" s="5">
        <f t="shared" si="7"/>
        <v>11</v>
      </c>
      <c r="C41" s="5">
        <f t="shared" si="7"/>
        <v>2</v>
      </c>
      <c r="D41" s="6"/>
      <c r="E41" s="4"/>
      <c r="F41" s="4"/>
      <c r="G41" s="4"/>
      <c r="H41" s="4"/>
      <c r="I41" s="7">
        <f t="shared" si="4"/>
        <v>0</v>
      </c>
      <c r="J41" s="8"/>
      <c r="K41" s="7">
        <f t="shared" si="9"/>
        <v>0</v>
      </c>
      <c r="L41" s="9" t="e">
        <f t="shared" si="6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5"/>
      <c r="AA41" s="11" t="str">
        <f t="shared" si="3"/>
        <v/>
      </c>
      <c r="AB41" s="4"/>
      <c r="AC41" s="12"/>
    </row>
    <row r="42" spans="1:29" s="13" customFormat="1" ht="20.100000000000001" customHeight="1" x14ac:dyDescent="0.3">
      <c r="A42" s="4">
        <v>35</v>
      </c>
      <c r="B42" s="5">
        <f t="shared" si="7"/>
        <v>11</v>
      </c>
      <c r="C42" s="5">
        <f t="shared" si="7"/>
        <v>2</v>
      </c>
      <c r="D42" s="6"/>
      <c r="E42" s="6"/>
      <c r="F42" s="6"/>
      <c r="G42" s="4"/>
      <c r="H42" s="4"/>
      <c r="I42" s="7">
        <f t="shared" si="4"/>
        <v>0</v>
      </c>
      <c r="J42" s="8"/>
      <c r="K42" s="7">
        <f t="shared" si="9"/>
        <v>0</v>
      </c>
      <c r="L42" s="9" t="e">
        <f t="shared" si="6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5"/>
      <c r="AA42" s="11" t="str">
        <f t="shared" si="3"/>
        <v/>
      </c>
      <c r="AB42" s="4"/>
      <c r="AC42" s="12"/>
    </row>
    <row r="43" spans="1:29" s="13" customFormat="1" ht="20.100000000000001" customHeight="1" x14ac:dyDescent="0.3">
      <c r="A43" s="4">
        <v>36</v>
      </c>
      <c r="B43" s="5">
        <f t="shared" si="7"/>
        <v>11</v>
      </c>
      <c r="C43" s="5">
        <f t="shared" si="7"/>
        <v>2</v>
      </c>
      <c r="D43" s="6"/>
      <c r="E43" s="6"/>
      <c r="F43" s="6"/>
      <c r="G43" s="4"/>
      <c r="H43" s="4"/>
      <c r="I43" s="7">
        <f t="shared" si="4"/>
        <v>0</v>
      </c>
      <c r="J43" s="8"/>
      <c r="K43" s="7">
        <f t="shared" si="9"/>
        <v>0</v>
      </c>
      <c r="L43" s="9" t="e">
        <f t="shared" si="6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3"/>
        <v/>
      </c>
      <c r="AB43" s="4"/>
      <c r="AC43" s="12"/>
    </row>
    <row r="44" spans="1:29" s="13" customFormat="1" ht="20.100000000000001" customHeight="1" x14ac:dyDescent="0.3">
      <c r="A44" s="4">
        <v>37</v>
      </c>
      <c r="B44" s="5">
        <f t="shared" si="7"/>
        <v>11</v>
      </c>
      <c r="C44" s="5">
        <f t="shared" si="7"/>
        <v>2</v>
      </c>
      <c r="D44" s="6"/>
      <c r="E44" s="6"/>
      <c r="F44" s="6"/>
      <c r="G44" s="4"/>
      <c r="H44" s="4"/>
      <c r="I44" s="7">
        <f t="shared" si="4"/>
        <v>0</v>
      </c>
      <c r="J44" s="8"/>
      <c r="K44" s="7">
        <f t="shared" si="9"/>
        <v>0</v>
      </c>
      <c r="L44" s="9" t="e">
        <f t="shared" si="6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3"/>
        <v/>
      </c>
      <c r="AB44" s="4"/>
      <c r="AC44" s="12"/>
    </row>
    <row r="45" spans="1:29" s="13" customFormat="1" ht="20.100000000000001" customHeight="1" x14ac:dyDescent="0.3">
      <c r="A45" s="4">
        <v>38</v>
      </c>
      <c r="B45" s="5">
        <f t="shared" si="7"/>
        <v>11</v>
      </c>
      <c r="C45" s="5">
        <f t="shared" si="7"/>
        <v>2</v>
      </c>
      <c r="D45" s="6"/>
      <c r="E45" s="6"/>
      <c r="F45" s="6"/>
      <c r="G45" s="4"/>
      <c r="H45" s="4"/>
      <c r="I45" s="7">
        <f t="shared" si="4"/>
        <v>0</v>
      </c>
      <c r="J45" s="8"/>
      <c r="K45" s="7">
        <f t="shared" si="9"/>
        <v>0</v>
      </c>
      <c r="L45" s="9" t="e">
        <f t="shared" si="6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3"/>
        <v/>
      </c>
      <c r="AB45" s="4"/>
      <c r="AC45" s="12"/>
    </row>
    <row r="46" spans="1:29" s="13" customFormat="1" ht="20.100000000000001" customHeight="1" x14ac:dyDescent="0.3">
      <c r="A46" s="4">
        <v>39</v>
      </c>
      <c r="B46" s="5">
        <f t="shared" si="7"/>
        <v>11</v>
      </c>
      <c r="C46" s="5">
        <f t="shared" si="7"/>
        <v>2</v>
      </c>
      <c r="D46" s="6"/>
      <c r="E46" s="6"/>
      <c r="F46" s="6"/>
      <c r="G46" s="4"/>
      <c r="H46" s="4"/>
      <c r="I46" s="7">
        <f t="shared" si="4"/>
        <v>0</v>
      </c>
      <c r="J46" s="8"/>
      <c r="K46" s="7">
        <f t="shared" si="9"/>
        <v>0</v>
      </c>
      <c r="L46" s="9" t="e">
        <f t="shared" si="6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3"/>
        <v/>
      </c>
      <c r="AB46" s="4"/>
      <c r="AC46" s="12"/>
    </row>
    <row r="47" spans="1:29" s="13" customFormat="1" ht="20.100000000000001" customHeight="1" x14ac:dyDescent="0.3">
      <c r="A47" s="4">
        <v>40</v>
      </c>
      <c r="B47" s="5">
        <f t="shared" si="7"/>
        <v>11</v>
      </c>
      <c r="C47" s="5">
        <f t="shared" si="7"/>
        <v>2</v>
      </c>
      <c r="D47" s="6"/>
      <c r="E47" s="6"/>
      <c r="F47" s="6"/>
      <c r="G47" s="4"/>
      <c r="H47" s="4"/>
      <c r="I47" s="7">
        <f t="shared" si="4"/>
        <v>0</v>
      </c>
      <c r="J47" s="8"/>
      <c r="K47" s="7">
        <f t="shared" si="9"/>
        <v>0</v>
      </c>
      <c r="L47" s="9" t="e">
        <f t="shared" si="6"/>
        <v>#DIV/0!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1"/>
      <c r="Y47" s="11"/>
      <c r="Z47" s="5"/>
      <c r="AA47" s="11" t="str">
        <f t="shared" si="3"/>
        <v/>
      </c>
      <c r="AB47" s="4"/>
      <c r="AC47" s="12"/>
    </row>
    <row r="48" spans="1:29" s="16" customFormat="1" ht="13.5" x14ac:dyDescent="0.3">
      <c r="A48" s="35"/>
      <c r="B48" s="36"/>
      <c r="C48" s="36"/>
      <c r="D48" s="36"/>
      <c r="E48" s="36"/>
      <c r="F48" s="36"/>
      <c r="G48" s="36"/>
      <c r="H48" s="36"/>
      <c r="I48" s="26">
        <f t="shared" ref="I48:W48" si="10">SUM(I8:I47)</f>
        <v>96855</v>
      </c>
      <c r="J48" s="26">
        <f t="shared" si="10"/>
        <v>92630</v>
      </c>
      <c r="K48" s="26">
        <f t="shared" si="10"/>
        <v>4225</v>
      </c>
      <c r="L48" s="26" t="e">
        <f t="shared" si="10"/>
        <v>#DIV/0!</v>
      </c>
      <c r="M48" s="26">
        <f t="shared" si="10"/>
        <v>2232</v>
      </c>
      <c r="N48" s="26">
        <f t="shared" si="10"/>
        <v>414</v>
      </c>
      <c r="O48" s="26">
        <f t="shared" si="10"/>
        <v>0</v>
      </c>
      <c r="P48" s="26">
        <f t="shared" si="10"/>
        <v>121</v>
      </c>
      <c r="Q48" s="26">
        <f t="shared" si="10"/>
        <v>41</v>
      </c>
      <c r="R48" s="26">
        <f t="shared" si="10"/>
        <v>0</v>
      </c>
      <c r="S48" s="26">
        <f t="shared" si="10"/>
        <v>125</v>
      </c>
      <c r="T48" s="26">
        <f t="shared" si="10"/>
        <v>11</v>
      </c>
      <c r="U48" s="26">
        <f t="shared" si="10"/>
        <v>1293</v>
      </c>
      <c r="V48" s="26">
        <f t="shared" si="10"/>
        <v>0</v>
      </c>
      <c r="W48" s="26">
        <f t="shared" si="10"/>
        <v>0</v>
      </c>
      <c r="X48" s="27"/>
      <c r="Y48" s="28"/>
      <c r="Z48" s="28"/>
      <c r="AA48" s="28"/>
      <c r="AB48" s="28"/>
      <c r="AC48" s="28"/>
    </row>
    <row r="49" spans="1:29" s="16" customFormat="1" ht="13.5" x14ac:dyDescent="0.3">
      <c r="A49" s="35"/>
      <c r="B49" s="36"/>
      <c r="C49" s="36"/>
      <c r="D49" s="36"/>
      <c r="E49" s="36"/>
      <c r="F49" s="36"/>
      <c r="G49" s="36"/>
      <c r="H49" s="3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8"/>
      <c r="Y49" s="28"/>
      <c r="Z49" s="28"/>
      <c r="AA49" s="28"/>
      <c r="AB49" s="28"/>
      <c r="AC49" s="28"/>
    </row>
    <row r="50" spans="1:29" ht="20.100000000000001" customHeight="1" x14ac:dyDescent="0.3">
      <c r="A50" s="4">
        <v>1</v>
      </c>
      <c r="B50" s="5" t="str">
        <f>LEFT($A$1,1)</f>
        <v>1</v>
      </c>
      <c r="C50" s="5" t="str">
        <f>MID($A$1,4,2)</f>
        <v xml:space="preserve"> 2</v>
      </c>
      <c r="D50" s="6" t="s">
        <v>60</v>
      </c>
      <c r="E50" s="6" t="s">
        <v>83</v>
      </c>
      <c r="F50" s="6" t="s">
        <v>85</v>
      </c>
      <c r="G50" s="4" t="s">
        <v>56</v>
      </c>
      <c r="H50" s="4" t="s">
        <v>64</v>
      </c>
      <c r="I50" s="7">
        <f t="shared" ref="I50:I64" si="11">J50+K50</f>
        <v>315</v>
      </c>
      <c r="J50" s="8">
        <v>315</v>
      </c>
      <c r="K50" s="7">
        <f t="shared" ref="K50:K64" si="12">SUM(M50:W50)</f>
        <v>0</v>
      </c>
      <c r="L50" s="9">
        <f t="shared" ref="L50:L64" si="13">K50/I50</f>
        <v>0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/>
      <c r="Y50" s="11"/>
      <c r="Z50" s="5"/>
      <c r="AA50" s="11" t="str">
        <f>IF($Z50="A","하선동",IF($Z50="B","이형준",""))</f>
        <v/>
      </c>
      <c r="AB50" s="4"/>
      <c r="AC50" s="12" t="s">
        <v>91</v>
      </c>
    </row>
    <row r="51" spans="1:29" ht="20.100000000000001" customHeight="1" x14ac:dyDescent="0.3">
      <c r="A51" s="4">
        <v>2</v>
      </c>
      <c r="B51" s="5" t="str">
        <f t="shared" ref="B51:B64" si="14">LEFT($A$1,1)</f>
        <v>1</v>
      </c>
      <c r="C51" s="5" t="str">
        <f t="shared" ref="C51:C64" si="15">MID($A$1,4,2)</f>
        <v xml:space="preserve"> 2</v>
      </c>
      <c r="D51" s="6" t="s">
        <v>60</v>
      </c>
      <c r="E51" s="6" t="s">
        <v>61</v>
      </c>
      <c r="F51" s="6" t="s">
        <v>75</v>
      </c>
      <c r="G51" s="4" t="s">
        <v>56</v>
      </c>
      <c r="H51" s="4" t="s">
        <v>64</v>
      </c>
      <c r="I51" s="7">
        <f t="shared" si="11"/>
        <v>240</v>
      </c>
      <c r="J51" s="14">
        <v>240</v>
      </c>
      <c r="K51" s="7">
        <f t="shared" si="12"/>
        <v>0</v>
      </c>
      <c r="L51" s="9">
        <f t="shared" si="13"/>
        <v>0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11"/>
      <c r="Z51" s="5"/>
      <c r="AA51" s="11" t="str">
        <f t="shared" ref="AA51:AA64" si="16">IF($Z51="A","하선동",IF($Z51="B","이형준",""))</f>
        <v/>
      </c>
      <c r="AB51" s="4"/>
      <c r="AC51" s="12" t="s">
        <v>92</v>
      </c>
    </row>
    <row r="52" spans="1:29" ht="20.100000000000001" customHeight="1" x14ac:dyDescent="0.3">
      <c r="A52" s="4">
        <v>3</v>
      </c>
      <c r="B52" s="5" t="str">
        <f t="shared" si="14"/>
        <v>1</v>
      </c>
      <c r="C52" s="5" t="str">
        <f t="shared" si="15"/>
        <v xml:space="preserve"> 2</v>
      </c>
      <c r="D52" s="6" t="s">
        <v>60</v>
      </c>
      <c r="E52" s="6" t="s">
        <v>86</v>
      </c>
      <c r="F52" s="6" t="s">
        <v>87</v>
      </c>
      <c r="G52" s="4" t="s">
        <v>88</v>
      </c>
      <c r="H52" s="4" t="s">
        <v>89</v>
      </c>
      <c r="I52" s="7">
        <f t="shared" si="11"/>
        <v>134</v>
      </c>
      <c r="J52" s="8">
        <v>80</v>
      </c>
      <c r="K52" s="7">
        <f t="shared" si="12"/>
        <v>54</v>
      </c>
      <c r="L52" s="9">
        <f t="shared" si="13"/>
        <v>0.40298507462686567</v>
      </c>
      <c r="M52" s="10"/>
      <c r="N52" s="10"/>
      <c r="O52" s="10"/>
      <c r="P52" s="10"/>
      <c r="Q52" s="10"/>
      <c r="R52" s="10"/>
      <c r="S52" s="10">
        <v>54</v>
      </c>
      <c r="T52" s="10"/>
      <c r="U52" s="10"/>
      <c r="V52" s="10"/>
      <c r="W52" s="10"/>
      <c r="X52" s="11"/>
      <c r="Y52" s="11"/>
      <c r="Z52" s="5"/>
      <c r="AA52" s="11" t="str">
        <f t="shared" si="16"/>
        <v/>
      </c>
      <c r="AB52" s="4"/>
      <c r="AC52" s="12" t="s">
        <v>93</v>
      </c>
    </row>
    <row r="53" spans="1:29" ht="20.100000000000001" customHeight="1" x14ac:dyDescent="0.3">
      <c r="A53" s="4">
        <v>4</v>
      </c>
      <c r="B53" s="5" t="str">
        <f t="shared" si="14"/>
        <v>1</v>
      </c>
      <c r="C53" s="5" t="str">
        <f t="shared" si="15"/>
        <v xml:space="preserve"> 2</v>
      </c>
      <c r="D53" s="6" t="s">
        <v>60</v>
      </c>
      <c r="E53" s="6" t="s">
        <v>86</v>
      </c>
      <c r="F53" s="6" t="s">
        <v>90</v>
      </c>
      <c r="G53" s="4" t="s">
        <v>88</v>
      </c>
      <c r="H53" s="4" t="s">
        <v>89</v>
      </c>
      <c r="I53" s="7">
        <f t="shared" si="11"/>
        <v>60</v>
      </c>
      <c r="J53" s="8">
        <v>50</v>
      </c>
      <c r="K53" s="7">
        <f t="shared" si="12"/>
        <v>10</v>
      </c>
      <c r="L53" s="9">
        <f t="shared" si="13"/>
        <v>0.16666666666666666</v>
      </c>
      <c r="M53" s="10"/>
      <c r="N53" s="10"/>
      <c r="O53" s="10"/>
      <c r="P53" s="10"/>
      <c r="Q53" s="10"/>
      <c r="R53" s="10"/>
      <c r="S53" s="10">
        <v>10</v>
      </c>
      <c r="T53" s="10"/>
      <c r="U53" s="10"/>
      <c r="V53" s="10"/>
      <c r="W53" s="10"/>
      <c r="X53" s="11"/>
      <c r="Y53" s="11"/>
      <c r="Z53" s="5"/>
      <c r="AA53" s="11" t="str">
        <f t="shared" si="16"/>
        <v/>
      </c>
      <c r="AB53" s="4"/>
      <c r="AC53" s="12" t="s">
        <v>93</v>
      </c>
    </row>
    <row r="54" spans="1:29" ht="20.100000000000001" customHeight="1" x14ac:dyDescent="0.3">
      <c r="A54" s="4">
        <v>5</v>
      </c>
      <c r="B54" s="5" t="str">
        <f t="shared" si="14"/>
        <v>1</v>
      </c>
      <c r="C54" s="5" t="str">
        <f t="shared" si="15"/>
        <v xml:space="preserve"> 2</v>
      </c>
      <c r="D54" s="6"/>
      <c r="E54" s="6"/>
      <c r="F54" s="6"/>
      <c r="G54" s="4"/>
      <c r="H54" s="4"/>
      <c r="I54" s="7">
        <f t="shared" si="11"/>
        <v>7</v>
      </c>
      <c r="J54" s="8"/>
      <c r="K54" s="7">
        <f t="shared" si="12"/>
        <v>7</v>
      </c>
      <c r="L54" s="9">
        <f t="shared" si="13"/>
        <v>1</v>
      </c>
      <c r="M54" s="10"/>
      <c r="N54" s="10"/>
      <c r="O54" s="10"/>
      <c r="P54" s="10"/>
      <c r="Q54" s="10">
        <v>7</v>
      </c>
      <c r="R54" s="10"/>
      <c r="S54" s="10"/>
      <c r="T54" s="10"/>
      <c r="U54" s="10"/>
      <c r="V54" s="10"/>
      <c r="W54" s="10"/>
      <c r="X54" s="11"/>
      <c r="Y54" s="11"/>
      <c r="Z54" s="5"/>
      <c r="AA54" s="11" t="str">
        <f t="shared" si="16"/>
        <v/>
      </c>
      <c r="AB54" s="4"/>
      <c r="AC54" s="12"/>
    </row>
    <row r="55" spans="1:29" ht="20.100000000000001" customHeight="1" x14ac:dyDescent="0.3">
      <c r="A55" s="4">
        <v>6</v>
      </c>
      <c r="B55" s="5" t="str">
        <f t="shared" si="14"/>
        <v>1</v>
      </c>
      <c r="C55" s="5" t="str">
        <f t="shared" si="15"/>
        <v xml:space="preserve"> 2</v>
      </c>
      <c r="D55" s="6"/>
      <c r="E55" s="6"/>
      <c r="F55" s="6"/>
      <c r="G55" s="4"/>
      <c r="H55" s="4"/>
      <c r="I55" s="7">
        <f t="shared" si="11"/>
        <v>0</v>
      </c>
      <c r="J55" s="8"/>
      <c r="K55" s="7">
        <f t="shared" si="12"/>
        <v>0</v>
      </c>
      <c r="L55" s="9" t="e">
        <f t="shared" si="13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5"/>
      <c r="AA55" s="11" t="str">
        <f t="shared" si="16"/>
        <v/>
      </c>
      <c r="AB55" s="4"/>
      <c r="AC55" s="12"/>
    </row>
    <row r="56" spans="1:29" ht="20.100000000000001" customHeight="1" x14ac:dyDescent="0.3">
      <c r="A56" s="4">
        <v>7</v>
      </c>
      <c r="B56" s="5" t="str">
        <f t="shared" si="14"/>
        <v>1</v>
      </c>
      <c r="C56" s="5" t="str">
        <f t="shared" si="15"/>
        <v xml:space="preserve"> 2</v>
      </c>
      <c r="D56" s="6"/>
      <c r="E56" s="6"/>
      <c r="F56" s="6"/>
      <c r="G56" s="4"/>
      <c r="H56" s="4"/>
      <c r="I56" s="7">
        <f t="shared" si="11"/>
        <v>0</v>
      </c>
      <c r="J56" s="8"/>
      <c r="K56" s="7">
        <f t="shared" si="12"/>
        <v>0</v>
      </c>
      <c r="L56" s="9" t="e">
        <f t="shared" si="13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 t="str">
        <f t="shared" si="16"/>
        <v/>
      </c>
      <c r="AB56" s="4"/>
      <c r="AC56" s="12"/>
    </row>
    <row r="57" spans="1:29" ht="20.100000000000001" customHeight="1" x14ac:dyDescent="0.3">
      <c r="A57" s="4">
        <v>8</v>
      </c>
      <c r="B57" s="5" t="str">
        <f t="shared" si="14"/>
        <v>1</v>
      </c>
      <c r="C57" s="5" t="str">
        <f t="shared" si="15"/>
        <v xml:space="preserve"> 2</v>
      </c>
      <c r="D57" s="6"/>
      <c r="E57" s="6"/>
      <c r="F57" s="6"/>
      <c r="G57" s="4"/>
      <c r="H57" s="4"/>
      <c r="I57" s="7">
        <f t="shared" si="11"/>
        <v>0</v>
      </c>
      <c r="J57" s="8"/>
      <c r="K57" s="7">
        <f t="shared" si="12"/>
        <v>0</v>
      </c>
      <c r="L57" s="9" t="e">
        <f t="shared" si="13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16"/>
        <v/>
      </c>
      <c r="AB57" s="4"/>
      <c r="AC57" s="12"/>
    </row>
    <row r="58" spans="1:29" ht="20.100000000000001" customHeight="1" x14ac:dyDescent="0.3">
      <c r="A58" s="4">
        <v>9</v>
      </c>
      <c r="B58" s="5" t="str">
        <f t="shared" si="14"/>
        <v>1</v>
      </c>
      <c r="C58" s="5" t="str">
        <f t="shared" si="15"/>
        <v xml:space="preserve"> 2</v>
      </c>
      <c r="D58" s="6"/>
      <c r="E58" s="6"/>
      <c r="F58" s="6"/>
      <c r="G58" s="4"/>
      <c r="H58" s="4"/>
      <c r="I58" s="7">
        <f t="shared" si="11"/>
        <v>0</v>
      </c>
      <c r="J58" s="8"/>
      <c r="K58" s="7">
        <f t="shared" si="12"/>
        <v>0</v>
      </c>
      <c r="L58" s="9" t="e">
        <f t="shared" si="13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16"/>
        <v/>
      </c>
      <c r="AB58" s="4"/>
      <c r="AC58" s="12"/>
    </row>
    <row r="59" spans="1:29" ht="20.100000000000001" customHeight="1" x14ac:dyDescent="0.3">
      <c r="A59" s="4">
        <v>10</v>
      </c>
      <c r="B59" s="5" t="str">
        <f t="shared" si="14"/>
        <v>1</v>
      </c>
      <c r="C59" s="5" t="str">
        <f t="shared" si="15"/>
        <v xml:space="preserve"> 2</v>
      </c>
      <c r="D59" s="6"/>
      <c r="E59" s="6"/>
      <c r="F59" s="6"/>
      <c r="G59" s="4"/>
      <c r="H59" s="4"/>
      <c r="I59" s="7">
        <f t="shared" si="11"/>
        <v>0</v>
      </c>
      <c r="J59" s="8"/>
      <c r="K59" s="7">
        <f t="shared" si="12"/>
        <v>0</v>
      </c>
      <c r="L59" s="9" t="e">
        <f t="shared" si="13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16"/>
        <v/>
      </c>
      <c r="AB59" s="4"/>
      <c r="AC59" s="12"/>
    </row>
    <row r="60" spans="1:29" ht="20.100000000000001" customHeight="1" x14ac:dyDescent="0.3">
      <c r="A60" s="4">
        <v>11</v>
      </c>
      <c r="B60" s="5" t="str">
        <f t="shared" si="14"/>
        <v>1</v>
      </c>
      <c r="C60" s="5" t="str">
        <f t="shared" si="15"/>
        <v xml:space="preserve"> 2</v>
      </c>
      <c r="D60" s="6"/>
      <c r="E60" s="6"/>
      <c r="F60" s="6"/>
      <c r="G60" s="4"/>
      <c r="H60" s="4"/>
      <c r="I60" s="7">
        <f t="shared" si="11"/>
        <v>0</v>
      </c>
      <c r="J60" s="8"/>
      <c r="K60" s="7">
        <f t="shared" si="12"/>
        <v>0</v>
      </c>
      <c r="L60" s="9" t="e">
        <f t="shared" si="13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6"/>
        <v/>
      </c>
      <c r="AB60" s="4"/>
      <c r="AC60" s="12"/>
    </row>
    <row r="61" spans="1:29" ht="20.100000000000001" customHeight="1" x14ac:dyDescent="0.3">
      <c r="A61" s="4">
        <v>12</v>
      </c>
      <c r="B61" s="5" t="str">
        <f t="shared" si="14"/>
        <v>1</v>
      </c>
      <c r="C61" s="5" t="str">
        <f t="shared" si="15"/>
        <v xml:space="preserve"> 2</v>
      </c>
      <c r="D61" s="6"/>
      <c r="E61" s="6"/>
      <c r="F61" s="6"/>
      <c r="G61" s="4"/>
      <c r="H61" s="4"/>
      <c r="I61" s="7">
        <f t="shared" si="11"/>
        <v>0</v>
      </c>
      <c r="J61" s="8"/>
      <c r="K61" s="7">
        <f t="shared" si="12"/>
        <v>0</v>
      </c>
      <c r="L61" s="9" t="e">
        <f t="shared" si="13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6"/>
        <v/>
      </c>
      <c r="AB61" s="4"/>
      <c r="AC61" s="12"/>
    </row>
    <row r="62" spans="1:29" ht="20.100000000000001" customHeight="1" x14ac:dyDescent="0.3">
      <c r="A62" s="4">
        <v>13</v>
      </c>
      <c r="B62" s="5" t="str">
        <f t="shared" si="14"/>
        <v>1</v>
      </c>
      <c r="C62" s="5" t="str">
        <f t="shared" si="15"/>
        <v xml:space="preserve"> 2</v>
      </c>
      <c r="D62" s="6"/>
      <c r="E62" s="6"/>
      <c r="F62" s="6"/>
      <c r="G62" s="4"/>
      <c r="H62" s="4"/>
      <c r="I62" s="7">
        <f t="shared" si="11"/>
        <v>0</v>
      </c>
      <c r="J62" s="8"/>
      <c r="K62" s="7">
        <f t="shared" si="12"/>
        <v>0</v>
      </c>
      <c r="L62" s="9" t="e">
        <f t="shared" si="13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6"/>
        <v/>
      </c>
      <c r="AB62" s="4"/>
      <c r="AC62" s="12"/>
    </row>
    <row r="63" spans="1:29" ht="20.100000000000001" customHeight="1" x14ac:dyDescent="0.3">
      <c r="A63" s="4">
        <v>14</v>
      </c>
      <c r="B63" s="5" t="str">
        <f t="shared" si="14"/>
        <v>1</v>
      </c>
      <c r="C63" s="5" t="str">
        <f t="shared" si="15"/>
        <v xml:space="preserve"> 2</v>
      </c>
      <c r="D63" s="6"/>
      <c r="E63" s="6"/>
      <c r="F63" s="6"/>
      <c r="G63" s="4"/>
      <c r="H63" s="4"/>
      <c r="I63" s="7">
        <f t="shared" si="11"/>
        <v>0</v>
      </c>
      <c r="J63" s="8"/>
      <c r="K63" s="7">
        <f t="shared" si="12"/>
        <v>0</v>
      </c>
      <c r="L63" s="9" t="e">
        <f t="shared" si="13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5"/>
      <c r="AA63" s="11" t="str">
        <f t="shared" si="16"/>
        <v/>
      </c>
      <c r="AB63" s="4"/>
      <c r="AC63" s="12"/>
    </row>
    <row r="64" spans="1:29" ht="20.100000000000001" customHeight="1" x14ac:dyDescent="0.3">
      <c r="A64" s="4">
        <v>15</v>
      </c>
      <c r="B64" s="5" t="str">
        <f t="shared" si="14"/>
        <v>1</v>
      </c>
      <c r="C64" s="5" t="str">
        <f t="shared" si="15"/>
        <v xml:space="preserve"> 2</v>
      </c>
      <c r="D64" s="6"/>
      <c r="E64" s="6"/>
      <c r="F64" s="6"/>
      <c r="G64" s="4"/>
      <c r="H64" s="4"/>
      <c r="I64" s="7">
        <f t="shared" si="11"/>
        <v>0</v>
      </c>
      <c r="J64" s="8"/>
      <c r="K64" s="7">
        <f t="shared" si="12"/>
        <v>0</v>
      </c>
      <c r="L64" s="9" t="e">
        <f t="shared" si="13"/>
        <v>#DIV/0!</v>
      </c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1"/>
      <c r="Y64" s="11"/>
      <c r="Z64" s="5"/>
      <c r="AA64" s="11" t="str">
        <f t="shared" si="16"/>
        <v/>
      </c>
      <c r="AB64" s="4"/>
      <c r="AC64" s="12"/>
    </row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  <row r="73" ht="20.100000000000001" customHeight="1" x14ac:dyDescent="0.3"/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M48:M49"/>
    <mergeCell ref="H5:H6"/>
    <mergeCell ref="I5:I6"/>
    <mergeCell ref="J5:J6"/>
    <mergeCell ref="K5:K6"/>
    <mergeCell ref="L5:L6"/>
    <mergeCell ref="M5:W5"/>
    <mergeCell ref="A48:H49"/>
    <mergeCell ref="I48:I49"/>
    <mergeCell ref="J48:J49"/>
    <mergeCell ref="K48:K49"/>
    <mergeCell ref="L48:L49"/>
    <mergeCell ref="S48:S49"/>
    <mergeCell ref="N48:N49"/>
    <mergeCell ref="O48:O49"/>
    <mergeCell ref="P48:P49"/>
    <mergeCell ref="W48:W49"/>
    <mergeCell ref="X48:AC49"/>
    <mergeCell ref="Q48:Q49"/>
    <mergeCell ref="R48:R49"/>
    <mergeCell ref="T48:T49"/>
    <mergeCell ref="U48:U49"/>
    <mergeCell ref="V48:V49"/>
  </mergeCells>
  <phoneticPr fontId="4" type="noConversion"/>
  <conditionalFormatting sqref="A8:AC8 D27:AC47 A9:C47 I9:AC10 D11:F11 H11:AC11 I12:AC12 I13:AA13 AC13 AB13:AB16">
    <cfRule type="expression" dxfId="393" priority="81">
      <formula>$L8&gt;0.15</formula>
    </cfRule>
    <cfRule type="expression" dxfId="392" priority="82">
      <formula>AND($L8&gt;0.08,$L8&lt;0.15)</formula>
    </cfRule>
  </conditionalFormatting>
  <conditionalFormatting sqref="A50:F50 H50:AC50 A51:E51 I51:AC51 A52:AC64">
    <cfRule type="expression" dxfId="391" priority="79">
      <formula>$L50&gt;0.15</formula>
    </cfRule>
    <cfRule type="expression" dxfId="390" priority="80">
      <formula>AND($L50&gt;0.08,$L50&lt;0.15)</formula>
    </cfRule>
  </conditionalFormatting>
  <conditionalFormatting sqref="D9:H9">
    <cfRule type="expression" dxfId="389" priority="77">
      <formula>$L9&gt;0.15</formula>
    </cfRule>
    <cfRule type="expression" dxfId="388" priority="78">
      <formula>AND($L9&gt;0.08,$L9&lt;0.15)</formula>
    </cfRule>
  </conditionalFormatting>
  <conditionalFormatting sqref="D27:G27">
    <cfRule type="expression" dxfId="387" priority="75">
      <formula>$L27&gt;0.15</formula>
    </cfRule>
    <cfRule type="expression" dxfId="386" priority="76">
      <formula>AND($L27&gt;0.08,$L27&lt;0.15)</formula>
    </cfRule>
  </conditionalFormatting>
  <conditionalFormatting sqref="H27">
    <cfRule type="expression" dxfId="385" priority="73">
      <formula>$L27&gt;0.15</formula>
    </cfRule>
    <cfRule type="expression" dxfId="384" priority="74">
      <formula>AND($L27&gt;0.08,$L27&lt;0.15)</formula>
    </cfRule>
  </conditionalFormatting>
  <conditionalFormatting sqref="D29:H29">
    <cfRule type="expression" dxfId="383" priority="71">
      <formula>$L29&gt;0.15</formula>
    </cfRule>
    <cfRule type="expression" dxfId="382" priority="72">
      <formula>AND($L29&gt;0.08,$L29&lt;0.15)</formula>
    </cfRule>
  </conditionalFormatting>
  <conditionalFormatting sqref="D30:H30">
    <cfRule type="expression" dxfId="381" priority="69">
      <formula>$L30&gt;0.15</formula>
    </cfRule>
    <cfRule type="expression" dxfId="380" priority="70">
      <formula>AND($L30&gt;0.08,$L30&lt;0.15)</formula>
    </cfRule>
  </conditionalFormatting>
  <conditionalFormatting sqref="D8:AC9 I10:AC10 AB9:AB10 D11:F11 H11:AC11 I12:AC17 D18:AC18 D23:AC23 I19:AC22 D25:AC26 I24:AC24">
    <cfRule type="expression" dxfId="379" priority="67">
      <formula>$L8&gt;0.15</formula>
    </cfRule>
    <cfRule type="expression" dxfId="378" priority="68">
      <formula>AND($L8&gt;0.08,$L8&lt;0.15)</formula>
    </cfRule>
  </conditionalFormatting>
  <conditionalFormatting sqref="D9:H9">
    <cfRule type="expression" dxfId="377" priority="65">
      <formula>$L9&gt;0.15</formula>
    </cfRule>
    <cfRule type="expression" dxfId="376" priority="66">
      <formula>AND($L9&gt;0.08,$L9&lt;0.15)</formula>
    </cfRule>
  </conditionalFormatting>
  <conditionalFormatting sqref="D10:H10">
    <cfRule type="expression" dxfId="375" priority="63">
      <formula>$L10&gt;0.15</formula>
    </cfRule>
    <cfRule type="expression" dxfId="374" priority="64">
      <formula>AND($L10&gt;0.08,$L10&lt;0.15)</formula>
    </cfRule>
  </conditionalFormatting>
  <conditionalFormatting sqref="A7 I7:AC7">
    <cfRule type="expression" dxfId="373" priority="61">
      <formula>$L7&gt;0.15</formula>
    </cfRule>
    <cfRule type="expression" dxfId="372" priority="62">
      <formula>AND($L7&gt;0.08,$L7&lt;0.15)</formula>
    </cfRule>
  </conditionalFormatting>
  <conditionalFormatting sqref="B7:C7">
    <cfRule type="expression" dxfId="371" priority="59">
      <formula>$L7&gt;0.15</formula>
    </cfRule>
    <cfRule type="expression" dxfId="370" priority="60">
      <formula>AND($L7&gt;0.08,$L7&lt;0.15)</formula>
    </cfRule>
  </conditionalFormatting>
  <conditionalFormatting sqref="D7:H7">
    <cfRule type="expression" dxfId="369" priority="57">
      <formula>$L7&gt;0.15</formula>
    </cfRule>
    <cfRule type="expression" dxfId="368" priority="58">
      <formula>AND($L7&gt;0.08,$L7&lt;0.15)</formula>
    </cfRule>
  </conditionalFormatting>
  <conditionalFormatting sqref="D7:H7">
    <cfRule type="expression" dxfId="367" priority="55">
      <formula>$L7&gt;0.15</formula>
    </cfRule>
    <cfRule type="expression" dxfId="366" priority="56">
      <formula>AND($L7&gt;0.08,$L7&lt;0.15)</formula>
    </cfRule>
  </conditionalFormatting>
  <conditionalFormatting sqref="G11">
    <cfRule type="expression" dxfId="365" priority="53">
      <formula>$L11&gt;0.15</formula>
    </cfRule>
    <cfRule type="expression" dxfId="364" priority="54">
      <formula>AND($L11&gt;0.08,$L11&lt;0.15)</formula>
    </cfRule>
  </conditionalFormatting>
  <conditionalFormatting sqref="D12:H12">
    <cfRule type="expression" dxfId="363" priority="51">
      <formula>$L12&gt;0.15</formula>
    </cfRule>
    <cfRule type="expression" dxfId="362" priority="52">
      <formula>AND($L12&gt;0.08,$L12&lt;0.15)</formula>
    </cfRule>
  </conditionalFormatting>
  <conditionalFormatting sqref="D13:H13">
    <cfRule type="expression" dxfId="361" priority="49">
      <formula>$L13&gt;0.15</formula>
    </cfRule>
    <cfRule type="expression" dxfId="360" priority="50">
      <formula>AND($L13&gt;0.08,$L13&lt;0.15)</formula>
    </cfRule>
  </conditionalFormatting>
  <conditionalFormatting sqref="D14:F14 H14">
    <cfRule type="expression" dxfId="359" priority="47">
      <formula>$L14&gt;0.15</formula>
    </cfRule>
    <cfRule type="expression" dxfId="358" priority="48">
      <formula>AND($L14&gt;0.08,$L14&lt;0.15)</formula>
    </cfRule>
  </conditionalFormatting>
  <conditionalFormatting sqref="D14:F14 H14">
    <cfRule type="expression" dxfId="357" priority="45">
      <formula>$L14&gt;0.15</formula>
    </cfRule>
    <cfRule type="expression" dxfId="356" priority="46">
      <formula>AND($L14&gt;0.08,$L14&lt;0.15)</formula>
    </cfRule>
  </conditionalFormatting>
  <conditionalFormatting sqref="G14">
    <cfRule type="expression" dxfId="355" priority="43">
      <formula>$L14&gt;0.15</formula>
    </cfRule>
    <cfRule type="expression" dxfId="354" priority="44">
      <formula>AND($L14&gt;0.08,$L14&lt;0.15)</formula>
    </cfRule>
  </conditionalFormatting>
  <conditionalFormatting sqref="D15:F15 H15">
    <cfRule type="expression" dxfId="353" priority="41">
      <formula>$L15&gt;0.15</formula>
    </cfRule>
    <cfRule type="expression" dxfId="352" priority="42">
      <formula>AND($L15&gt;0.08,$L15&lt;0.15)</formula>
    </cfRule>
  </conditionalFormatting>
  <conditionalFormatting sqref="D15:F15 H15">
    <cfRule type="expression" dxfId="351" priority="39">
      <formula>$L15&gt;0.15</formula>
    </cfRule>
    <cfRule type="expression" dxfId="350" priority="40">
      <formula>AND($L15&gt;0.08,$L15&lt;0.15)</formula>
    </cfRule>
  </conditionalFormatting>
  <conditionalFormatting sqref="G15">
    <cfRule type="expression" dxfId="349" priority="37">
      <formula>$L15&gt;0.15</formula>
    </cfRule>
    <cfRule type="expression" dxfId="348" priority="38">
      <formula>AND($L15&gt;0.08,$L15&lt;0.15)</formula>
    </cfRule>
  </conditionalFormatting>
  <conditionalFormatting sqref="D16:F16 H16">
    <cfRule type="expression" dxfId="347" priority="35">
      <formula>$L16&gt;0.15</formula>
    </cfRule>
    <cfRule type="expression" dxfId="346" priority="36">
      <formula>AND($L16&gt;0.08,$L16&lt;0.15)</formula>
    </cfRule>
  </conditionalFormatting>
  <conditionalFormatting sqref="D16:F16 H16">
    <cfRule type="expression" dxfId="345" priority="33">
      <formula>$L16&gt;0.15</formula>
    </cfRule>
    <cfRule type="expression" dxfId="344" priority="34">
      <formula>AND($L16&gt;0.08,$L16&lt;0.15)</formula>
    </cfRule>
  </conditionalFormatting>
  <conditionalFormatting sqref="G16">
    <cfRule type="expression" dxfId="343" priority="31">
      <formula>$L16&gt;0.15</formula>
    </cfRule>
    <cfRule type="expression" dxfId="342" priority="32">
      <formula>AND($L16&gt;0.08,$L16&lt;0.15)</formula>
    </cfRule>
  </conditionalFormatting>
  <conditionalFormatting sqref="D17:H17">
    <cfRule type="expression" dxfId="341" priority="29">
      <formula>$L17&gt;0.15</formula>
    </cfRule>
    <cfRule type="expression" dxfId="340" priority="30">
      <formula>AND($L17&gt;0.08,$L17&lt;0.15)</formula>
    </cfRule>
  </conditionalFormatting>
  <conditionalFormatting sqref="D17:H17">
    <cfRule type="expression" dxfId="339" priority="27">
      <formula>$L17&gt;0.15</formula>
    </cfRule>
    <cfRule type="expression" dxfId="338" priority="28">
      <formula>AND($L17&gt;0.08,$L17&lt;0.15)</formula>
    </cfRule>
  </conditionalFormatting>
  <conditionalFormatting sqref="D19:H19">
    <cfRule type="expression" dxfId="337" priority="25">
      <formula>$L19&gt;0.15</formula>
    </cfRule>
    <cfRule type="expression" dxfId="336" priority="26">
      <formula>AND($L19&gt;0.08,$L19&lt;0.15)</formula>
    </cfRule>
  </conditionalFormatting>
  <conditionalFormatting sqref="D19:H19">
    <cfRule type="expression" dxfId="335" priority="23">
      <formula>$L19&gt;0.15</formula>
    </cfRule>
    <cfRule type="expression" dxfId="334" priority="24">
      <formula>AND($L19&gt;0.08,$L19&lt;0.15)</formula>
    </cfRule>
  </conditionalFormatting>
  <conditionalFormatting sqref="D20:H20">
    <cfRule type="expression" dxfId="333" priority="21">
      <formula>$L20&gt;0.15</formula>
    </cfRule>
    <cfRule type="expression" dxfId="332" priority="22">
      <formula>AND($L20&gt;0.08,$L20&lt;0.15)</formula>
    </cfRule>
  </conditionalFormatting>
  <conditionalFormatting sqref="D21:H21">
    <cfRule type="expression" dxfId="331" priority="19">
      <formula>$L21&gt;0.15</formula>
    </cfRule>
    <cfRule type="expression" dxfId="330" priority="20">
      <formula>AND($L21&gt;0.08,$L21&lt;0.15)</formula>
    </cfRule>
  </conditionalFormatting>
  <conditionalFormatting sqref="D22:H22">
    <cfRule type="expression" dxfId="329" priority="17">
      <formula>$L22&gt;0.15</formula>
    </cfRule>
    <cfRule type="expression" dxfId="328" priority="18">
      <formula>AND($L22&gt;0.08,$L22&lt;0.15)</formula>
    </cfRule>
  </conditionalFormatting>
  <conditionalFormatting sqref="G50">
    <cfRule type="expression" dxfId="327" priority="11">
      <formula>$L50&gt;0.15</formula>
    </cfRule>
    <cfRule type="expression" dxfId="326" priority="12">
      <formula>AND($L50&gt;0.08,$L50&lt;0.15)</formula>
    </cfRule>
  </conditionalFormatting>
  <conditionalFormatting sqref="G50">
    <cfRule type="expression" dxfId="325" priority="13">
      <formula>$L50&gt;0.15</formula>
    </cfRule>
    <cfRule type="expression" dxfId="324" priority="14">
      <formula>AND($L50&gt;0.08,$L50&lt;0.15)</formula>
    </cfRule>
  </conditionalFormatting>
  <conditionalFormatting sqref="F51 H51">
    <cfRule type="expression" dxfId="323" priority="9">
      <formula>$L51&gt;0.15</formula>
    </cfRule>
    <cfRule type="expression" dxfId="322" priority="10">
      <formula>AND($L51&gt;0.08,$L51&lt;0.15)</formula>
    </cfRule>
  </conditionalFormatting>
  <conditionalFormatting sqref="G51">
    <cfRule type="expression" dxfId="321" priority="7">
      <formula>$L51&gt;0.15</formula>
    </cfRule>
    <cfRule type="expression" dxfId="320" priority="8">
      <formula>AND($L51&gt;0.08,$L51&lt;0.15)</formula>
    </cfRule>
  </conditionalFormatting>
  <conditionalFormatting sqref="G51">
    <cfRule type="expression" dxfId="319" priority="5">
      <formula>$L51&gt;0.15</formula>
    </cfRule>
    <cfRule type="expression" dxfId="318" priority="6">
      <formula>AND($L51&gt;0.08,$L51&lt;0.15)</formula>
    </cfRule>
  </conditionalFormatting>
  <dataValidations count="3">
    <dataValidation type="list" allowBlank="1" showInputMessage="1" showErrorMessage="1" sqref="Z7:Z47 Z50:Z64">
      <formula1>"A, B"</formula1>
    </dataValidation>
    <dataValidation type="whole" allowBlank="1" showInputMessage="1" showErrorMessage="1" errorTitle="입력값이 올바르지 않습니다." error="숫자만 쓰세요!" sqref="M7:W47 M50:W64">
      <formula1>0</formula1>
      <formula2>20000</formula2>
    </dataValidation>
    <dataValidation allowBlank="1" showInputMessage="1" showErrorMessage="1" prompt="수식 계산_x000a_수치 입력 금지" sqref="K7:K47 K50:K64"/>
  </dataValidations>
  <pageMargins left="0.7" right="0.7" top="0.75" bottom="0.75" header="0.3" footer="0.3"/>
  <pageSetup paperSize="9" scale="46" orientation="landscape" r:id="rId1"/>
  <rowBreaks count="1" manualBreakCount="1">
    <brk id="38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데이터!$C$4:$C$11</xm:f>
          </x14:formula1>
          <xm:sqref>AB50:AB64 AB7:AB47</xm:sqref>
        </x14:dataValidation>
        <x14:dataValidation type="list" allowBlank="1" showInputMessage="1" showErrorMessage="1">
          <x14:formula1>
            <xm:f>데이터!$B$4:$B$17</xm:f>
          </x14:formula1>
          <xm:sqref>D50:D64 D7:D9 D11 D14:D16 D18:D19 D23 D25:D47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D20" sqref="D20:F20"/>
    </sheetView>
  </sheetViews>
  <sheetFormatPr defaultRowHeight="16.5" x14ac:dyDescent="0.3"/>
  <cols>
    <col min="1" max="1" width="6.75" style="17" customWidth="1"/>
    <col min="2" max="2" width="6.25" style="17" customWidth="1"/>
    <col min="3" max="3" width="6.75" style="17" customWidth="1"/>
    <col min="4" max="4" width="8.125" style="17" customWidth="1"/>
    <col min="5" max="5" width="19" style="17" customWidth="1"/>
    <col min="6" max="6" width="22.75" style="17" customWidth="1"/>
    <col min="7" max="8" width="7.875" style="17" customWidth="1"/>
    <col min="9" max="9" width="6.625" style="17" customWidth="1"/>
    <col min="10" max="10" width="7.5" style="17" bestFit="1" customWidth="1"/>
    <col min="11" max="11" width="6.625" style="17" customWidth="1"/>
    <col min="12" max="12" width="7.875" style="18" customWidth="1"/>
    <col min="13" max="23" width="5.875" style="17" customWidth="1"/>
    <col min="24" max="24" width="9.875" style="17" customWidth="1"/>
    <col min="25" max="26" width="5.375" style="17" customWidth="1"/>
    <col min="27" max="27" width="9" style="17" customWidth="1"/>
    <col min="28" max="28" width="10.25" style="17" customWidth="1"/>
    <col min="29" max="29" width="33.75" style="17" bestFit="1" customWidth="1"/>
    <col min="30" max="16384" width="9" style="17"/>
  </cols>
  <sheetData>
    <row r="1" spans="1:29" s="1" customFormat="1" ht="13.5" customHeight="1" x14ac:dyDescent="0.3">
      <c r="A1" s="37" t="s">
        <v>94</v>
      </c>
      <c r="B1" s="38"/>
      <c r="C1" s="38"/>
      <c r="D1" s="38"/>
      <c r="E1" s="43" t="s">
        <v>0</v>
      </c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4"/>
    </row>
    <row r="2" spans="1:29" s="1" customFormat="1" ht="13.5" customHeight="1" x14ac:dyDescent="0.3">
      <c r="A2" s="39"/>
      <c r="B2" s="40"/>
      <c r="C2" s="40"/>
      <c r="D2" s="40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6"/>
    </row>
    <row r="3" spans="1:29" s="1" customFormat="1" ht="13.5" customHeight="1" x14ac:dyDescent="0.3">
      <c r="A3" s="41"/>
      <c r="B3" s="42"/>
      <c r="C3" s="42"/>
      <c r="D3" s="42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8"/>
    </row>
    <row r="4" spans="1:29" s="1" customFormat="1" ht="9.9499999999999993" customHeight="1" thickBot="1" x14ac:dyDescent="0.35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1"/>
    </row>
    <row r="5" spans="1:29" s="2" customFormat="1" ht="17.25" thickTop="1" x14ac:dyDescent="0.3">
      <c r="A5" s="31" t="s">
        <v>1</v>
      </c>
      <c r="B5" s="52" t="s">
        <v>50</v>
      </c>
      <c r="C5" s="52" t="str">
        <f>RIGHT($A$1,1)</f>
        <v>일</v>
      </c>
      <c r="D5" s="31" t="s">
        <v>2</v>
      </c>
      <c r="E5" s="31" t="s">
        <v>3</v>
      </c>
      <c r="F5" s="31" t="s">
        <v>4</v>
      </c>
      <c r="G5" s="31" t="s">
        <v>5</v>
      </c>
      <c r="H5" s="29" t="s">
        <v>6</v>
      </c>
      <c r="I5" s="31" t="s">
        <v>7</v>
      </c>
      <c r="J5" s="31" t="s">
        <v>8</v>
      </c>
      <c r="K5" s="31" t="s">
        <v>9</v>
      </c>
      <c r="L5" s="32" t="s">
        <v>10</v>
      </c>
      <c r="M5" s="34" t="s">
        <v>11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 t="s">
        <v>12</v>
      </c>
      <c r="Y5" s="34"/>
      <c r="Z5" s="34"/>
      <c r="AA5" s="34" t="s">
        <v>13</v>
      </c>
      <c r="AB5" s="34" t="s">
        <v>14</v>
      </c>
      <c r="AC5" s="55" t="s">
        <v>15</v>
      </c>
    </row>
    <row r="6" spans="1:29" s="2" customFormat="1" ht="17.25" thickBot="1" x14ac:dyDescent="0.35">
      <c r="A6" s="30"/>
      <c r="B6" s="53"/>
      <c r="C6" s="53"/>
      <c r="D6" s="30"/>
      <c r="E6" s="30"/>
      <c r="F6" s="30"/>
      <c r="G6" s="30"/>
      <c r="H6" s="30"/>
      <c r="I6" s="30"/>
      <c r="J6" s="30"/>
      <c r="K6" s="30"/>
      <c r="L6" s="33"/>
      <c r="M6" s="23" t="s">
        <v>16</v>
      </c>
      <c r="N6" s="23" t="s">
        <v>17</v>
      </c>
      <c r="O6" s="23" t="s">
        <v>18</v>
      </c>
      <c r="P6" s="23" t="s">
        <v>19</v>
      </c>
      <c r="Q6" s="23" t="s">
        <v>20</v>
      </c>
      <c r="R6" s="3" t="s">
        <v>21</v>
      </c>
      <c r="S6" s="23" t="s">
        <v>22</v>
      </c>
      <c r="T6" s="3" t="s">
        <v>23</v>
      </c>
      <c r="U6" s="3" t="s">
        <v>46</v>
      </c>
      <c r="V6" s="3" t="s">
        <v>47</v>
      </c>
      <c r="W6" s="23" t="s">
        <v>24</v>
      </c>
      <c r="X6" s="23" t="s">
        <v>25</v>
      </c>
      <c r="Y6" s="23" t="s">
        <v>26</v>
      </c>
      <c r="Z6" s="23" t="s">
        <v>27</v>
      </c>
      <c r="AA6" s="54"/>
      <c r="AB6" s="54"/>
      <c r="AC6" s="54"/>
    </row>
    <row r="7" spans="1:29" s="13" customFormat="1" ht="20.100000000000001" customHeight="1" thickTop="1" x14ac:dyDescent="0.3">
      <c r="A7" s="4">
        <v>1</v>
      </c>
      <c r="B7" s="5">
        <v>11</v>
      </c>
      <c r="C7" s="5">
        <v>3</v>
      </c>
      <c r="D7" s="6" t="s">
        <v>100</v>
      </c>
      <c r="E7" s="6" t="s">
        <v>99</v>
      </c>
      <c r="F7" s="6" t="s">
        <v>98</v>
      </c>
      <c r="G7" s="4" t="s">
        <v>101</v>
      </c>
      <c r="H7" s="4"/>
      <c r="I7" s="7">
        <f t="shared" ref="I7:I46" si="0">J7+K7</f>
        <v>315</v>
      </c>
      <c r="J7" s="8">
        <v>300</v>
      </c>
      <c r="K7" s="7">
        <f t="shared" ref="K7:K16" si="1">SUM(M7:W7)</f>
        <v>15</v>
      </c>
      <c r="L7" s="9">
        <f t="shared" ref="L7:L46" si="2">K7/I7</f>
        <v>4.7619047619047616E-2</v>
      </c>
      <c r="M7" s="10"/>
      <c r="N7" s="10"/>
      <c r="O7" s="10"/>
      <c r="P7" s="10"/>
      <c r="Q7" s="10"/>
      <c r="R7" s="10"/>
      <c r="S7" s="10"/>
      <c r="T7" s="10">
        <v>15</v>
      </c>
      <c r="U7" s="10"/>
      <c r="V7" s="10"/>
      <c r="W7" s="10"/>
      <c r="X7" s="11">
        <v>20201103</v>
      </c>
      <c r="Y7" s="11">
        <v>14</v>
      </c>
      <c r="Z7" s="5" t="s">
        <v>102</v>
      </c>
      <c r="AA7" s="11" t="str">
        <f t="shared" ref="AA7:AA46" si="3">IF($Z7="A","하선동",IF($Z7="B","이형준",""))</f>
        <v>하선동</v>
      </c>
      <c r="AB7" s="4" t="s">
        <v>66</v>
      </c>
      <c r="AC7" s="12"/>
    </row>
    <row r="8" spans="1:29" s="13" customFormat="1" ht="20.100000000000001" customHeight="1" x14ac:dyDescent="0.3">
      <c r="A8" s="4">
        <v>2</v>
      </c>
      <c r="B8" s="5">
        <f>B7</f>
        <v>11</v>
      </c>
      <c r="C8" s="5">
        <f>C7</f>
        <v>3</v>
      </c>
      <c r="D8" s="6" t="s">
        <v>105</v>
      </c>
      <c r="E8" s="6" t="s">
        <v>103</v>
      </c>
      <c r="F8" s="6" t="s">
        <v>104</v>
      </c>
      <c r="G8" s="4" t="s">
        <v>106</v>
      </c>
      <c r="H8" s="4" t="s">
        <v>107</v>
      </c>
      <c r="I8" s="7">
        <f t="shared" si="0"/>
        <v>946</v>
      </c>
      <c r="J8" s="8">
        <v>400</v>
      </c>
      <c r="K8" s="7">
        <f t="shared" si="1"/>
        <v>546</v>
      </c>
      <c r="L8" s="9">
        <f t="shared" si="2"/>
        <v>0.57716701902748413</v>
      </c>
      <c r="M8" s="10">
        <v>538</v>
      </c>
      <c r="N8" s="10"/>
      <c r="O8" s="10"/>
      <c r="P8" s="10">
        <v>8</v>
      </c>
      <c r="Q8" s="10"/>
      <c r="R8" s="10"/>
      <c r="S8" s="10"/>
      <c r="T8" s="10"/>
      <c r="U8" s="10"/>
      <c r="V8" s="10"/>
      <c r="W8" s="10"/>
      <c r="X8" s="11">
        <v>20201102</v>
      </c>
      <c r="Y8" s="11">
        <v>11</v>
      </c>
      <c r="Z8" s="5" t="s">
        <v>102</v>
      </c>
      <c r="AA8" s="11" t="str">
        <f t="shared" si="3"/>
        <v>하선동</v>
      </c>
      <c r="AB8" s="4" t="s">
        <v>66</v>
      </c>
      <c r="AC8" s="12"/>
    </row>
    <row r="9" spans="1:29" s="13" customFormat="1" ht="20.100000000000001" customHeight="1" x14ac:dyDescent="0.3">
      <c r="A9" s="4">
        <v>3</v>
      </c>
      <c r="B9" s="5">
        <f t="shared" ref="B9:C24" si="4">B8</f>
        <v>11</v>
      </c>
      <c r="C9" s="5">
        <f t="shared" si="4"/>
        <v>3</v>
      </c>
      <c r="D9" s="6" t="s">
        <v>100</v>
      </c>
      <c r="E9" s="15" t="s">
        <v>110</v>
      </c>
      <c r="F9" s="4" t="s">
        <v>109</v>
      </c>
      <c r="G9" s="4">
        <v>7301</v>
      </c>
      <c r="H9" s="4" t="s">
        <v>107</v>
      </c>
      <c r="I9" s="7">
        <f t="shared" si="0"/>
        <v>1040</v>
      </c>
      <c r="J9" s="8">
        <v>1040</v>
      </c>
      <c r="K9" s="7">
        <f t="shared" si="1"/>
        <v>0</v>
      </c>
      <c r="L9" s="9">
        <f t="shared" si="2"/>
        <v>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1">
        <v>20201103</v>
      </c>
      <c r="Y9" s="11">
        <v>11</v>
      </c>
      <c r="Z9" s="5" t="s">
        <v>108</v>
      </c>
      <c r="AA9" s="11" t="str">
        <f t="shared" si="3"/>
        <v>이형준</v>
      </c>
      <c r="AB9" s="4" t="s">
        <v>66</v>
      </c>
      <c r="AC9" s="12"/>
    </row>
    <row r="10" spans="1:29" s="13" customFormat="1" ht="20.100000000000001" customHeight="1" x14ac:dyDescent="0.3">
      <c r="A10" s="4">
        <v>4</v>
      </c>
      <c r="B10" s="5">
        <f t="shared" si="4"/>
        <v>11</v>
      </c>
      <c r="C10" s="5">
        <f t="shared" si="4"/>
        <v>3</v>
      </c>
      <c r="D10" s="6" t="s">
        <v>105</v>
      </c>
      <c r="E10" s="6" t="s">
        <v>112</v>
      </c>
      <c r="F10" s="4" t="s">
        <v>111</v>
      </c>
      <c r="G10" s="4" t="s">
        <v>113</v>
      </c>
      <c r="H10" s="4" t="s">
        <v>114</v>
      </c>
      <c r="I10" s="7">
        <f t="shared" si="0"/>
        <v>7513</v>
      </c>
      <c r="J10" s="8">
        <v>7500</v>
      </c>
      <c r="K10" s="7">
        <f t="shared" si="1"/>
        <v>13</v>
      </c>
      <c r="L10" s="9">
        <f t="shared" si="2"/>
        <v>1.7303340875815254E-3</v>
      </c>
      <c r="M10" s="10">
        <v>13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1">
        <v>20201102</v>
      </c>
      <c r="Y10" s="11">
        <v>2</v>
      </c>
      <c r="Z10" s="5" t="s">
        <v>108</v>
      </c>
      <c r="AA10" s="11" t="str">
        <f t="shared" si="3"/>
        <v>이형준</v>
      </c>
      <c r="AB10" s="4" t="s">
        <v>66</v>
      </c>
      <c r="AC10" s="12"/>
    </row>
    <row r="11" spans="1:29" s="13" customFormat="1" ht="20.100000000000001" customHeight="1" x14ac:dyDescent="0.3">
      <c r="A11" s="4">
        <v>5</v>
      </c>
      <c r="B11" s="5">
        <f t="shared" si="4"/>
        <v>11</v>
      </c>
      <c r="C11" s="5">
        <f t="shared" si="4"/>
        <v>3</v>
      </c>
      <c r="D11" s="6" t="s">
        <v>54</v>
      </c>
      <c r="E11" s="6" t="s">
        <v>61</v>
      </c>
      <c r="F11" s="4" t="s">
        <v>67</v>
      </c>
      <c r="G11" s="4" t="s">
        <v>68</v>
      </c>
      <c r="H11" s="4" t="s">
        <v>64</v>
      </c>
      <c r="I11" s="7">
        <f t="shared" si="0"/>
        <v>4659</v>
      </c>
      <c r="J11" s="8">
        <v>4450</v>
      </c>
      <c r="K11" s="7">
        <f t="shared" si="1"/>
        <v>209</v>
      </c>
      <c r="L11" s="9">
        <f t="shared" si="2"/>
        <v>4.4859411890963728E-2</v>
      </c>
      <c r="M11" s="10"/>
      <c r="N11" s="10"/>
      <c r="O11" s="10"/>
      <c r="P11" s="10">
        <v>6</v>
      </c>
      <c r="Q11" s="10">
        <v>2</v>
      </c>
      <c r="R11" s="10"/>
      <c r="S11" s="10"/>
      <c r="T11" s="10"/>
      <c r="U11" s="10">
        <v>201</v>
      </c>
      <c r="V11" s="10"/>
      <c r="W11" s="10"/>
      <c r="X11" s="11">
        <v>20201103</v>
      </c>
      <c r="Y11" s="11">
        <v>5</v>
      </c>
      <c r="Z11" s="5" t="s">
        <v>102</v>
      </c>
      <c r="AA11" s="11" t="str">
        <f t="shared" si="3"/>
        <v>하선동</v>
      </c>
      <c r="AB11" s="4" t="s">
        <v>71</v>
      </c>
      <c r="AC11" s="12"/>
    </row>
    <row r="12" spans="1:29" s="13" customFormat="1" ht="20.100000000000001" customHeight="1" x14ac:dyDescent="0.3">
      <c r="A12" s="4">
        <v>6</v>
      </c>
      <c r="B12" s="5">
        <f t="shared" si="4"/>
        <v>11</v>
      </c>
      <c r="C12" s="5">
        <f t="shared" si="4"/>
        <v>3</v>
      </c>
      <c r="D12" s="6" t="s">
        <v>54</v>
      </c>
      <c r="E12" s="6" t="s">
        <v>61</v>
      </c>
      <c r="F12" s="4" t="s">
        <v>67</v>
      </c>
      <c r="G12" s="4" t="s">
        <v>68</v>
      </c>
      <c r="H12" s="4" t="s">
        <v>64</v>
      </c>
      <c r="I12" s="7">
        <f t="shared" si="0"/>
        <v>4360</v>
      </c>
      <c r="J12" s="8">
        <v>4350</v>
      </c>
      <c r="K12" s="7">
        <f t="shared" si="1"/>
        <v>10</v>
      </c>
      <c r="L12" s="9">
        <f t="shared" si="2"/>
        <v>2.2935779816513763E-3</v>
      </c>
      <c r="M12" s="10"/>
      <c r="N12" s="10"/>
      <c r="O12" s="10"/>
      <c r="P12" s="10">
        <v>10</v>
      </c>
      <c r="Q12" s="10"/>
      <c r="R12" s="10"/>
      <c r="S12" s="10"/>
      <c r="T12" s="10"/>
      <c r="U12" s="10"/>
      <c r="V12" s="10"/>
      <c r="W12" s="10"/>
      <c r="X12" s="11">
        <v>20201103</v>
      </c>
      <c r="Y12" s="11">
        <v>5</v>
      </c>
      <c r="Z12" s="5" t="s">
        <v>108</v>
      </c>
      <c r="AA12" s="11" t="str">
        <f t="shared" si="3"/>
        <v>이형준</v>
      </c>
      <c r="AB12" s="4" t="s">
        <v>71</v>
      </c>
      <c r="AC12" s="12"/>
    </row>
    <row r="13" spans="1:29" s="13" customFormat="1" ht="20.100000000000001" customHeight="1" x14ac:dyDescent="0.3">
      <c r="A13" s="4">
        <v>7</v>
      </c>
      <c r="B13" s="5">
        <f t="shared" si="4"/>
        <v>11</v>
      </c>
      <c r="C13" s="5">
        <f t="shared" si="4"/>
        <v>3</v>
      </c>
      <c r="D13" s="6" t="s">
        <v>105</v>
      </c>
      <c r="E13" s="4" t="s">
        <v>112</v>
      </c>
      <c r="F13" s="4" t="s">
        <v>111</v>
      </c>
      <c r="G13" s="4" t="s">
        <v>113</v>
      </c>
      <c r="H13" s="4" t="s">
        <v>114</v>
      </c>
      <c r="I13" s="7">
        <f t="shared" si="0"/>
        <v>12034</v>
      </c>
      <c r="J13" s="8">
        <v>12000</v>
      </c>
      <c r="K13" s="7">
        <f t="shared" si="1"/>
        <v>34</v>
      </c>
      <c r="L13" s="9">
        <f t="shared" si="2"/>
        <v>2.825328236662789E-3</v>
      </c>
      <c r="M13" s="10">
        <v>8</v>
      </c>
      <c r="N13" s="10"/>
      <c r="O13" s="10"/>
      <c r="P13" s="10"/>
      <c r="Q13" s="10"/>
      <c r="R13" s="10"/>
      <c r="S13" s="10"/>
      <c r="T13" s="10">
        <v>26</v>
      </c>
      <c r="U13" s="10"/>
      <c r="V13" s="10"/>
      <c r="W13" s="10"/>
      <c r="X13" s="11">
        <v>20201102</v>
      </c>
      <c r="Y13" s="11">
        <v>2</v>
      </c>
      <c r="Z13" s="5" t="s">
        <v>102</v>
      </c>
      <c r="AA13" s="11" t="str">
        <f t="shared" si="3"/>
        <v>하선동</v>
      </c>
      <c r="AB13" s="4" t="s">
        <v>71</v>
      </c>
      <c r="AC13" s="12"/>
    </row>
    <row r="14" spans="1:29" s="13" customFormat="1" ht="20.100000000000001" customHeight="1" x14ac:dyDescent="0.3">
      <c r="A14" s="4">
        <v>8</v>
      </c>
      <c r="B14" s="5">
        <f t="shared" si="4"/>
        <v>11</v>
      </c>
      <c r="C14" s="5">
        <f t="shared" si="4"/>
        <v>3</v>
      </c>
      <c r="D14" s="6" t="s">
        <v>105</v>
      </c>
      <c r="E14" s="4" t="s">
        <v>112</v>
      </c>
      <c r="F14" s="4" t="s">
        <v>111</v>
      </c>
      <c r="G14" s="4" t="s">
        <v>113</v>
      </c>
      <c r="H14" s="4" t="s">
        <v>114</v>
      </c>
      <c r="I14" s="7">
        <f t="shared" si="0"/>
        <v>10536</v>
      </c>
      <c r="J14" s="8">
        <v>10500</v>
      </c>
      <c r="K14" s="7">
        <f t="shared" si="1"/>
        <v>36</v>
      </c>
      <c r="L14" s="9">
        <f t="shared" si="2"/>
        <v>3.4168564920273349E-3</v>
      </c>
      <c r="M14" s="10">
        <v>5</v>
      </c>
      <c r="N14" s="10"/>
      <c r="O14" s="10"/>
      <c r="P14" s="10"/>
      <c r="Q14" s="10"/>
      <c r="R14" s="10"/>
      <c r="S14" s="10"/>
      <c r="T14" s="10">
        <v>31</v>
      </c>
      <c r="U14" s="10"/>
      <c r="V14" s="10"/>
      <c r="W14" s="10"/>
      <c r="X14" s="11">
        <v>20201102</v>
      </c>
      <c r="Y14" s="11">
        <v>2</v>
      </c>
      <c r="Z14" s="5" t="s">
        <v>108</v>
      </c>
      <c r="AA14" s="11" t="str">
        <f t="shared" si="3"/>
        <v>이형준</v>
      </c>
      <c r="AB14" s="4" t="s">
        <v>71</v>
      </c>
      <c r="AC14" s="12"/>
    </row>
    <row r="15" spans="1:29" s="13" customFormat="1" ht="20.100000000000001" customHeight="1" x14ac:dyDescent="0.3">
      <c r="A15" s="4">
        <v>9</v>
      </c>
      <c r="B15" s="5">
        <f t="shared" si="4"/>
        <v>11</v>
      </c>
      <c r="C15" s="5">
        <f t="shared" si="4"/>
        <v>3</v>
      </c>
      <c r="D15" s="6" t="s">
        <v>54</v>
      </c>
      <c r="E15" s="6" t="s">
        <v>61</v>
      </c>
      <c r="F15" s="4" t="s">
        <v>67</v>
      </c>
      <c r="G15" s="4" t="s">
        <v>68</v>
      </c>
      <c r="H15" s="4" t="s">
        <v>64</v>
      </c>
      <c r="I15" s="7">
        <f t="shared" si="0"/>
        <v>2354</v>
      </c>
      <c r="J15" s="8">
        <v>1650</v>
      </c>
      <c r="K15" s="7">
        <f t="shared" si="1"/>
        <v>704</v>
      </c>
      <c r="L15" s="9">
        <f t="shared" si="2"/>
        <v>0.29906542056074764</v>
      </c>
      <c r="M15" s="10">
        <v>2</v>
      </c>
      <c r="N15" s="10"/>
      <c r="O15" s="10"/>
      <c r="P15" s="10">
        <v>16</v>
      </c>
      <c r="Q15" s="10">
        <v>2</v>
      </c>
      <c r="R15" s="10"/>
      <c r="S15" s="10"/>
      <c r="T15" s="10"/>
      <c r="U15" s="10">
        <v>684</v>
      </c>
      <c r="V15" s="10"/>
      <c r="W15" s="10"/>
      <c r="X15" s="11">
        <v>20201102</v>
      </c>
      <c r="Y15" s="11">
        <v>5</v>
      </c>
      <c r="Z15" s="5" t="s">
        <v>108</v>
      </c>
      <c r="AA15" s="11" t="str">
        <f t="shared" si="3"/>
        <v>이형준</v>
      </c>
      <c r="AB15" s="4" t="s">
        <v>74</v>
      </c>
      <c r="AC15" s="12"/>
    </row>
    <row r="16" spans="1:29" s="13" customFormat="1" ht="20.100000000000001" customHeight="1" x14ac:dyDescent="0.3">
      <c r="A16" s="4">
        <v>10</v>
      </c>
      <c r="B16" s="5">
        <f t="shared" si="4"/>
        <v>11</v>
      </c>
      <c r="C16" s="5">
        <f t="shared" si="4"/>
        <v>3</v>
      </c>
      <c r="D16" s="6" t="s">
        <v>54</v>
      </c>
      <c r="E16" s="6" t="s">
        <v>61</v>
      </c>
      <c r="F16" s="4" t="s">
        <v>67</v>
      </c>
      <c r="G16" s="4" t="s">
        <v>68</v>
      </c>
      <c r="H16" s="4" t="s">
        <v>64</v>
      </c>
      <c r="I16" s="7">
        <f t="shared" si="0"/>
        <v>1211</v>
      </c>
      <c r="J16" s="8">
        <v>1126</v>
      </c>
      <c r="K16" s="7">
        <f t="shared" si="1"/>
        <v>85</v>
      </c>
      <c r="L16" s="9">
        <f t="shared" si="2"/>
        <v>7.0189925681255164E-2</v>
      </c>
      <c r="M16" s="10"/>
      <c r="N16" s="10"/>
      <c r="O16" s="10"/>
      <c r="P16" s="10"/>
      <c r="Q16" s="10"/>
      <c r="R16" s="10"/>
      <c r="S16" s="10"/>
      <c r="T16" s="10">
        <v>85</v>
      </c>
      <c r="U16" s="10"/>
      <c r="V16" s="10"/>
      <c r="W16" s="10"/>
      <c r="X16" s="11">
        <v>20201103</v>
      </c>
      <c r="Y16" s="11">
        <v>5</v>
      </c>
      <c r="Z16" s="5" t="s">
        <v>102</v>
      </c>
      <c r="AA16" s="11" t="str">
        <f t="shared" si="3"/>
        <v>하선동</v>
      </c>
      <c r="AB16" s="4" t="s">
        <v>74</v>
      </c>
      <c r="AC16" s="12"/>
    </row>
    <row r="17" spans="1:29" s="13" customFormat="1" ht="20.100000000000001" customHeight="1" x14ac:dyDescent="0.3">
      <c r="A17" s="4">
        <v>11</v>
      </c>
      <c r="B17" s="5">
        <f t="shared" si="4"/>
        <v>11</v>
      </c>
      <c r="C17" s="5">
        <f t="shared" si="4"/>
        <v>3</v>
      </c>
      <c r="D17" s="6" t="s">
        <v>100</v>
      </c>
      <c r="E17" s="6" t="s">
        <v>99</v>
      </c>
      <c r="F17" s="6" t="s">
        <v>115</v>
      </c>
      <c r="G17" s="4" t="s">
        <v>106</v>
      </c>
      <c r="H17" s="4"/>
      <c r="I17" s="7">
        <f t="shared" si="0"/>
        <v>378</v>
      </c>
      <c r="J17" s="8">
        <v>323</v>
      </c>
      <c r="K17" s="7">
        <f t="shared" ref="K17:K18" si="5">SUM(M17:W17)</f>
        <v>55</v>
      </c>
      <c r="L17" s="9">
        <f t="shared" si="2"/>
        <v>0.14550264550264549</v>
      </c>
      <c r="M17" s="10"/>
      <c r="N17" s="10"/>
      <c r="O17" s="10"/>
      <c r="P17" s="10"/>
      <c r="Q17" s="10"/>
      <c r="R17" s="10"/>
      <c r="S17" s="10"/>
      <c r="T17" s="10">
        <v>55</v>
      </c>
      <c r="U17" s="10"/>
      <c r="V17" s="10"/>
      <c r="W17" s="10"/>
      <c r="X17" s="11">
        <v>20201103</v>
      </c>
      <c r="Y17" s="11">
        <v>14</v>
      </c>
      <c r="Z17" s="5" t="s">
        <v>102</v>
      </c>
      <c r="AA17" s="11" t="str">
        <f t="shared" si="3"/>
        <v>하선동</v>
      </c>
      <c r="AB17" s="4" t="s">
        <v>74</v>
      </c>
      <c r="AC17" s="12"/>
    </row>
    <row r="18" spans="1:29" s="13" customFormat="1" ht="20.100000000000001" customHeight="1" x14ac:dyDescent="0.3">
      <c r="A18" s="4">
        <v>12</v>
      </c>
      <c r="B18" s="5">
        <f t="shared" si="4"/>
        <v>11</v>
      </c>
      <c r="C18" s="5">
        <f t="shared" si="4"/>
        <v>3</v>
      </c>
      <c r="D18" s="12" t="s">
        <v>78</v>
      </c>
      <c r="E18" s="4" t="s">
        <v>80</v>
      </c>
      <c r="F18" s="4"/>
      <c r="G18" s="4" t="s">
        <v>79</v>
      </c>
      <c r="H18" s="4" t="s">
        <v>64</v>
      </c>
      <c r="I18" s="7">
        <f t="shared" si="0"/>
        <v>3963</v>
      </c>
      <c r="J18" s="8">
        <v>3693</v>
      </c>
      <c r="K18" s="7">
        <f t="shared" si="5"/>
        <v>270</v>
      </c>
      <c r="L18" s="9">
        <f t="shared" si="2"/>
        <v>6.8130204390613167E-2</v>
      </c>
      <c r="M18" s="10">
        <v>1</v>
      </c>
      <c r="N18" s="10">
        <v>269</v>
      </c>
      <c r="O18" s="10"/>
      <c r="P18" s="10"/>
      <c r="Q18" s="10"/>
      <c r="R18" s="10"/>
      <c r="S18" s="10"/>
      <c r="T18" s="10"/>
      <c r="U18" s="10"/>
      <c r="V18" s="10"/>
      <c r="W18" s="10"/>
      <c r="X18" s="11">
        <v>20201030</v>
      </c>
      <c r="Y18" s="11">
        <v>3</v>
      </c>
      <c r="Z18" s="5" t="s">
        <v>102</v>
      </c>
      <c r="AA18" s="11" t="str">
        <f t="shared" si="3"/>
        <v>하선동</v>
      </c>
      <c r="AB18" s="4" t="s">
        <v>74</v>
      </c>
      <c r="AC18" s="12"/>
    </row>
    <row r="19" spans="1:29" s="13" customFormat="1" ht="20.100000000000001" customHeight="1" x14ac:dyDescent="0.3">
      <c r="A19" s="4">
        <v>13</v>
      </c>
      <c r="B19" s="5">
        <f t="shared" si="4"/>
        <v>11</v>
      </c>
      <c r="C19" s="5">
        <f t="shared" si="4"/>
        <v>3</v>
      </c>
      <c r="D19" s="6" t="s">
        <v>54</v>
      </c>
      <c r="E19" s="6" t="s">
        <v>53</v>
      </c>
      <c r="F19" s="6" t="s">
        <v>52</v>
      </c>
      <c r="G19" s="4" t="s">
        <v>56</v>
      </c>
      <c r="H19" s="4" t="s">
        <v>57</v>
      </c>
      <c r="I19" s="7">
        <f t="shared" si="0"/>
        <v>3510</v>
      </c>
      <c r="J19" s="8">
        <v>3493</v>
      </c>
      <c r="K19" s="7">
        <f t="shared" ref="K19:K46" si="6">SUM(M19:W19)</f>
        <v>17</v>
      </c>
      <c r="L19" s="9">
        <f t="shared" si="2"/>
        <v>4.8433048433048432E-3</v>
      </c>
      <c r="M19" s="10"/>
      <c r="N19" s="10"/>
      <c r="O19" s="10"/>
      <c r="P19" s="10"/>
      <c r="Q19" s="10"/>
      <c r="R19" s="10"/>
      <c r="S19" s="10">
        <v>13</v>
      </c>
      <c r="T19" s="10">
        <v>4</v>
      </c>
      <c r="U19" s="10"/>
      <c r="V19" s="10"/>
      <c r="W19" s="10"/>
      <c r="X19" s="11">
        <v>20201030</v>
      </c>
      <c r="Y19" s="11">
        <v>12</v>
      </c>
      <c r="Z19" s="5" t="s">
        <v>102</v>
      </c>
      <c r="AA19" s="11" t="str">
        <f t="shared" si="3"/>
        <v>하선동</v>
      </c>
      <c r="AB19" s="4" t="s">
        <v>74</v>
      </c>
      <c r="AC19" s="12"/>
    </row>
    <row r="20" spans="1:29" s="13" customFormat="1" ht="20.100000000000001" customHeight="1" x14ac:dyDescent="0.3">
      <c r="A20" s="4">
        <v>14</v>
      </c>
      <c r="B20" s="5">
        <f t="shared" si="4"/>
        <v>11</v>
      </c>
      <c r="C20" s="5">
        <f t="shared" si="4"/>
        <v>3</v>
      </c>
      <c r="D20" s="12" t="s">
        <v>78</v>
      </c>
      <c r="E20" s="4" t="s">
        <v>80</v>
      </c>
      <c r="F20" s="4"/>
      <c r="G20" s="4" t="s">
        <v>79</v>
      </c>
      <c r="H20" s="4" t="s">
        <v>64</v>
      </c>
      <c r="I20" s="7">
        <f t="shared" si="0"/>
        <v>32170</v>
      </c>
      <c r="J20" s="8">
        <v>30000</v>
      </c>
      <c r="K20" s="7">
        <f t="shared" si="6"/>
        <v>2170</v>
      </c>
      <c r="L20" s="9">
        <f t="shared" si="2"/>
        <v>6.7454149829033264E-2</v>
      </c>
      <c r="M20" s="10">
        <v>98</v>
      </c>
      <c r="N20" s="10">
        <v>1976</v>
      </c>
      <c r="O20" s="10"/>
      <c r="P20" s="10"/>
      <c r="Q20" s="10"/>
      <c r="R20" s="10"/>
      <c r="S20" s="10"/>
      <c r="T20" s="10">
        <v>50</v>
      </c>
      <c r="U20" s="10"/>
      <c r="V20" s="10">
        <v>46</v>
      </c>
      <c r="W20" s="10"/>
      <c r="X20" s="11">
        <v>20201030</v>
      </c>
      <c r="Y20" s="11">
        <v>3</v>
      </c>
      <c r="Z20" s="5" t="s">
        <v>102</v>
      </c>
      <c r="AA20" s="11" t="str">
        <f t="shared" si="3"/>
        <v>하선동</v>
      </c>
      <c r="AB20" s="4" t="s">
        <v>81</v>
      </c>
      <c r="AC20" s="12"/>
    </row>
    <row r="21" spans="1:29" s="13" customFormat="1" ht="20.100000000000001" customHeight="1" x14ac:dyDescent="0.3">
      <c r="A21" s="4">
        <v>15</v>
      </c>
      <c r="B21" s="5">
        <f t="shared" si="4"/>
        <v>11</v>
      </c>
      <c r="C21" s="5">
        <f t="shared" si="4"/>
        <v>3</v>
      </c>
      <c r="D21" s="6" t="s">
        <v>54</v>
      </c>
      <c r="E21" s="6" t="s">
        <v>53</v>
      </c>
      <c r="F21" s="6" t="s">
        <v>52</v>
      </c>
      <c r="G21" s="4" t="s">
        <v>56</v>
      </c>
      <c r="H21" s="4" t="s">
        <v>57</v>
      </c>
      <c r="I21" s="7">
        <f t="shared" si="0"/>
        <v>1102</v>
      </c>
      <c r="J21" s="8">
        <v>1100</v>
      </c>
      <c r="K21" s="7">
        <f t="shared" si="6"/>
        <v>2</v>
      </c>
      <c r="L21" s="9">
        <f t="shared" si="2"/>
        <v>1.8148820326678765E-3</v>
      </c>
      <c r="M21" s="10"/>
      <c r="N21" s="10"/>
      <c r="O21" s="10"/>
      <c r="P21" s="10"/>
      <c r="Q21" s="10"/>
      <c r="R21" s="10"/>
      <c r="S21" s="10">
        <v>2</v>
      </c>
      <c r="T21" s="10"/>
      <c r="U21" s="10"/>
      <c r="V21" s="10"/>
      <c r="W21" s="10"/>
      <c r="X21" s="11">
        <v>20201102</v>
      </c>
      <c r="Y21" s="11">
        <v>12</v>
      </c>
      <c r="Z21" s="5" t="s">
        <v>102</v>
      </c>
      <c r="AA21" s="11" t="str">
        <f t="shared" si="3"/>
        <v>하선동</v>
      </c>
      <c r="AB21" s="4" t="s">
        <v>81</v>
      </c>
      <c r="AC21" s="12"/>
    </row>
    <row r="22" spans="1:29" s="13" customFormat="1" ht="20.100000000000001" customHeight="1" x14ac:dyDescent="0.3">
      <c r="A22" s="4">
        <v>16</v>
      </c>
      <c r="B22" s="5">
        <f t="shared" si="4"/>
        <v>11</v>
      </c>
      <c r="C22" s="5">
        <f t="shared" si="4"/>
        <v>3</v>
      </c>
      <c r="D22" s="6" t="s">
        <v>54</v>
      </c>
      <c r="E22" s="6" t="s">
        <v>53</v>
      </c>
      <c r="F22" s="6" t="s">
        <v>52</v>
      </c>
      <c r="G22" s="4" t="s">
        <v>56</v>
      </c>
      <c r="H22" s="4" t="s">
        <v>57</v>
      </c>
      <c r="I22" s="7">
        <f t="shared" si="0"/>
        <v>2389</v>
      </c>
      <c r="J22" s="8">
        <v>2385</v>
      </c>
      <c r="K22" s="7">
        <f t="shared" si="6"/>
        <v>4</v>
      </c>
      <c r="L22" s="9">
        <f t="shared" si="2"/>
        <v>1.6743407283382169E-3</v>
      </c>
      <c r="M22" s="10"/>
      <c r="N22" s="10"/>
      <c r="O22" s="10"/>
      <c r="P22" s="10"/>
      <c r="Q22" s="10"/>
      <c r="R22" s="10"/>
      <c r="S22" s="10">
        <v>3</v>
      </c>
      <c r="T22" s="10">
        <v>1</v>
      </c>
      <c r="U22" s="10"/>
      <c r="V22" s="10"/>
      <c r="W22" s="10"/>
      <c r="X22" s="11">
        <v>20201102</v>
      </c>
      <c r="Y22" s="11">
        <v>12</v>
      </c>
      <c r="Z22" s="5" t="s">
        <v>108</v>
      </c>
      <c r="AA22" s="11" t="str">
        <f t="shared" si="3"/>
        <v>이형준</v>
      </c>
      <c r="AB22" s="4" t="s">
        <v>81</v>
      </c>
      <c r="AC22" s="12"/>
    </row>
    <row r="23" spans="1:29" s="13" customFormat="1" ht="20.100000000000001" customHeight="1" x14ac:dyDescent="0.3">
      <c r="A23" s="4">
        <v>17</v>
      </c>
      <c r="B23" s="5">
        <f t="shared" si="4"/>
        <v>11</v>
      </c>
      <c r="C23" s="5">
        <f t="shared" si="4"/>
        <v>3</v>
      </c>
      <c r="D23" s="6" t="s">
        <v>54</v>
      </c>
      <c r="E23" s="6" t="s">
        <v>53</v>
      </c>
      <c r="F23" s="6" t="s">
        <v>52</v>
      </c>
      <c r="G23" s="4" t="s">
        <v>56</v>
      </c>
      <c r="H23" s="4" t="s">
        <v>57</v>
      </c>
      <c r="I23" s="7">
        <f t="shared" si="0"/>
        <v>5510</v>
      </c>
      <c r="J23" s="8">
        <v>5500</v>
      </c>
      <c r="K23" s="7">
        <f t="shared" si="6"/>
        <v>10</v>
      </c>
      <c r="L23" s="9">
        <f t="shared" si="2"/>
        <v>1.8148820326678765E-3</v>
      </c>
      <c r="M23" s="10"/>
      <c r="N23" s="10"/>
      <c r="O23" s="10"/>
      <c r="P23" s="10"/>
      <c r="Q23" s="10"/>
      <c r="R23" s="10"/>
      <c r="S23" s="10">
        <v>9</v>
      </c>
      <c r="T23" s="10">
        <v>1</v>
      </c>
      <c r="U23" s="10"/>
      <c r="V23" s="10"/>
      <c r="W23" s="10"/>
      <c r="X23" s="11">
        <v>20201103</v>
      </c>
      <c r="Y23" s="11">
        <v>12</v>
      </c>
      <c r="Z23" s="5" t="s">
        <v>116</v>
      </c>
      <c r="AA23" s="11" t="str">
        <f t="shared" si="3"/>
        <v>하선동</v>
      </c>
      <c r="AB23" s="4" t="s">
        <v>82</v>
      </c>
      <c r="AC23" s="12"/>
    </row>
    <row r="24" spans="1:29" s="13" customFormat="1" ht="20.100000000000001" customHeight="1" x14ac:dyDescent="0.3">
      <c r="A24" s="4">
        <v>18</v>
      </c>
      <c r="B24" s="5">
        <f t="shared" si="4"/>
        <v>11</v>
      </c>
      <c r="C24" s="5">
        <f t="shared" si="4"/>
        <v>3</v>
      </c>
      <c r="D24" s="6" t="s">
        <v>54</v>
      </c>
      <c r="E24" s="6" t="s">
        <v>53</v>
      </c>
      <c r="F24" s="6" t="s">
        <v>52</v>
      </c>
      <c r="G24" s="4" t="s">
        <v>56</v>
      </c>
      <c r="H24" s="4" t="s">
        <v>57</v>
      </c>
      <c r="I24" s="7">
        <f t="shared" si="0"/>
        <v>4981</v>
      </c>
      <c r="J24" s="8">
        <v>4955</v>
      </c>
      <c r="K24" s="7">
        <f t="shared" si="6"/>
        <v>26</v>
      </c>
      <c r="L24" s="9">
        <f t="shared" si="2"/>
        <v>5.2198353744228069E-3</v>
      </c>
      <c r="M24" s="10"/>
      <c r="N24" s="10"/>
      <c r="O24" s="10"/>
      <c r="P24" s="10"/>
      <c r="Q24" s="10"/>
      <c r="R24" s="10"/>
      <c r="S24" s="10">
        <v>26</v>
      </c>
      <c r="T24" s="10"/>
      <c r="U24" s="10"/>
      <c r="V24" s="10"/>
      <c r="W24" s="10"/>
      <c r="X24" s="11">
        <v>20201102</v>
      </c>
      <c r="Y24" s="11">
        <v>12</v>
      </c>
      <c r="Z24" s="5" t="s">
        <v>117</v>
      </c>
      <c r="AA24" s="11" t="str">
        <f t="shared" si="3"/>
        <v>이형준</v>
      </c>
      <c r="AB24" s="4" t="s">
        <v>82</v>
      </c>
      <c r="AC24" s="12"/>
    </row>
    <row r="25" spans="1:29" s="13" customFormat="1" ht="20.100000000000001" customHeight="1" x14ac:dyDescent="0.3">
      <c r="A25" s="4">
        <v>19</v>
      </c>
      <c r="B25" s="5">
        <f t="shared" ref="B25:C40" si="7">B24</f>
        <v>11</v>
      </c>
      <c r="C25" s="5">
        <f t="shared" si="7"/>
        <v>3</v>
      </c>
      <c r="D25" s="6" t="s">
        <v>60</v>
      </c>
      <c r="E25" s="6" t="s">
        <v>86</v>
      </c>
      <c r="F25" s="6" t="s">
        <v>118</v>
      </c>
      <c r="G25" s="4" t="s">
        <v>119</v>
      </c>
      <c r="H25" s="4" t="s">
        <v>120</v>
      </c>
      <c r="I25" s="7">
        <f t="shared" si="0"/>
        <v>1233</v>
      </c>
      <c r="J25" s="8">
        <v>1215</v>
      </c>
      <c r="K25" s="7">
        <f t="shared" si="6"/>
        <v>18</v>
      </c>
      <c r="L25" s="9">
        <f t="shared" si="2"/>
        <v>1.4598540145985401E-2</v>
      </c>
      <c r="M25" s="10"/>
      <c r="N25" s="10"/>
      <c r="O25" s="10"/>
      <c r="P25" s="10">
        <v>4</v>
      </c>
      <c r="Q25" s="10">
        <v>1</v>
      </c>
      <c r="R25" s="10"/>
      <c r="S25" s="10">
        <v>12</v>
      </c>
      <c r="T25" s="10"/>
      <c r="U25" s="10">
        <v>1</v>
      </c>
      <c r="V25" s="10"/>
      <c r="W25" s="10"/>
      <c r="X25" s="11">
        <v>20201103</v>
      </c>
      <c r="Y25" s="11">
        <v>6</v>
      </c>
      <c r="Z25" s="5" t="s">
        <v>116</v>
      </c>
      <c r="AA25" s="11" t="str">
        <f t="shared" si="3"/>
        <v>하선동</v>
      </c>
      <c r="AB25" s="4" t="s">
        <v>82</v>
      </c>
      <c r="AC25" s="12"/>
    </row>
    <row r="26" spans="1:29" s="13" customFormat="1" ht="20.100000000000001" customHeight="1" x14ac:dyDescent="0.3">
      <c r="A26" s="4">
        <v>20</v>
      </c>
      <c r="B26" s="5">
        <f t="shared" si="7"/>
        <v>11</v>
      </c>
      <c r="C26" s="5">
        <f t="shared" si="7"/>
        <v>3</v>
      </c>
      <c r="D26" s="6" t="s">
        <v>60</v>
      </c>
      <c r="E26" s="6" t="s">
        <v>61</v>
      </c>
      <c r="F26" s="6" t="s">
        <v>62</v>
      </c>
      <c r="G26" s="4" t="s">
        <v>63</v>
      </c>
      <c r="H26" s="4" t="s">
        <v>64</v>
      </c>
      <c r="I26" s="7">
        <f t="shared" si="0"/>
        <v>1003</v>
      </c>
      <c r="J26" s="8">
        <v>865</v>
      </c>
      <c r="K26" s="7">
        <f t="shared" si="6"/>
        <v>138</v>
      </c>
      <c r="L26" s="9">
        <f t="shared" si="2"/>
        <v>0.13758723828514458</v>
      </c>
      <c r="M26" s="10">
        <v>123</v>
      </c>
      <c r="N26" s="10"/>
      <c r="O26" s="10"/>
      <c r="P26" s="10">
        <v>15</v>
      </c>
      <c r="Q26" s="10"/>
      <c r="R26" s="10"/>
      <c r="S26" s="10"/>
      <c r="T26" s="10"/>
      <c r="U26" s="10"/>
      <c r="V26" s="10"/>
      <c r="W26" s="10"/>
      <c r="X26" s="11">
        <v>20201102</v>
      </c>
      <c r="Y26" s="11">
        <v>7</v>
      </c>
      <c r="Z26" s="5" t="s">
        <v>117</v>
      </c>
      <c r="AA26" s="11" t="str">
        <f t="shared" si="3"/>
        <v>이형준</v>
      </c>
      <c r="AB26" s="4" t="s">
        <v>82</v>
      </c>
      <c r="AC26" s="12"/>
    </row>
    <row r="27" spans="1:29" s="13" customFormat="1" ht="20.100000000000001" customHeight="1" x14ac:dyDescent="0.3">
      <c r="A27" s="4">
        <v>21</v>
      </c>
      <c r="B27" s="5">
        <f t="shared" si="7"/>
        <v>11</v>
      </c>
      <c r="C27" s="5">
        <f t="shared" si="7"/>
        <v>3</v>
      </c>
      <c r="D27" s="12" t="s">
        <v>78</v>
      </c>
      <c r="E27" s="4" t="s">
        <v>80</v>
      </c>
      <c r="F27" s="4"/>
      <c r="G27" s="4" t="s">
        <v>79</v>
      </c>
      <c r="H27" s="4" t="s">
        <v>64</v>
      </c>
      <c r="I27" s="7">
        <f t="shared" si="0"/>
        <v>3545</v>
      </c>
      <c r="J27" s="8">
        <v>3300</v>
      </c>
      <c r="K27" s="7">
        <f t="shared" si="6"/>
        <v>245</v>
      </c>
      <c r="L27" s="9">
        <f t="shared" si="2"/>
        <v>6.9111424541607902E-2</v>
      </c>
      <c r="M27" s="10">
        <v>15</v>
      </c>
      <c r="N27" s="10">
        <v>230</v>
      </c>
      <c r="O27" s="10"/>
      <c r="P27" s="10"/>
      <c r="Q27" s="10"/>
      <c r="R27" s="10"/>
      <c r="S27" s="10"/>
      <c r="T27" s="10"/>
      <c r="U27" s="10"/>
      <c r="V27" s="10"/>
      <c r="W27" s="10"/>
      <c r="X27" s="11">
        <v>20201030</v>
      </c>
      <c r="Y27" s="11">
        <v>3</v>
      </c>
      <c r="Z27" s="5" t="s">
        <v>116</v>
      </c>
      <c r="AA27" s="11" t="str">
        <f t="shared" si="3"/>
        <v>하선동</v>
      </c>
      <c r="AB27" s="4" t="s">
        <v>82</v>
      </c>
      <c r="AC27" s="12"/>
    </row>
    <row r="28" spans="1:29" s="13" customFormat="1" ht="20.100000000000001" customHeight="1" x14ac:dyDescent="0.3">
      <c r="A28" s="4">
        <v>22</v>
      </c>
      <c r="B28" s="5">
        <f t="shared" si="7"/>
        <v>11</v>
      </c>
      <c r="C28" s="5">
        <f t="shared" si="7"/>
        <v>3</v>
      </c>
      <c r="D28" s="6"/>
      <c r="E28" s="15"/>
      <c r="F28" s="4"/>
      <c r="G28" s="4"/>
      <c r="H28" s="4"/>
      <c r="I28" s="7">
        <f t="shared" si="0"/>
        <v>0</v>
      </c>
      <c r="J28" s="8"/>
      <c r="K28" s="7">
        <f t="shared" si="6"/>
        <v>0</v>
      </c>
      <c r="L28" s="9" t="e">
        <f t="shared" si="2"/>
        <v>#DIV/0!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1"/>
      <c r="Y28" s="11"/>
      <c r="Z28" s="5"/>
      <c r="AA28" s="11" t="str">
        <f t="shared" si="3"/>
        <v/>
      </c>
      <c r="AB28" s="4"/>
      <c r="AC28" s="12"/>
    </row>
    <row r="29" spans="1:29" s="13" customFormat="1" ht="20.100000000000001" customHeight="1" x14ac:dyDescent="0.3">
      <c r="A29" s="4">
        <v>23</v>
      </c>
      <c r="B29" s="5">
        <f t="shared" si="7"/>
        <v>11</v>
      </c>
      <c r="C29" s="5">
        <f t="shared" si="7"/>
        <v>3</v>
      </c>
      <c r="D29" s="6"/>
      <c r="E29" s="6"/>
      <c r="F29" s="4"/>
      <c r="G29" s="4"/>
      <c r="H29" s="4"/>
      <c r="I29" s="7">
        <f t="shared" si="0"/>
        <v>0</v>
      </c>
      <c r="J29" s="8"/>
      <c r="K29" s="7">
        <f t="shared" si="6"/>
        <v>0</v>
      </c>
      <c r="L29" s="9" t="e">
        <f t="shared" si="2"/>
        <v>#DIV/0!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1"/>
      <c r="Y29" s="11"/>
      <c r="Z29" s="5"/>
      <c r="AA29" s="11" t="str">
        <f t="shared" si="3"/>
        <v/>
      </c>
      <c r="AB29" s="4"/>
      <c r="AC29" s="12"/>
    </row>
    <row r="30" spans="1:29" s="13" customFormat="1" ht="20.100000000000001" customHeight="1" x14ac:dyDescent="0.3">
      <c r="A30" s="4">
        <v>24</v>
      </c>
      <c r="B30" s="5">
        <f t="shared" si="7"/>
        <v>11</v>
      </c>
      <c r="C30" s="5">
        <f t="shared" si="7"/>
        <v>3</v>
      </c>
      <c r="D30" s="6"/>
      <c r="E30" s="6"/>
      <c r="F30" s="6"/>
      <c r="G30" s="4"/>
      <c r="H30" s="4"/>
      <c r="I30" s="7">
        <f t="shared" si="0"/>
        <v>0</v>
      </c>
      <c r="J30" s="8"/>
      <c r="K30" s="7">
        <f t="shared" si="6"/>
        <v>0</v>
      </c>
      <c r="L30" s="9" t="e">
        <f t="shared" si="2"/>
        <v>#DIV/0!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/>
      <c r="Y30" s="11"/>
      <c r="Z30" s="5"/>
      <c r="AA30" s="11" t="str">
        <f t="shared" si="3"/>
        <v/>
      </c>
      <c r="AB30" s="4"/>
      <c r="AC30" s="12"/>
    </row>
    <row r="31" spans="1:29" s="13" customFormat="1" ht="20.100000000000001" customHeight="1" x14ac:dyDescent="0.3">
      <c r="A31" s="4">
        <v>25</v>
      </c>
      <c r="B31" s="5">
        <f t="shared" si="7"/>
        <v>11</v>
      </c>
      <c r="C31" s="5">
        <f t="shared" si="7"/>
        <v>3</v>
      </c>
      <c r="D31" s="6"/>
      <c r="E31" s="4"/>
      <c r="F31" s="4"/>
      <c r="G31" s="4"/>
      <c r="H31" s="4"/>
      <c r="I31" s="7">
        <f t="shared" si="0"/>
        <v>0</v>
      </c>
      <c r="J31" s="8"/>
      <c r="K31" s="7">
        <f t="shared" si="6"/>
        <v>0</v>
      </c>
      <c r="L31" s="9" t="e">
        <f t="shared" si="2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  <c r="Y31" s="11"/>
      <c r="Z31" s="5"/>
      <c r="AA31" s="11" t="str">
        <f t="shared" si="3"/>
        <v/>
      </c>
      <c r="AB31" s="4"/>
      <c r="AC31" s="12"/>
    </row>
    <row r="32" spans="1:29" s="13" customFormat="1" ht="20.100000000000001" customHeight="1" x14ac:dyDescent="0.3">
      <c r="A32" s="4">
        <v>26</v>
      </c>
      <c r="B32" s="5">
        <f t="shared" si="7"/>
        <v>11</v>
      </c>
      <c r="C32" s="5">
        <f t="shared" si="7"/>
        <v>3</v>
      </c>
      <c r="D32" s="6"/>
      <c r="E32" s="4"/>
      <c r="F32" s="4"/>
      <c r="G32" s="4"/>
      <c r="H32" s="4"/>
      <c r="I32" s="7">
        <f t="shared" si="0"/>
        <v>0</v>
      </c>
      <c r="J32" s="8"/>
      <c r="K32" s="7">
        <f t="shared" si="6"/>
        <v>0</v>
      </c>
      <c r="L32" s="9" t="e">
        <f t="shared" si="2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Y32" s="11"/>
      <c r="Z32" s="5"/>
      <c r="AA32" s="11" t="str">
        <f t="shared" si="3"/>
        <v/>
      </c>
      <c r="AB32" s="4"/>
      <c r="AC32" s="12"/>
    </row>
    <row r="33" spans="1:29" s="13" customFormat="1" ht="20.100000000000001" customHeight="1" x14ac:dyDescent="0.3">
      <c r="A33" s="4">
        <v>27</v>
      </c>
      <c r="B33" s="5">
        <f t="shared" si="7"/>
        <v>11</v>
      </c>
      <c r="C33" s="5">
        <f t="shared" si="7"/>
        <v>3</v>
      </c>
      <c r="D33" s="6"/>
      <c r="E33" s="6"/>
      <c r="F33" s="6"/>
      <c r="G33" s="4"/>
      <c r="H33" s="4"/>
      <c r="I33" s="7">
        <f t="shared" si="0"/>
        <v>0</v>
      </c>
      <c r="J33" s="8"/>
      <c r="K33" s="7">
        <f t="shared" si="6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5"/>
      <c r="AA33" s="11" t="str">
        <f t="shared" si="3"/>
        <v/>
      </c>
      <c r="AB33" s="4"/>
      <c r="AC33" s="12"/>
    </row>
    <row r="34" spans="1:29" s="13" customFormat="1" ht="20.100000000000001" customHeight="1" x14ac:dyDescent="0.3">
      <c r="A34" s="4">
        <v>28</v>
      </c>
      <c r="B34" s="5">
        <f t="shared" si="7"/>
        <v>11</v>
      </c>
      <c r="C34" s="5">
        <f t="shared" si="7"/>
        <v>3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6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5"/>
      <c r="AA34" s="11" t="str">
        <f t="shared" si="3"/>
        <v/>
      </c>
      <c r="AB34" s="4"/>
      <c r="AC34" s="12"/>
    </row>
    <row r="35" spans="1:29" s="13" customFormat="1" ht="20.100000000000001" customHeight="1" x14ac:dyDescent="0.3">
      <c r="A35" s="4">
        <v>29</v>
      </c>
      <c r="B35" s="5">
        <f t="shared" si="7"/>
        <v>11</v>
      </c>
      <c r="C35" s="5">
        <f t="shared" si="7"/>
        <v>3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6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5"/>
      <c r="AA35" s="11" t="str">
        <f t="shared" si="3"/>
        <v/>
      </c>
      <c r="AB35" s="4"/>
      <c r="AC35" s="12"/>
    </row>
    <row r="36" spans="1:29" s="13" customFormat="1" ht="20.100000000000001" customHeight="1" x14ac:dyDescent="0.3">
      <c r="A36" s="4">
        <v>30</v>
      </c>
      <c r="B36" s="5">
        <f t="shared" si="7"/>
        <v>11</v>
      </c>
      <c r="C36" s="5">
        <f t="shared" si="7"/>
        <v>3</v>
      </c>
      <c r="D36" s="6"/>
      <c r="E36" s="6"/>
      <c r="F36" s="6"/>
      <c r="G36" s="4"/>
      <c r="H36" s="4"/>
      <c r="I36" s="7">
        <f t="shared" si="0"/>
        <v>0</v>
      </c>
      <c r="J36" s="8"/>
      <c r="K36" s="7">
        <f t="shared" si="6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5"/>
      <c r="AA36" s="11" t="str">
        <f t="shared" si="3"/>
        <v/>
      </c>
      <c r="AB36" s="4"/>
      <c r="AC36" s="12"/>
    </row>
    <row r="37" spans="1:29" s="13" customFormat="1" ht="20.100000000000001" customHeight="1" x14ac:dyDescent="0.3">
      <c r="A37" s="4">
        <v>31</v>
      </c>
      <c r="B37" s="5">
        <f t="shared" si="7"/>
        <v>11</v>
      </c>
      <c r="C37" s="5">
        <f t="shared" si="7"/>
        <v>3</v>
      </c>
      <c r="D37" s="6"/>
      <c r="E37" s="6"/>
      <c r="F37" s="6"/>
      <c r="G37" s="4"/>
      <c r="H37" s="4"/>
      <c r="I37" s="7">
        <f t="shared" si="0"/>
        <v>0</v>
      </c>
      <c r="J37" s="8"/>
      <c r="K37" s="7">
        <f t="shared" si="6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5"/>
      <c r="AA37" s="11" t="str">
        <f t="shared" si="3"/>
        <v/>
      </c>
      <c r="AB37" s="4"/>
      <c r="AC37" s="12"/>
    </row>
    <row r="38" spans="1:29" s="13" customFormat="1" ht="20.100000000000001" customHeight="1" x14ac:dyDescent="0.3">
      <c r="A38" s="4">
        <v>32</v>
      </c>
      <c r="B38" s="5">
        <f t="shared" si="7"/>
        <v>11</v>
      </c>
      <c r="C38" s="5">
        <f t="shared" si="7"/>
        <v>3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6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5"/>
      <c r="AA38" s="11" t="str">
        <f t="shared" si="3"/>
        <v/>
      </c>
      <c r="AB38" s="4"/>
      <c r="AC38" s="12"/>
    </row>
    <row r="39" spans="1:29" s="13" customFormat="1" ht="20.100000000000001" customHeight="1" x14ac:dyDescent="0.3">
      <c r="A39" s="4">
        <v>33</v>
      </c>
      <c r="B39" s="5">
        <f t="shared" si="7"/>
        <v>11</v>
      </c>
      <c r="C39" s="5">
        <f t="shared" si="7"/>
        <v>3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6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5"/>
      <c r="AA39" s="11" t="str">
        <f t="shared" si="3"/>
        <v/>
      </c>
      <c r="AB39" s="4"/>
      <c r="AC39" s="12"/>
    </row>
    <row r="40" spans="1:29" s="13" customFormat="1" ht="20.100000000000001" customHeight="1" x14ac:dyDescent="0.3">
      <c r="A40" s="4">
        <v>34</v>
      </c>
      <c r="B40" s="5">
        <f t="shared" si="7"/>
        <v>11</v>
      </c>
      <c r="C40" s="5">
        <f t="shared" si="7"/>
        <v>3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6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5"/>
      <c r="AA40" s="11" t="str">
        <f t="shared" si="3"/>
        <v/>
      </c>
      <c r="AB40" s="4"/>
      <c r="AC40" s="12"/>
    </row>
    <row r="41" spans="1:29" s="13" customFormat="1" ht="20.100000000000001" customHeight="1" x14ac:dyDescent="0.3">
      <c r="A41" s="4">
        <v>35</v>
      </c>
      <c r="B41" s="5">
        <f t="shared" ref="B41:C46" si="8">B40</f>
        <v>11</v>
      </c>
      <c r="C41" s="5">
        <f t="shared" si="8"/>
        <v>3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6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5"/>
      <c r="AA41" s="11" t="str">
        <f t="shared" si="3"/>
        <v/>
      </c>
      <c r="AB41" s="4"/>
      <c r="AC41" s="12"/>
    </row>
    <row r="42" spans="1:29" s="13" customFormat="1" ht="20.100000000000001" customHeight="1" x14ac:dyDescent="0.3">
      <c r="A42" s="4">
        <v>36</v>
      </c>
      <c r="B42" s="5">
        <f t="shared" si="8"/>
        <v>11</v>
      </c>
      <c r="C42" s="5">
        <f t="shared" si="8"/>
        <v>3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6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5"/>
      <c r="AA42" s="11" t="str">
        <f t="shared" si="3"/>
        <v/>
      </c>
      <c r="AB42" s="4"/>
      <c r="AC42" s="12"/>
    </row>
    <row r="43" spans="1:29" s="13" customFormat="1" ht="20.100000000000001" customHeight="1" x14ac:dyDescent="0.3">
      <c r="A43" s="4">
        <v>37</v>
      </c>
      <c r="B43" s="5">
        <f t="shared" si="8"/>
        <v>11</v>
      </c>
      <c r="C43" s="5">
        <f t="shared" si="8"/>
        <v>3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6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3"/>
        <v/>
      </c>
      <c r="AB43" s="4"/>
      <c r="AC43" s="12"/>
    </row>
    <row r="44" spans="1:29" s="13" customFormat="1" ht="20.100000000000001" customHeight="1" x14ac:dyDescent="0.3">
      <c r="A44" s="4">
        <v>38</v>
      </c>
      <c r="B44" s="5">
        <f t="shared" si="8"/>
        <v>11</v>
      </c>
      <c r="C44" s="5">
        <f t="shared" si="8"/>
        <v>3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6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3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>
        <f t="shared" si="8"/>
        <v>11</v>
      </c>
      <c r="C45" s="5">
        <f t="shared" si="8"/>
        <v>3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6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3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>
        <f t="shared" si="8"/>
        <v>11</v>
      </c>
      <c r="C46" s="5">
        <f t="shared" si="8"/>
        <v>3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6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3"/>
        <v/>
      </c>
      <c r="AB46" s="4"/>
      <c r="AC46" s="12"/>
    </row>
    <row r="47" spans="1:29" s="16" customFormat="1" ht="13.5" x14ac:dyDescent="0.3">
      <c r="A47" s="35"/>
      <c r="B47" s="36"/>
      <c r="C47" s="36"/>
      <c r="D47" s="36"/>
      <c r="E47" s="36"/>
      <c r="F47" s="36"/>
      <c r="G47" s="36"/>
      <c r="H47" s="36"/>
      <c r="I47" s="26">
        <f t="shared" ref="I47:W47" si="9">SUM(I7:I46)</f>
        <v>104752</v>
      </c>
      <c r="J47" s="26">
        <f t="shared" si="9"/>
        <v>100145</v>
      </c>
      <c r="K47" s="26">
        <f t="shared" si="9"/>
        <v>4607</v>
      </c>
      <c r="L47" s="26" t="e">
        <f t="shared" si="9"/>
        <v>#DIV/0!</v>
      </c>
      <c r="M47" s="26">
        <f t="shared" si="9"/>
        <v>803</v>
      </c>
      <c r="N47" s="26">
        <f t="shared" si="9"/>
        <v>2475</v>
      </c>
      <c r="O47" s="26">
        <f t="shared" si="9"/>
        <v>0</v>
      </c>
      <c r="P47" s="26">
        <f t="shared" si="9"/>
        <v>59</v>
      </c>
      <c r="Q47" s="26">
        <f t="shared" si="9"/>
        <v>5</v>
      </c>
      <c r="R47" s="26">
        <f t="shared" si="9"/>
        <v>0</v>
      </c>
      <c r="S47" s="26">
        <f t="shared" si="9"/>
        <v>65</v>
      </c>
      <c r="T47" s="26">
        <f t="shared" si="9"/>
        <v>268</v>
      </c>
      <c r="U47" s="26">
        <f t="shared" si="9"/>
        <v>886</v>
      </c>
      <c r="V47" s="26">
        <f t="shared" si="9"/>
        <v>46</v>
      </c>
      <c r="W47" s="26">
        <f t="shared" si="9"/>
        <v>0</v>
      </c>
      <c r="X47" s="27"/>
      <c r="Y47" s="28"/>
      <c r="Z47" s="28"/>
      <c r="AA47" s="28"/>
      <c r="AB47" s="28"/>
      <c r="AC47" s="28"/>
    </row>
    <row r="48" spans="1:29" s="16" customFormat="1" ht="13.5" x14ac:dyDescent="0.3">
      <c r="A48" s="35"/>
      <c r="B48" s="36"/>
      <c r="C48" s="36"/>
      <c r="D48" s="36"/>
      <c r="E48" s="36"/>
      <c r="F48" s="36"/>
      <c r="G48" s="36"/>
      <c r="H48" s="3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8"/>
      <c r="Y48" s="28"/>
      <c r="Z48" s="28"/>
      <c r="AA48" s="28"/>
      <c r="AB48" s="28"/>
      <c r="AC48" s="28"/>
    </row>
    <row r="49" spans="1:29" ht="20.100000000000001" customHeight="1" x14ac:dyDescent="0.3">
      <c r="A49" s="4">
        <v>1</v>
      </c>
      <c r="B49" s="5" t="str">
        <f>LEFT($A$1,1)</f>
        <v>1</v>
      </c>
      <c r="C49" s="5" t="str">
        <f>MID($A$1,4,2)</f>
        <v xml:space="preserve"> 3</v>
      </c>
      <c r="D49" s="6" t="s">
        <v>123</v>
      </c>
      <c r="E49" s="6" t="s">
        <v>121</v>
      </c>
      <c r="F49" s="6" t="s">
        <v>122</v>
      </c>
      <c r="G49" s="4"/>
      <c r="H49" s="4"/>
      <c r="I49" s="7">
        <f t="shared" ref="I49:I63" si="10">J49+K49</f>
        <v>10</v>
      </c>
      <c r="J49" s="8">
        <v>10</v>
      </c>
      <c r="K49" s="7">
        <f t="shared" ref="K49:K63" si="11">SUM(M49:W49)</f>
        <v>0</v>
      </c>
      <c r="L49" s="9">
        <f t="shared" ref="L49:L63" si="12">K49/I49</f>
        <v>0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>
        <v>20200917</v>
      </c>
      <c r="Y49" s="11">
        <v>1</v>
      </c>
      <c r="Z49" s="5" t="s">
        <v>116</v>
      </c>
      <c r="AA49" s="11" t="str">
        <f>IF($Z49="A","하선동",IF($Z49="B","이형준",""))</f>
        <v>하선동</v>
      </c>
      <c r="AB49" s="4" t="s">
        <v>82</v>
      </c>
      <c r="AC49" s="12" t="s">
        <v>124</v>
      </c>
    </row>
    <row r="50" spans="1:29" ht="20.100000000000001" customHeight="1" x14ac:dyDescent="0.3">
      <c r="A50" s="4">
        <v>2</v>
      </c>
      <c r="B50" s="5" t="str">
        <f t="shared" ref="B50:B63" si="13">LEFT($A$1,1)</f>
        <v>1</v>
      </c>
      <c r="C50" s="5" t="str">
        <f t="shared" ref="C50:C63" si="14">MID($A$1,4,2)</f>
        <v xml:space="preserve"> 3</v>
      </c>
      <c r="D50" s="6"/>
      <c r="E50" s="6"/>
      <c r="F50" s="6"/>
      <c r="G50" s="4"/>
      <c r="H50" s="4"/>
      <c r="I50" s="7">
        <f t="shared" si="10"/>
        <v>0</v>
      </c>
      <c r="J50" s="14"/>
      <c r="K50" s="7">
        <f t="shared" si="11"/>
        <v>0</v>
      </c>
      <c r="L50" s="9" t="e">
        <f t="shared" si="12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/>
      <c r="Y50" s="11"/>
      <c r="Z50" s="5"/>
      <c r="AA50" s="11" t="str">
        <f t="shared" ref="AA50:AA63" si="15">IF($Z50="A","하선동",IF($Z50="B","이형준",""))</f>
        <v/>
      </c>
      <c r="AB50" s="4"/>
      <c r="AC50" s="12"/>
    </row>
    <row r="51" spans="1:29" ht="20.100000000000001" customHeight="1" x14ac:dyDescent="0.3">
      <c r="A51" s="4">
        <v>3</v>
      </c>
      <c r="B51" s="5" t="str">
        <f t="shared" si="13"/>
        <v>1</v>
      </c>
      <c r="C51" s="5" t="str">
        <f t="shared" si="14"/>
        <v xml:space="preserve"> 3</v>
      </c>
      <c r="D51" s="6"/>
      <c r="E51" s="6"/>
      <c r="F51" s="6"/>
      <c r="G51" s="4"/>
      <c r="H51" s="4"/>
      <c r="I51" s="7">
        <f t="shared" si="10"/>
        <v>0</v>
      </c>
      <c r="J51" s="8"/>
      <c r="K51" s="7">
        <f t="shared" si="11"/>
        <v>0</v>
      </c>
      <c r="L51" s="9" t="e">
        <f t="shared" si="12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11"/>
      <c r="Z51" s="5"/>
      <c r="AA51" s="11" t="str">
        <f t="shared" si="15"/>
        <v/>
      </c>
      <c r="AB51" s="4"/>
      <c r="AC51" s="12"/>
    </row>
    <row r="52" spans="1:29" ht="20.100000000000001" customHeight="1" x14ac:dyDescent="0.3">
      <c r="A52" s="4">
        <v>4</v>
      </c>
      <c r="B52" s="5" t="str">
        <f t="shared" si="13"/>
        <v>1</v>
      </c>
      <c r="C52" s="5" t="str">
        <f t="shared" si="14"/>
        <v xml:space="preserve"> 3</v>
      </c>
      <c r="D52" s="6"/>
      <c r="E52" s="6"/>
      <c r="F52" s="6"/>
      <c r="G52" s="4"/>
      <c r="H52" s="4"/>
      <c r="I52" s="7">
        <f t="shared" si="10"/>
        <v>0</v>
      </c>
      <c r="J52" s="8"/>
      <c r="K52" s="7">
        <f t="shared" si="11"/>
        <v>0</v>
      </c>
      <c r="L52" s="9" t="e">
        <f t="shared" si="12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5"/>
      <c r="AA52" s="11" t="str">
        <f t="shared" si="15"/>
        <v/>
      </c>
      <c r="AB52" s="4"/>
      <c r="AC52" s="12"/>
    </row>
    <row r="53" spans="1:29" ht="20.100000000000001" customHeight="1" x14ac:dyDescent="0.3">
      <c r="A53" s="4">
        <v>5</v>
      </c>
      <c r="B53" s="5" t="str">
        <f t="shared" si="13"/>
        <v>1</v>
      </c>
      <c r="C53" s="5" t="str">
        <f t="shared" si="14"/>
        <v xml:space="preserve"> 3</v>
      </c>
      <c r="D53" s="6"/>
      <c r="E53" s="6"/>
      <c r="F53" s="6"/>
      <c r="G53" s="4"/>
      <c r="H53" s="4"/>
      <c r="I53" s="7">
        <f t="shared" si="10"/>
        <v>0</v>
      </c>
      <c r="J53" s="8"/>
      <c r="K53" s="7">
        <f t="shared" si="11"/>
        <v>0</v>
      </c>
      <c r="L53" s="9" t="e">
        <f t="shared" si="12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5"/>
      <c r="AA53" s="11" t="str">
        <f t="shared" si="15"/>
        <v/>
      </c>
      <c r="AB53" s="4"/>
      <c r="AC53" s="12"/>
    </row>
    <row r="54" spans="1:29" ht="20.100000000000001" customHeight="1" x14ac:dyDescent="0.3">
      <c r="A54" s="4">
        <v>6</v>
      </c>
      <c r="B54" s="5" t="str">
        <f t="shared" si="13"/>
        <v>1</v>
      </c>
      <c r="C54" s="5" t="str">
        <f t="shared" si="14"/>
        <v xml:space="preserve"> 3</v>
      </c>
      <c r="D54" s="6"/>
      <c r="E54" s="6"/>
      <c r="F54" s="6"/>
      <c r="G54" s="4"/>
      <c r="H54" s="4"/>
      <c r="I54" s="7">
        <f t="shared" si="10"/>
        <v>0</v>
      </c>
      <c r="J54" s="8"/>
      <c r="K54" s="7">
        <f t="shared" si="11"/>
        <v>0</v>
      </c>
      <c r="L54" s="9" t="e">
        <f t="shared" si="1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5"/>
      <c r="AA54" s="11" t="str">
        <f t="shared" si="15"/>
        <v/>
      </c>
      <c r="AB54" s="4"/>
      <c r="AC54" s="12"/>
    </row>
    <row r="55" spans="1:29" ht="20.100000000000001" customHeight="1" x14ac:dyDescent="0.3">
      <c r="A55" s="4">
        <v>7</v>
      </c>
      <c r="B55" s="5" t="str">
        <f t="shared" si="13"/>
        <v>1</v>
      </c>
      <c r="C55" s="5" t="str">
        <f t="shared" si="14"/>
        <v xml:space="preserve"> 3</v>
      </c>
      <c r="D55" s="6"/>
      <c r="E55" s="6"/>
      <c r="F55" s="6"/>
      <c r="G55" s="4"/>
      <c r="H55" s="4"/>
      <c r="I55" s="7">
        <f t="shared" si="10"/>
        <v>0</v>
      </c>
      <c r="J55" s="8"/>
      <c r="K55" s="7">
        <f t="shared" si="11"/>
        <v>0</v>
      </c>
      <c r="L55" s="9" t="e">
        <f t="shared" si="12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5"/>
      <c r="AA55" s="11" t="str">
        <f t="shared" si="15"/>
        <v/>
      </c>
      <c r="AB55" s="4"/>
      <c r="AC55" s="12"/>
    </row>
    <row r="56" spans="1:29" ht="20.100000000000001" customHeight="1" x14ac:dyDescent="0.3">
      <c r="A56" s="4">
        <v>8</v>
      </c>
      <c r="B56" s="5" t="str">
        <f t="shared" si="13"/>
        <v>1</v>
      </c>
      <c r="C56" s="5" t="str">
        <f t="shared" si="14"/>
        <v xml:space="preserve"> 3</v>
      </c>
      <c r="D56" s="6"/>
      <c r="E56" s="6"/>
      <c r="F56" s="6"/>
      <c r="G56" s="4"/>
      <c r="H56" s="4"/>
      <c r="I56" s="7">
        <f t="shared" si="10"/>
        <v>0</v>
      </c>
      <c r="J56" s="8"/>
      <c r="K56" s="7">
        <f t="shared" si="11"/>
        <v>0</v>
      </c>
      <c r="L56" s="9" t="e">
        <f t="shared" si="12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 t="str">
        <f t="shared" si="15"/>
        <v/>
      </c>
      <c r="AB56" s="4"/>
      <c r="AC56" s="12"/>
    </row>
    <row r="57" spans="1:29" ht="20.100000000000001" customHeight="1" x14ac:dyDescent="0.3">
      <c r="A57" s="4">
        <v>9</v>
      </c>
      <c r="B57" s="5" t="str">
        <f t="shared" si="13"/>
        <v>1</v>
      </c>
      <c r="C57" s="5" t="str">
        <f t="shared" si="14"/>
        <v xml:space="preserve"> 3</v>
      </c>
      <c r="D57" s="6"/>
      <c r="E57" s="6"/>
      <c r="F57" s="6"/>
      <c r="G57" s="4"/>
      <c r="H57" s="4"/>
      <c r="I57" s="7">
        <f t="shared" si="10"/>
        <v>0</v>
      </c>
      <c r="J57" s="8"/>
      <c r="K57" s="7">
        <f t="shared" si="11"/>
        <v>0</v>
      </c>
      <c r="L57" s="9" t="e">
        <f t="shared" si="12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15"/>
        <v/>
      </c>
      <c r="AB57" s="4"/>
      <c r="AC57" s="12"/>
    </row>
    <row r="58" spans="1:29" ht="20.100000000000001" customHeight="1" x14ac:dyDescent="0.3">
      <c r="A58" s="4">
        <v>10</v>
      </c>
      <c r="B58" s="5" t="str">
        <f t="shared" si="13"/>
        <v>1</v>
      </c>
      <c r="C58" s="5" t="str">
        <f t="shared" si="14"/>
        <v xml:space="preserve"> 3</v>
      </c>
      <c r="D58" s="6"/>
      <c r="E58" s="6"/>
      <c r="F58" s="6"/>
      <c r="G58" s="4"/>
      <c r="H58" s="4"/>
      <c r="I58" s="7">
        <f t="shared" si="10"/>
        <v>0</v>
      </c>
      <c r="J58" s="8"/>
      <c r="K58" s="7">
        <f t="shared" si="11"/>
        <v>0</v>
      </c>
      <c r="L58" s="9" t="e">
        <f t="shared" si="12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15"/>
        <v/>
      </c>
      <c r="AB58" s="4"/>
      <c r="AC58" s="12"/>
    </row>
    <row r="59" spans="1:29" ht="20.100000000000001" customHeight="1" x14ac:dyDescent="0.3">
      <c r="A59" s="4">
        <v>11</v>
      </c>
      <c r="B59" s="5" t="str">
        <f t="shared" si="13"/>
        <v>1</v>
      </c>
      <c r="C59" s="5" t="str">
        <f t="shared" si="14"/>
        <v xml:space="preserve"> 3</v>
      </c>
      <c r="D59" s="6"/>
      <c r="E59" s="6"/>
      <c r="F59" s="6"/>
      <c r="G59" s="4"/>
      <c r="H59" s="4"/>
      <c r="I59" s="7">
        <f t="shared" si="10"/>
        <v>0</v>
      </c>
      <c r="J59" s="8"/>
      <c r="K59" s="7">
        <f t="shared" si="11"/>
        <v>0</v>
      </c>
      <c r="L59" s="9" t="e">
        <f t="shared" si="12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15"/>
        <v/>
      </c>
      <c r="AB59" s="4"/>
      <c r="AC59" s="12"/>
    </row>
    <row r="60" spans="1:29" ht="20.100000000000001" customHeight="1" x14ac:dyDescent="0.3">
      <c r="A60" s="4">
        <v>12</v>
      </c>
      <c r="B60" s="5" t="str">
        <f t="shared" si="13"/>
        <v>1</v>
      </c>
      <c r="C60" s="5" t="str">
        <f t="shared" si="14"/>
        <v xml:space="preserve"> 3</v>
      </c>
      <c r="D60" s="6"/>
      <c r="E60" s="6"/>
      <c r="F60" s="6"/>
      <c r="G60" s="4"/>
      <c r="H60" s="4"/>
      <c r="I60" s="7">
        <f t="shared" si="10"/>
        <v>0</v>
      </c>
      <c r="J60" s="8"/>
      <c r="K60" s="7">
        <f t="shared" si="11"/>
        <v>0</v>
      </c>
      <c r="L60" s="9" t="e">
        <f t="shared" si="12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5"/>
        <v/>
      </c>
      <c r="AB60" s="4"/>
      <c r="AC60" s="12"/>
    </row>
    <row r="61" spans="1:29" ht="20.100000000000001" customHeight="1" x14ac:dyDescent="0.3">
      <c r="A61" s="4">
        <v>13</v>
      </c>
      <c r="B61" s="5" t="str">
        <f t="shared" si="13"/>
        <v>1</v>
      </c>
      <c r="C61" s="5" t="str">
        <f t="shared" si="14"/>
        <v xml:space="preserve"> 3</v>
      </c>
      <c r="D61" s="6"/>
      <c r="E61" s="6"/>
      <c r="F61" s="6"/>
      <c r="G61" s="4"/>
      <c r="H61" s="4"/>
      <c r="I61" s="7">
        <f t="shared" si="10"/>
        <v>0</v>
      </c>
      <c r="J61" s="8"/>
      <c r="K61" s="7">
        <f t="shared" si="11"/>
        <v>0</v>
      </c>
      <c r="L61" s="9" t="e">
        <f t="shared" si="12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5"/>
        <v/>
      </c>
      <c r="AB61" s="4"/>
      <c r="AC61" s="12"/>
    </row>
    <row r="62" spans="1:29" ht="20.100000000000001" customHeight="1" x14ac:dyDescent="0.3">
      <c r="A62" s="4">
        <v>14</v>
      </c>
      <c r="B62" s="5" t="str">
        <f t="shared" si="13"/>
        <v>1</v>
      </c>
      <c r="C62" s="5" t="str">
        <f t="shared" si="14"/>
        <v xml:space="preserve"> 3</v>
      </c>
      <c r="D62" s="6"/>
      <c r="E62" s="6"/>
      <c r="F62" s="6"/>
      <c r="G62" s="4"/>
      <c r="H62" s="4"/>
      <c r="I62" s="7">
        <f t="shared" si="10"/>
        <v>0</v>
      </c>
      <c r="J62" s="8"/>
      <c r="K62" s="7">
        <f t="shared" si="11"/>
        <v>0</v>
      </c>
      <c r="L62" s="9" t="e">
        <f t="shared" si="12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5"/>
        <v/>
      </c>
      <c r="AB62" s="4"/>
      <c r="AC62" s="12"/>
    </row>
    <row r="63" spans="1:29" ht="20.100000000000001" customHeight="1" x14ac:dyDescent="0.3">
      <c r="A63" s="4">
        <v>15</v>
      </c>
      <c r="B63" s="5" t="str">
        <f t="shared" si="13"/>
        <v>1</v>
      </c>
      <c r="C63" s="5" t="str">
        <f t="shared" si="14"/>
        <v xml:space="preserve"> 3</v>
      </c>
      <c r="D63" s="6"/>
      <c r="E63" s="6"/>
      <c r="F63" s="6"/>
      <c r="G63" s="4"/>
      <c r="H63" s="4"/>
      <c r="I63" s="7">
        <f t="shared" si="10"/>
        <v>0</v>
      </c>
      <c r="J63" s="8"/>
      <c r="K63" s="7">
        <f t="shared" si="11"/>
        <v>0</v>
      </c>
      <c r="L63" s="9" t="e">
        <f t="shared" si="12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5"/>
      <c r="AA63" s="11" t="str">
        <f t="shared" si="15"/>
        <v/>
      </c>
      <c r="AB63" s="4"/>
      <c r="AC63" s="12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W47:W48"/>
    <mergeCell ref="X47:AC48"/>
    <mergeCell ref="Q47:Q48"/>
    <mergeCell ref="R47:R48"/>
    <mergeCell ref="T47:T48"/>
    <mergeCell ref="U47:U48"/>
    <mergeCell ref="V47:V48"/>
  </mergeCells>
  <phoneticPr fontId="4" type="noConversion"/>
  <conditionalFormatting sqref="A7:AC7 I8:AC8 D9:AC10 D28:AC46 A8:C46 AB8:AB10 I11:AC11 I12:AA12 AC12 AB12:AB14 I26:AA27 AC26:AC27">
    <cfRule type="expression" dxfId="317" priority="69">
      <formula>$L7&gt;0.15</formula>
    </cfRule>
    <cfRule type="expression" dxfId="316" priority="70">
      <formula>AND($L7&gt;0.08,$L7&lt;0.15)</formula>
    </cfRule>
  </conditionalFormatting>
  <conditionalFormatting sqref="A49:AC63">
    <cfRule type="expression" dxfId="315" priority="67">
      <formula>$L49&gt;0.15</formula>
    </cfRule>
    <cfRule type="expression" dxfId="314" priority="68">
      <formula>AND($L49&gt;0.08,$L49&lt;0.15)</formula>
    </cfRule>
  </conditionalFormatting>
  <conditionalFormatting sqref="D8:H8">
    <cfRule type="expression" dxfId="313" priority="65">
      <formula>$L8&gt;0.15</formula>
    </cfRule>
    <cfRule type="expression" dxfId="312" priority="66">
      <formula>AND($L8&gt;0.08,$L8&lt;0.15)</formula>
    </cfRule>
  </conditionalFormatting>
  <conditionalFormatting sqref="D28:H28">
    <cfRule type="expression" dxfId="311" priority="59">
      <formula>$L28&gt;0.15</formula>
    </cfRule>
    <cfRule type="expression" dxfId="310" priority="60">
      <formula>AND($L28&gt;0.08,$L28&lt;0.15)</formula>
    </cfRule>
  </conditionalFormatting>
  <conditionalFormatting sqref="D29:H29">
    <cfRule type="expression" dxfId="309" priority="57">
      <formula>$L29&gt;0.15</formula>
    </cfRule>
    <cfRule type="expression" dxfId="308" priority="58">
      <formula>AND($L29&gt;0.08,$L29&lt;0.15)</formula>
    </cfRule>
  </conditionalFormatting>
  <conditionalFormatting sqref="D7:AC10 I11:AC11 D13:AA14 I12:AA12 AB12:AC14 I15:AC15 D17:AA17 I16:AA16 AB16:AC19 I18:AA19 D25:AA25 I20:AC23 I24:AA24 AC24:AC25 AB24:AB27">
    <cfRule type="expression" dxfId="307" priority="55">
      <formula>$L7&gt;0.15</formula>
    </cfRule>
    <cfRule type="expression" dxfId="306" priority="56">
      <formula>AND($L7&gt;0.08,$L7&lt;0.15)</formula>
    </cfRule>
  </conditionalFormatting>
  <conditionalFormatting sqref="D11:F11 H11">
    <cfRule type="expression" dxfId="305" priority="53">
      <formula>$L11&gt;0.15</formula>
    </cfRule>
    <cfRule type="expression" dxfId="304" priority="54">
      <formula>AND($L11&gt;0.08,$L11&lt;0.15)</formula>
    </cfRule>
  </conditionalFormatting>
  <conditionalFormatting sqref="D11:F11 H11">
    <cfRule type="expression" dxfId="303" priority="51">
      <formula>$L11&gt;0.15</formula>
    </cfRule>
    <cfRule type="expression" dxfId="302" priority="52">
      <formula>AND($L11&gt;0.08,$L11&lt;0.15)</formula>
    </cfRule>
  </conditionalFormatting>
  <conditionalFormatting sqref="G11">
    <cfRule type="expression" dxfId="301" priority="49">
      <formula>$L11&gt;0.15</formula>
    </cfRule>
    <cfRule type="expression" dxfId="300" priority="50">
      <formula>AND($L11&gt;0.08,$L11&lt;0.15)</formula>
    </cfRule>
  </conditionalFormatting>
  <conditionalFormatting sqref="D12:F12 H12">
    <cfRule type="expression" dxfId="299" priority="47">
      <formula>$L12&gt;0.15</formula>
    </cfRule>
    <cfRule type="expression" dxfId="298" priority="48">
      <formula>AND($L12&gt;0.08,$L12&lt;0.15)</formula>
    </cfRule>
  </conditionalFormatting>
  <conditionalFormatting sqref="D12:F12 H12">
    <cfRule type="expression" dxfId="297" priority="45">
      <formula>$L12&gt;0.15</formula>
    </cfRule>
    <cfRule type="expression" dxfId="296" priority="46">
      <formula>AND($L12&gt;0.08,$L12&lt;0.15)</formula>
    </cfRule>
  </conditionalFormatting>
  <conditionalFormatting sqref="G12">
    <cfRule type="expression" dxfId="295" priority="43">
      <formula>$L12&gt;0.15</formula>
    </cfRule>
    <cfRule type="expression" dxfId="294" priority="44">
      <formula>AND($L12&gt;0.08,$L12&lt;0.15)</formula>
    </cfRule>
  </conditionalFormatting>
  <conditionalFormatting sqref="D15:F15 H15">
    <cfRule type="expression" dxfId="293" priority="41">
      <formula>$L15&gt;0.15</formula>
    </cfRule>
    <cfRule type="expression" dxfId="292" priority="42">
      <formula>AND($L15&gt;0.08,$L15&lt;0.15)</formula>
    </cfRule>
  </conditionalFormatting>
  <conditionalFormatting sqref="D15:F15 H15">
    <cfRule type="expression" dxfId="291" priority="39">
      <formula>$L15&gt;0.15</formula>
    </cfRule>
    <cfRule type="expression" dxfId="290" priority="40">
      <formula>AND($L15&gt;0.08,$L15&lt;0.15)</formula>
    </cfRule>
  </conditionalFormatting>
  <conditionalFormatting sqref="G15">
    <cfRule type="expression" dxfId="289" priority="37">
      <formula>$L15&gt;0.15</formula>
    </cfRule>
    <cfRule type="expression" dxfId="288" priority="38">
      <formula>AND($L15&gt;0.08,$L15&lt;0.15)</formula>
    </cfRule>
  </conditionalFormatting>
  <conditionalFormatting sqref="D16:F16 H16">
    <cfRule type="expression" dxfId="287" priority="35">
      <formula>$L16&gt;0.15</formula>
    </cfRule>
    <cfRule type="expression" dxfId="286" priority="36">
      <formula>AND($L16&gt;0.08,$L16&lt;0.15)</formula>
    </cfRule>
  </conditionalFormatting>
  <conditionalFormatting sqref="D16:F16 H16">
    <cfRule type="expression" dxfId="285" priority="33">
      <formula>$L16&gt;0.15</formula>
    </cfRule>
    <cfRule type="expression" dxfId="284" priority="34">
      <formula>AND($L16&gt;0.08,$L16&lt;0.15)</formula>
    </cfRule>
  </conditionalFormatting>
  <conditionalFormatting sqref="G16">
    <cfRule type="expression" dxfId="283" priority="31">
      <formula>$L16&gt;0.15</formula>
    </cfRule>
    <cfRule type="expression" dxfId="282" priority="32">
      <formula>AND($L16&gt;0.08,$L16&lt;0.15)</formula>
    </cfRule>
  </conditionalFormatting>
  <conditionalFormatting sqref="G17">
    <cfRule type="expression" dxfId="281" priority="29">
      <formula>$L17&gt;0.15</formula>
    </cfRule>
    <cfRule type="expression" dxfId="280" priority="30">
      <formula>AND($L17&gt;0.08,$L17&lt;0.15)</formula>
    </cfRule>
  </conditionalFormatting>
  <conditionalFormatting sqref="D18:H18">
    <cfRule type="expression" dxfId="279" priority="27">
      <formula>$L18&gt;0.15</formula>
    </cfRule>
    <cfRule type="expression" dxfId="278" priority="28">
      <formula>AND($L18&gt;0.08,$L18&lt;0.15)</formula>
    </cfRule>
  </conditionalFormatting>
  <conditionalFormatting sqref="D19:H19">
    <cfRule type="expression" dxfId="277" priority="25">
      <formula>$L19&gt;0.15</formula>
    </cfRule>
    <cfRule type="expression" dxfId="276" priority="26">
      <formula>AND($L19&gt;0.08,$L19&lt;0.15)</formula>
    </cfRule>
  </conditionalFormatting>
  <conditionalFormatting sqref="D19:H19">
    <cfRule type="expression" dxfId="275" priority="23">
      <formula>$L19&gt;0.15</formula>
    </cfRule>
    <cfRule type="expression" dxfId="274" priority="24">
      <formula>AND($L19&gt;0.08,$L19&lt;0.15)</formula>
    </cfRule>
  </conditionalFormatting>
  <conditionalFormatting sqref="D20:H20">
    <cfRule type="expression" dxfId="273" priority="21">
      <formula>$L20&gt;0.15</formula>
    </cfRule>
    <cfRule type="expression" dxfId="272" priority="22">
      <formula>AND($L20&gt;0.08,$L20&lt;0.15)</formula>
    </cfRule>
  </conditionalFormatting>
  <conditionalFormatting sqref="D21:H21">
    <cfRule type="expression" dxfId="271" priority="19">
      <formula>$L21&gt;0.15</formula>
    </cfRule>
    <cfRule type="expression" dxfId="270" priority="20">
      <formula>AND($L21&gt;0.08,$L21&lt;0.15)</formula>
    </cfRule>
  </conditionalFormatting>
  <conditionalFormatting sqref="D21:H21">
    <cfRule type="expression" dxfId="269" priority="17">
      <formula>$L21&gt;0.15</formula>
    </cfRule>
    <cfRule type="expression" dxfId="268" priority="18">
      <formula>AND($L21&gt;0.08,$L21&lt;0.15)</formula>
    </cfRule>
  </conditionalFormatting>
  <conditionalFormatting sqref="D22:H22">
    <cfRule type="expression" dxfId="267" priority="15">
      <formula>$L22&gt;0.15</formula>
    </cfRule>
    <cfRule type="expression" dxfId="266" priority="16">
      <formula>AND($L22&gt;0.08,$L22&lt;0.15)</formula>
    </cfRule>
  </conditionalFormatting>
  <conditionalFormatting sqref="D22:H22">
    <cfRule type="expression" dxfId="265" priority="13">
      <formula>$L22&gt;0.15</formula>
    </cfRule>
    <cfRule type="expression" dxfId="264" priority="14">
      <formula>AND($L22&gt;0.08,$L22&lt;0.15)</formula>
    </cfRule>
  </conditionalFormatting>
  <conditionalFormatting sqref="D23:H23">
    <cfRule type="expression" dxfId="263" priority="11">
      <formula>$L23&gt;0.15</formula>
    </cfRule>
    <cfRule type="expression" dxfId="262" priority="12">
      <formula>AND($L23&gt;0.08,$L23&lt;0.15)</formula>
    </cfRule>
  </conditionalFormatting>
  <conditionalFormatting sqref="D23:H23">
    <cfRule type="expression" dxfId="261" priority="9">
      <formula>$L23&gt;0.15</formula>
    </cfRule>
    <cfRule type="expression" dxfId="260" priority="10">
      <formula>AND($L23&gt;0.08,$L23&lt;0.15)</formula>
    </cfRule>
  </conditionalFormatting>
  <conditionalFormatting sqref="D24:H24">
    <cfRule type="expression" dxfId="259" priority="7">
      <formula>$L24&gt;0.15</formula>
    </cfRule>
    <cfRule type="expression" dxfId="258" priority="8">
      <formula>AND($L24&gt;0.08,$L24&lt;0.15)</formula>
    </cfRule>
  </conditionalFormatting>
  <conditionalFormatting sqref="D24:H24">
    <cfRule type="expression" dxfId="257" priority="5">
      <formula>$L24&gt;0.15</formula>
    </cfRule>
    <cfRule type="expression" dxfId="256" priority="6">
      <formula>AND($L24&gt;0.08,$L24&lt;0.15)</formula>
    </cfRule>
  </conditionalFormatting>
  <conditionalFormatting sqref="D26:H26">
    <cfRule type="expression" dxfId="255" priority="3">
      <formula>$L26&gt;0.15</formula>
    </cfRule>
    <cfRule type="expression" dxfId="254" priority="4">
      <formula>AND($L26&gt;0.08,$L26&lt;0.15)</formula>
    </cfRule>
  </conditionalFormatting>
  <conditionalFormatting sqref="D27:H27">
    <cfRule type="expression" dxfId="253" priority="1">
      <formula>$L27&gt;0.15</formula>
    </cfRule>
    <cfRule type="expression" dxfId="252" priority="2">
      <formula>AND($L27&gt;0.08,$L27&lt;0.15)</formula>
    </cfRule>
  </conditionalFormatting>
  <dataValidations count="3">
    <dataValidation allowBlank="1" showInputMessage="1" showErrorMessage="1" prompt="수식 계산_x000a_수치 입력 금지" sqref="K7:K46 K49:K63"/>
    <dataValidation type="whole" allowBlank="1" showInputMessage="1" showErrorMessage="1" errorTitle="입력값이 올바르지 않습니다." error="숫자만 쓰세요!" sqref="M7:W46 M49:W63">
      <formula1>0</formula1>
      <formula2>20000</formula2>
    </dataValidation>
    <dataValidation type="list" allowBlank="1" showInputMessage="1" showErrorMessage="1" sqref="Z7:Z46 Z49:Z63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데이터!$B$4:$B$17</xm:f>
          </x14:formula1>
          <xm:sqref>D49:D63 D7:D17 D19 D21:D25 D28:D46</xm:sqref>
        </x14:dataValidation>
        <x14:dataValidation type="list" allowBlank="1" showInputMessage="1" showErrorMessage="1">
          <x14:formula1>
            <xm:f>데이터!$C$4:$C$11</xm:f>
          </x14:formula1>
          <xm:sqref>AB49:AB63 AB7:AB46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tabSelected="1" zoomScale="85" zoomScaleNormal="85" workbookViewId="0">
      <pane ySplit="6" topLeftCell="A7" activePane="bottomLeft" state="frozen"/>
      <selection activeCell="A4" sqref="A4:AC4"/>
      <selection pane="bottomLeft" activeCell="F16" sqref="F16"/>
    </sheetView>
  </sheetViews>
  <sheetFormatPr defaultRowHeight="16.5" x14ac:dyDescent="0.3"/>
  <cols>
    <col min="1" max="1" width="6.75" style="17" customWidth="1"/>
    <col min="2" max="2" width="6.25" style="17" customWidth="1"/>
    <col min="3" max="3" width="6.75" style="17" customWidth="1"/>
    <col min="4" max="4" width="8.125" style="17" customWidth="1"/>
    <col min="5" max="5" width="19" style="17" customWidth="1"/>
    <col min="6" max="6" width="22.75" style="17" customWidth="1"/>
    <col min="7" max="8" width="7.875" style="17" customWidth="1"/>
    <col min="9" max="9" width="6.625" style="17" customWidth="1"/>
    <col min="10" max="10" width="7.5" style="17" bestFit="1" customWidth="1"/>
    <col min="11" max="11" width="6.625" style="17" customWidth="1"/>
    <col min="12" max="12" width="7.875" style="18" customWidth="1"/>
    <col min="13" max="23" width="5.875" style="17" customWidth="1"/>
    <col min="24" max="24" width="9.875" style="17" customWidth="1"/>
    <col min="25" max="26" width="5.375" style="17" customWidth="1"/>
    <col min="27" max="27" width="9" style="17" customWidth="1"/>
    <col min="28" max="28" width="10.25" style="17" customWidth="1"/>
    <col min="29" max="29" width="33.75" style="17" bestFit="1" customWidth="1"/>
    <col min="30" max="16384" width="9" style="17"/>
  </cols>
  <sheetData>
    <row r="1" spans="1:29" s="1" customFormat="1" ht="13.5" customHeight="1" x14ac:dyDescent="0.3">
      <c r="A1" s="37" t="s">
        <v>95</v>
      </c>
      <c r="B1" s="38"/>
      <c r="C1" s="38"/>
      <c r="D1" s="38"/>
      <c r="E1" s="43" t="s">
        <v>0</v>
      </c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4"/>
    </row>
    <row r="2" spans="1:29" s="1" customFormat="1" ht="13.5" customHeight="1" x14ac:dyDescent="0.3">
      <c r="A2" s="39"/>
      <c r="B2" s="40"/>
      <c r="C2" s="40"/>
      <c r="D2" s="40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6"/>
    </row>
    <row r="3" spans="1:29" s="1" customFormat="1" ht="13.5" customHeight="1" x14ac:dyDescent="0.3">
      <c r="A3" s="41"/>
      <c r="B3" s="42"/>
      <c r="C3" s="42"/>
      <c r="D3" s="42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8"/>
    </row>
    <row r="4" spans="1:29" s="1" customFormat="1" ht="9.9499999999999993" customHeight="1" thickBot="1" x14ac:dyDescent="0.35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1"/>
    </row>
    <row r="5" spans="1:29" s="2" customFormat="1" ht="17.25" thickTop="1" x14ac:dyDescent="0.3">
      <c r="A5" s="31" t="s">
        <v>1</v>
      </c>
      <c r="B5" s="52" t="s">
        <v>50</v>
      </c>
      <c r="C5" s="52" t="str">
        <f>RIGHT($A$1,1)</f>
        <v>일</v>
      </c>
      <c r="D5" s="31" t="s">
        <v>2</v>
      </c>
      <c r="E5" s="31" t="s">
        <v>3</v>
      </c>
      <c r="F5" s="31" t="s">
        <v>4</v>
      </c>
      <c r="G5" s="31" t="s">
        <v>5</v>
      </c>
      <c r="H5" s="29" t="s">
        <v>6</v>
      </c>
      <c r="I5" s="31" t="s">
        <v>7</v>
      </c>
      <c r="J5" s="31" t="s">
        <v>8</v>
      </c>
      <c r="K5" s="31" t="s">
        <v>9</v>
      </c>
      <c r="L5" s="32" t="s">
        <v>10</v>
      </c>
      <c r="M5" s="34" t="s">
        <v>11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 t="s">
        <v>12</v>
      </c>
      <c r="Y5" s="34"/>
      <c r="Z5" s="34"/>
      <c r="AA5" s="34" t="s">
        <v>13</v>
      </c>
      <c r="AB5" s="34" t="s">
        <v>14</v>
      </c>
      <c r="AC5" s="55" t="s">
        <v>15</v>
      </c>
    </row>
    <row r="6" spans="1:29" s="2" customFormat="1" ht="17.25" thickBot="1" x14ac:dyDescent="0.35">
      <c r="A6" s="30"/>
      <c r="B6" s="53"/>
      <c r="C6" s="53"/>
      <c r="D6" s="30"/>
      <c r="E6" s="30"/>
      <c r="F6" s="30"/>
      <c r="G6" s="30"/>
      <c r="H6" s="30"/>
      <c r="I6" s="30"/>
      <c r="J6" s="30"/>
      <c r="K6" s="30"/>
      <c r="L6" s="33"/>
      <c r="M6" s="23" t="s">
        <v>16</v>
      </c>
      <c r="N6" s="23" t="s">
        <v>17</v>
      </c>
      <c r="O6" s="23" t="s">
        <v>18</v>
      </c>
      <c r="P6" s="23" t="s">
        <v>19</v>
      </c>
      <c r="Q6" s="23" t="s">
        <v>20</v>
      </c>
      <c r="R6" s="3" t="s">
        <v>21</v>
      </c>
      <c r="S6" s="23" t="s">
        <v>22</v>
      </c>
      <c r="T6" s="3" t="s">
        <v>23</v>
      </c>
      <c r="U6" s="3" t="s">
        <v>46</v>
      </c>
      <c r="V6" s="3" t="s">
        <v>47</v>
      </c>
      <c r="W6" s="23" t="s">
        <v>24</v>
      </c>
      <c r="X6" s="23" t="s">
        <v>25</v>
      </c>
      <c r="Y6" s="23" t="s">
        <v>26</v>
      </c>
      <c r="Z6" s="23" t="s">
        <v>27</v>
      </c>
      <c r="AA6" s="54"/>
      <c r="AB6" s="54"/>
      <c r="AC6" s="54"/>
    </row>
    <row r="7" spans="1:29" s="13" customFormat="1" ht="20.100000000000001" customHeight="1" thickTop="1" x14ac:dyDescent="0.3">
      <c r="A7" s="4">
        <v>1</v>
      </c>
      <c r="B7" s="5">
        <v>11</v>
      </c>
      <c r="C7" s="5">
        <v>4</v>
      </c>
      <c r="D7" s="6" t="s">
        <v>129</v>
      </c>
      <c r="E7" s="6" t="s">
        <v>128</v>
      </c>
      <c r="F7" s="6" t="s">
        <v>125</v>
      </c>
      <c r="G7" s="4" t="s">
        <v>126</v>
      </c>
      <c r="H7" s="4" t="s">
        <v>127</v>
      </c>
      <c r="I7" s="7">
        <f t="shared" ref="I7:I46" si="0">J7+K7</f>
        <v>551</v>
      </c>
      <c r="J7" s="8">
        <v>500</v>
      </c>
      <c r="K7" s="7">
        <f t="shared" ref="K7:K16" si="1">SUM(M7:W7)</f>
        <v>51</v>
      </c>
      <c r="L7" s="9">
        <f t="shared" ref="L7:L46" si="2">K7/I7</f>
        <v>9.2558983666061703E-2</v>
      </c>
      <c r="M7" s="10">
        <v>46</v>
      </c>
      <c r="N7" s="10"/>
      <c r="O7" s="10"/>
      <c r="P7" s="10">
        <v>5</v>
      </c>
      <c r="Q7" s="10"/>
      <c r="R7" s="10"/>
      <c r="S7" s="10"/>
      <c r="T7" s="10"/>
      <c r="U7" s="10"/>
      <c r="V7" s="10"/>
      <c r="W7" s="10"/>
      <c r="X7" s="11">
        <v>20201104</v>
      </c>
      <c r="Y7" s="11">
        <v>13</v>
      </c>
      <c r="Z7" s="5" t="s">
        <v>131</v>
      </c>
      <c r="AA7" s="11" t="str">
        <f t="shared" ref="AA7:AA46" si="3">IF($Z7="A","하선동",IF($Z7="B","이형준",""))</f>
        <v>하선동</v>
      </c>
      <c r="AB7" s="4" t="s">
        <v>66</v>
      </c>
      <c r="AC7" s="12"/>
    </row>
    <row r="8" spans="1:29" s="13" customFormat="1" ht="20.100000000000001" customHeight="1" x14ac:dyDescent="0.3">
      <c r="A8" s="4">
        <v>2</v>
      </c>
      <c r="B8" s="5">
        <f>B7</f>
        <v>11</v>
      </c>
      <c r="C8" s="5">
        <f>C7</f>
        <v>4</v>
      </c>
      <c r="D8" s="6" t="s">
        <v>129</v>
      </c>
      <c r="E8" s="6" t="s">
        <v>128</v>
      </c>
      <c r="F8" s="6" t="s">
        <v>125</v>
      </c>
      <c r="G8" s="4" t="s">
        <v>126</v>
      </c>
      <c r="H8" s="4" t="s">
        <v>127</v>
      </c>
      <c r="I8" s="7">
        <f t="shared" si="0"/>
        <v>1940</v>
      </c>
      <c r="J8" s="8">
        <v>1920</v>
      </c>
      <c r="K8" s="7">
        <f t="shared" si="1"/>
        <v>20</v>
      </c>
      <c r="L8" s="9">
        <f t="shared" si="2"/>
        <v>1.0309278350515464E-2</v>
      </c>
      <c r="M8" s="10">
        <v>11</v>
      </c>
      <c r="N8" s="10"/>
      <c r="O8" s="10"/>
      <c r="P8" s="10">
        <v>9</v>
      </c>
      <c r="Q8" s="10"/>
      <c r="R8" s="10"/>
      <c r="S8" s="10"/>
      <c r="T8" s="10"/>
      <c r="U8" s="10"/>
      <c r="V8" s="10"/>
      <c r="W8" s="10"/>
      <c r="X8" s="11">
        <v>20201104</v>
      </c>
      <c r="Y8" s="11">
        <v>13</v>
      </c>
      <c r="Z8" s="5" t="s">
        <v>132</v>
      </c>
      <c r="AA8" s="11" t="str">
        <f t="shared" si="3"/>
        <v>이형준</v>
      </c>
      <c r="AB8" s="4" t="s">
        <v>66</v>
      </c>
      <c r="AC8" s="12"/>
    </row>
    <row r="9" spans="1:29" s="13" customFormat="1" ht="20.100000000000001" customHeight="1" x14ac:dyDescent="0.3">
      <c r="A9" s="4">
        <v>3</v>
      </c>
      <c r="B9" s="5">
        <f t="shared" ref="B9:C24" si="4">B8</f>
        <v>11</v>
      </c>
      <c r="C9" s="5">
        <f t="shared" si="4"/>
        <v>4</v>
      </c>
      <c r="D9" s="6" t="s">
        <v>135</v>
      </c>
      <c r="E9" s="15" t="s">
        <v>134</v>
      </c>
      <c r="F9" s="4" t="s">
        <v>133</v>
      </c>
      <c r="G9" s="4" t="s">
        <v>136</v>
      </c>
      <c r="H9" s="4" t="s">
        <v>127</v>
      </c>
      <c r="I9" s="7">
        <f t="shared" si="0"/>
        <v>2475</v>
      </c>
      <c r="J9" s="8">
        <v>2470</v>
      </c>
      <c r="K9" s="7">
        <f t="shared" si="1"/>
        <v>5</v>
      </c>
      <c r="L9" s="9">
        <f t="shared" si="2"/>
        <v>2.0202020202020202E-3</v>
      </c>
      <c r="M9" s="10"/>
      <c r="N9" s="10"/>
      <c r="O9" s="10"/>
      <c r="P9" s="10"/>
      <c r="Q9" s="10">
        <v>5</v>
      </c>
      <c r="R9" s="10"/>
      <c r="S9" s="10"/>
      <c r="T9" s="10"/>
      <c r="U9" s="10"/>
      <c r="V9" s="10"/>
      <c r="W9" s="10"/>
      <c r="X9" s="11">
        <v>20201104</v>
      </c>
      <c r="Y9" s="11">
        <v>11</v>
      </c>
      <c r="Z9" s="5" t="s">
        <v>132</v>
      </c>
      <c r="AA9" s="11" t="str">
        <f t="shared" si="3"/>
        <v>이형준</v>
      </c>
      <c r="AB9" s="4" t="s">
        <v>66</v>
      </c>
      <c r="AC9" s="12" t="s">
        <v>130</v>
      </c>
    </row>
    <row r="10" spans="1:29" s="13" customFormat="1" ht="20.100000000000001" customHeight="1" x14ac:dyDescent="0.3">
      <c r="A10" s="4">
        <v>4</v>
      </c>
      <c r="B10" s="5">
        <f t="shared" si="4"/>
        <v>11</v>
      </c>
      <c r="C10" s="5">
        <f t="shared" si="4"/>
        <v>4</v>
      </c>
      <c r="D10" s="6" t="s">
        <v>54</v>
      </c>
      <c r="E10" s="6" t="s">
        <v>61</v>
      </c>
      <c r="F10" s="4" t="s">
        <v>67</v>
      </c>
      <c r="G10" s="4" t="s">
        <v>68</v>
      </c>
      <c r="H10" s="4" t="s">
        <v>64</v>
      </c>
      <c r="I10" s="7">
        <f t="shared" si="0"/>
        <v>738</v>
      </c>
      <c r="J10" s="8">
        <v>580</v>
      </c>
      <c r="K10" s="7">
        <f t="shared" si="1"/>
        <v>158</v>
      </c>
      <c r="L10" s="9">
        <f t="shared" si="2"/>
        <v>0.21409214092140921</v>
      </c>
      <c r="M10" s="10">
        <v>4</v>
      </c>
      <c r="N10" s="10"/>
      <c r="O10" s="10"/>
      <c r="P10" s="10">
        <v>5</v>
      </c>
      <c r="Q10" s="10"/>
      <c r="R10" s="10"/>
      <c r="S10" s="10"/>
      <c r="T10" s="10"/>
      <c r="U10" s="10">
        <v>149</v>
      </c>
      <c r="V10" s="10"/>
      <c r="W10" s="10"/>
      <c r="X10" s="11">
        <v>20201030</v>
      </c>
      <c r="Y10" s="11">
        <v>5</v>
      </c>
      <c r="Z10" s="5" t="s">
        <v>132</v>
      </c>
      <c r="AA10" s="11" t="str">
        <f t="shared" si="3"/>
        <v>이형준</v>
      </c>
      <c r="AB10" s="4" t="s">
        <v>71</v>
      </c>
      <c r="AC10" s="12"/>
    </row>
    <row r="11" spans="1:29" s="13" customFormat="1" ht="20.100000000000001" customHeight="1" x14ac:dyDescent="0.3">
      <c r="A11" s="4">
        <v>5</v>
      </c>
      <c r="B11" s="5">
        <f t="shared" si="4"/>
        <v>11</v>
      </c>
      <c r="C11" s="5">
        <f t="shared" si="4"/>
        <v>4</v>
      </c>
      <c r="D11" s="6" t="s">
        <v>54</v>
      </c>
      <c r="E11" s="6" t="s">
        <v>61</v>
      </c>
      <c r="F11" s="4" t="s">
        <v>67</v>
      </c>
      <c r="G11" s="4" t="s">
        <v>68</v>
      </c>
      <c r="H11" s="4" t="s">
        <v>64</v>
      </c>
      <c r="I11" s="7">
        <f t="shared" si="0"/>
        <v>2708</v>
      </c>
      <c r="J11" s="8">
        <v>2700</v>
      </c>
      <c r="K11" s="7">
        <f t="shared" si="1"/>
        <v>8</v>
      </c>
      <c r="L11" s="9">
        <f t="shared" si="2"/>
        <v>2.9542097488921715E-3</v>
      </c>
      <c r="M11" s="10"/>
      <c r="N11" s="10"/>
      <c r="O11" s="10"/>
      <c r="P11" s="10">
        <v>6</v>
      </c>
      <c r="Q11" s="10">
        <v>2</v>
      </c>
      <c r="R11" s="10"/>
      <c r="S11" s="10"/>
      <c r="T11" s="10"/>
      <c r="U11" s="10"/>
      <c r="V11" s="10"/>
      <c r="W11" s="10"/>
      <c r="X11" s="11">
        <v>20201104</v>
      </c>
      <c r="Y11" s="11">
        <v>5</v>
      </c>
      <c r="Z11" s="5" t="s">
        <v>131</v>
      </c>
      <c r="AA11" s="11" t="str">
        <f t="shared" si="3"/>
        <v>하선동</v>
      </c>
      <c r="AB11" s="4" t="s">
        <v>71</v>
      </c>
      <c r="AC11" s="12"/>
    </row>
    <row r="12" spans="1:29" s="13" customFormat="1" ht="20.100000000000001" customHeight="1" x14ac:dyDescent="0.3">
      <c r="A12" s="4">
        <v>6</v>
      </c>
      <c r="B12" s="5">
        <f t="shared" si="4"/>
        <v>11</v>
      </c>
      <c r="C12" s="5">
        <f t="shared" si="4"/>
        <v>4</v>
      </c>
      <c r="D12" s="6" t="s">
        <v>54</v>
      </c>
      <c r="E12" s="6" t="s">
        <v>61</v>
      </c>
      <c r="F12" s="4" t="s">
        <v>67</v>
      </c>
      <c r="G12" s="4" t="s">
        <v>68</v>
      </c>
      <c r="H12" s="4" t="s">
        <v>64</v>
      </c>
      <c r="I12" s="7">
        <f t="shared" si="0"/>
        <v>8236</v>
      </c>
      <c r="J12" s="8">
        <v>8200</v>
      </c>
      <c r="K12" s="7">
        <f t="shared" si="1"/>
        <v>36</v>
      </c>
      <c r="L12" s="9">
        <f t="shared" si="2"/>
        <v>4.3710539096648857E-3</v>
      </c>
      <c r="M12" s="10"/>
      <c r="N12" s="10">
        <v>12</v>
      </c>
      <c r="O12" s="10"/>
      <c r="P12" s="10">
        <v>22</v>
      </c>
      <c r="Q12" s="10">
        <v>2</v>
      </c>
      <c r="R12" s="10"/>
      <c r="S12" s="10"/>
      <c r="T12" s="10"/>
      <c r="U12" s="10"/>
      <c r="V12" s="10"/>
      <c r="W12" s="10"/>
      <c r="X12" s="11">
        <v>20201104</v>
      </c>
      <c r="Y12" s="11">
        <v>5</v>
      </c>
      <c r="Z12" s="5" t="s">
        <v>132</v>
      </c>
      <c r="AA12" s="11" t="str">
        <f t="shared" si="3"/>
        <v>이형준</v>
      </c>
      <c r="AB12" s="4" t="s">
        <v>71</v>
      </c>
      <c r="AC12" s="12"/>
    </row>
    <row r="13" spans="1:29" s="13" customFormat="1" ht="20.100000000000001" customHeight="1" x14ac:dyDescent="0.3">
      <c r="A13" s="4">
        <v>7</v>
      </c>
      <c r="B13" s="5">
        <f t="shared" si="4"/>
        <v>11</v>
      </c>
      <c r="C13" s="5">
        <f t="shared" si="4"/>
        <v>4</v>
      </c>
      <c r="D13" s="6" t="s">
        <v>60</v>
      </c>
      <c r="E13" s="6" t="s">
        <v>61</v>
      </c>
      <c r="F13" s="6" t="s">
        <v>62</v>
      </c>
      <c r="G13" s="4" t="s">
        <v>63</v>
      </c>
      <c r="H13" s="4" t="s">
        <v>64</v>
      </c>
      <c r="I13" s="7">
        <f t="shared" si="0"/>
        <v>2077</v>
      </c>
      <c r="J13" s="8">
        <v>1930</v>
      </c>
      <c r="K13" s="7">
        <f t="shared" si="1"/>
        <v>147</v>
      </c>
      <c r="L13" s="9">
        <f t="shared" si="2"/>
        <v>7.077515647568608E-2</v>
      </c>
      <c r="M13" s="10">
        <v>134</v>
      </c>
      <c r="N13" s="10"/>
      <c r="O13" s="10"/>
      <c r="P13" s="10">
        <v>8</v>
      </c>
      <c r="Q13" s="10">
        <v>3</v>
      </c>
      <c r="R13" s="10"/>
      <c r="S13" s="10"/>
      <c r="T13" s="10">
        <v>2</v>
      </c>
      <c r="U13" s="10"/>
      <c r="V13" s="10"/>
      <c r="W13" s="10"/>
      <c r="X13" s="11">
        <v>20201030</v>
      </c>
      <c r="Y13" s="11">
        <v>7</v>
      </c>
      <c r="Z13" s="5" t="s">
        <v>131</v>
      </c>
      <c r="AA13" s="11" t="str">
        <f t="shared" si="3"/>
        <v>하선동</v>
      </c>
      <c r="AB13" s="4" t="s">
        <v>71</v>
      </c>
      <c r="AC13" s="12"/>
    </row>
    <row r="14" spans="1:29" s="13" customFormat="1" ht="20.100000000000001" customHeight="1" x14ac:dyDescent="0.3">
      <c r="A14" s="4">
        <v>8</v>
      </c>
      <c r="B14" s="5">
        <f t="shared" si="4"/>
        <v>11</v>
      </c>
      <c r="C14" s="5">
        <f t="shared" si="4"/>
        <v>4</v>
      </c>
      <c r="D14" s="6" t="s">
        <v>60</v>
      </c>
      <c r="E14" s="6" t="s">
        <v>61</v>
      </c>
      <c r="F14" s="6" t="s">
        <v>62</v>
      </c>
      <c r="G14" s="4" t="s">
        <v>63</v>
      </c>
      <c r="H14" s="4" t="s">
        <v>64</v>
      </c>
      <c r="I14" s="7">
        <f t="shared" si="0"/>
        <v>940</v>
      </c>
      <c r="J14" s="8">
        <v>880</v>
      </c>
      <c r="K14" s="7">
        <f t="shared" si="1"/>
        <v>60</v>
      </c>
      <c r="L14" s="9">
        <f t="shared" si="2"/>
        <v>6.3829787234042548E-2</v>
      </c>
      <c r="M14" s="10">
        <v>49</v>
      </c>
      <c r="N14" s="10"/>
      <c r="O14" s="10"/>
      <c r="P14" s="10">
        <v>11</v>
      </c>
      <c r="Q14" s="10"/>
      <c r="R14" s="10"/>
      <c r="S14" s="10"/>
      <c r="T14" s="10"/>
      <c r="U14" s="10"/>
      <c r="V14" s="10"/>
      <c r="W14" s="10"/>
      <c r="X14" s="11">
        <v>20201104</v>
      </c>
      <c r="Y14" s="11">
        <v>7</v>
      </c>
      <c r="Z14" s="5" t="s">
        <v>132</v>
      </c>
      <c r="AA14" s="11" t="str">
        <f t="shared" si="3"/>
        <v>이형준</v>
      </c>
      <c r="AB14" s="4" t="s">
        <v>71</v>
      </c>
      <c r="AC14" s="12"/>
    </row>
    <row r="15" spans="1:29" s="13" customFormat="1" ht="20.100000000000001" customHeight="1" x14ac:dyDescent="0.3">
      <c r="A15" s="4">
        <v>9</v>
      </c>
      <c r="B15" s="5">
        <f t="shared" si="4"/>
        <v>11</v>
      </c>
      <c r="C15" s="5">
        <f t="shared" si="4"/>
        <v>4</v>
      </c>
      <c r="D15" s="6" t="s">
        <v>54</v>
      </c>
      <c r="E15" s="6" t="s">
        <v>112</v>
      </c>
      <c r="F15" s="4" t="s">
        <v>111</v>
      </c>
      <c r="G15" s="4" t="s">
        <v>79</v>
      </c>
      <c r="H15" s="4" t="s">
        <v>57</v>
      </c>
      <c r="I15" s="7">
        <f t="shared" si="0"/>
        <v>1866</v>
      </c>
      <c r="J15" s="8">
        <v>1860</v>
      </c>
      <c r="K15" s="7">
        <f t="shared" si="1"/>
        <v>6</v>
      </c>
      <c r="L15" s="9">
        <f t="shared" si="2"/>
        <v>3.2154340836012861E-3</v>
      </c>
      <c r="M15" s="10">
        <v>3</v>
      </c>
      <c r="N15" s="10"/>
      <c r="O15" s="10"/>
      <c r="P15" s="10"/>
      <c r="Q15" s="10"/>
      <c r="R15" s="10"/>
      <c r="S15" s="10"/>
      <c r="T15" s="10">
        <v>3</v>
      </c>
      <c r="U15" s="10"/>
      <c r="V15" s="10"/>
      <c r="W15" s="10"/>
      <c r="X15" s="11">
        <v>20201102</v>
      </c>
      <c r="Y15" s="11">
        <v>2</v>
      </c>
      <c r="Z15" s="5" t="s">
        <v>132</v>
      </c>
      <c r="AA15" s="11" t="str">
        <f t="shared" si="3"/>
        <v>이형준</v>
      </c>
      <c r="AB15" s="4" t="s">
        <v>74</v>
      </c>
      <c r="AC15" s="12"/>
    </row>
    <row r="16" spans="1:29" s="13" customFormat="1" ht="20.100000000000001" customHeight="1" x14ac:dyDescent="0.3">
      <c r="A16" s="4">
        <v>10</v>
      </c>
      <c r="B16" s="5">
        <f t="shared" si="4"/>
        <v>11</v>
      </c>
      <c r="C16" s="5">
        <f t="shared" si="4"/>
        <v>4</v>
      </c>
      <c r="D16" s="6" t="s">
        <v>135</v>
      </c>
      <c r="E16" s="6" t="s">
        <v>61</v>
      </c>
      <c r="F16" s="6" t="s">
        <v>137</v>
      </c>
      <c r="G16" s="4" t="s">
        <v>136</v>
      </c>
      <c r="H16" s="4" t="s">
        <v>127</v>
      </c>
      <c r="I16" s="7">
        <f t="shared" si="0"/>
        <v>1266</v>
      </c>
      <c r="J16" s="8">
        <v>1263</v>
      </c>
      <c r="K16" s="7">
        <f t="shared" si="1"/>
        <v>3</v>
      </c>
      <c r="L16" s="9">
        <f t="shared" si="2"/>
        <v>2.3696682464454978E-3</v>
      </c>
      <c r="M16" s="10">
        <v>3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1">
        <v>20201103</v>
      </c>
      <c r="Y16" s="11">
        <v>14</v>
      </c>
      <c r="Z16" s="5" t="s">
        <v>132</v>
      </c>
      <c r="AA16" s="11" t="str">
        <f t="shared" si="3"/>
        <v>이형준</v>
      </c>
      <c r="AB16" s="4" t="s">
        <v>74</v>
      </c>
      <c r="AC16" s="12"/>
    </row>
    <row r="17" spans="1:29" s="13" customFormat="1" ht="20.100000000000001" customHeight="1" x14ac:dyDescent="0.3">
      <c r="A17" s="4">
        <v>11</v>
      </c>
      <c r="B17" s="5">
        <f t="shared" si="4"/>
        <v>11</v>
      </c>
      <c r="C17" s="5">
        <f t="shared" si="4"/>
        <v>4</v>
      </c>
      <c r="D17" s="6" t="s">
        <v>54</v>
      </c>
      <c r="E17" s="6" t="s">
        <v>53</v>
      </c>
      <c r="F17" s="6" t="s">
        <v>52</v>
      </c>
      <c r="G17" s="4" t="s">
        <v>56</v>
      </c>
      <c r="H17" s="4" t="s">
        <v>57</v>
      </c>
      <c r="I17" s="7">
        <f t="shared" si="0"/>
        <v>3611</v>
      </c>
      <c r="J17" s="8">
        <v>3604</v>
      </c>
      <c r="K17" s="7">
        <f t="shared" ref="K17:K18" si="5">SUM(M17:W17)</f>
        <v>7</v>
      </c>
      <c r="L17" s="9">
        <f t="shared" si="2"/>
        <v>1.938521185267239E-3</v>
      </c>
      <c r="M17" s="10"/>
      <c r="N17" s="10"/>
      <c r="O17" s="10"/>
      <c r="P17" s="10"/>
      <c r="Q17" s="10"/>
      <c r="R17" s="10"/>
      <c r="S17" s="10">
        <v>4</v>
      </c>
      <c r="T17" s="10">
        <v>3</v>
      </c>
      <c r="U17" s="10"/>
      <c r="V17" s="10"/>
      <c r="W17" s="10"/>
      <c r="X17" s="11">
        <v>20201030</v>
      </c>
      <c r="Y17" s="11">
        <v>12</v>
      </c>
      <c r="Z17" s="5" t="s">
        <v>132</v>
      </c>
      <c r="AA17" s="11" t="str">
        <f t="shared" si="3"/>
        <v>이형준</v>
      </c>
      <c r="AB17" s="4" t="s">
        <v>74</v>
      </c>
      <c r="AC17" s="12"/>
    </row>
    <row r="18" spans="1:29" s="13" customFormat="1" ht="20.100000000000001" customHeight="1" x14ac:dyDescent="0.3">
      <c r="A18" s="4">
        <v>12</v>
      </c>
      <c r="B18" s="5">
        <f t="shared" si="4"/>
        <v>11</v>
      </c>
      <c r="C18" s="5">
        <f t="shared" si="4"/>
        <v>4</v>
      </c>
      <c r="D18" s="6" t="s">
        <v>129</v>
      </c>
      <c r="E18" s="6" t="s">
        <v>140</v>
      </c>
      <c r="F18" s="6" t="s">
        <v>138</v>
      </c>
      <c r="G18" s="4" t="s">
        <v>139</v>
      </c>
      <c r="H18" s="4" t="s">
        <v>57</v>
      </c>
      <c r="I18" s="7">
        <f t="shared" si="0"/>
        <v>1170</v>
      </c>
      <c r="J18" s="8">
        <v>1143</v>
      </c>
      <c r="K18" s="7">
        <f t="shared" si="5"/>
        <v>27</v>
      </c>
      <c r="L18" s="9">
        <f t="shared" si="2"/>
        <v>2.3076923076923078E-2</v>
      </c>
      <c r="M18" s="10"/>
      <c r="N18" s="10"/>
      <c r="O18" s="10"/>
      <c r="P18" s="10"/>
      <c r="Q18" s="10"/>
      <c r="R18" s="10"/>
      <c r="S18" s="10">
        <v>27</v>
      </c>
      <c r="T18" s="10"/>
      <c r="U18" s="10"/>
      <c r="V18" s="10"/>
      <c r="W18" s="10"/>
      <c r="X18" s="11">
        <v>20201104</v>
      </c>
      <c r="Y18" s="11">
        <v>12</v>
      </c>
      <c r="Z18" s="5" t="s">
        <v>131</v>
      </c>
      <c r="AA18" s="11" t="str">
        <f t="shared" si="3"/>
        <v>하선동</v>
      </c>
      <c r="AB18" s="4" t="s">
        <v>74</v>
      </c>
      <c r="AC18" s="12"/>
    </row>
    <row r="19" spans="1:29" s="13" customFormat="1" ht="20.100000000000001" customHeight="1" x14ac:dyDescent="0.3">
      <c r="A19" s="4">
        <v>13</v>
      </c>
      <c r="B19" s="5">
        <f t="shared" si="4"/>
        <v>11</v>
      </c>
      <c r="C19" s="5">
        <f t="shared" si="4"/>
        <v>4</v>
      </c>
      <c r="D19" s="6" t="s">
        <v>143</v>
      </c>
      <c r="E19" s="4" t="s">
        <v>134</v>
      </c>
      <c r="F19" s="4" t="s">
        <v>141</v>
      </c>
      <c r="G19" s="4" t="s">
        <v>142</v>
      </c>
      <c r="H19" s="4" t="s">
        <v>127</v>
      </c>
      <c r="I19" s="7">
        <f t="shared" si="0"/>
        <v>2365</v>
      </c>
      <c r="J19" s="8">
        <v>2337</v>
      </c>
      <c r="K19" s="7">
        <f t="shared" ref="K19:K46" si="6">SUM(M19:W19)</f>
        <v>28</v>
      </c>
      <c r="L19" s="9">
        <f t="shared" si="2"/>
        <v>1.1839323467230444E-2</v>
      </c>
      <c r="M19" s="10"/>
      <c r="N19" s="10"/>
      <c r="O19" s="10"/>
      <c r="P19" s="10">
        <v>3</v>
      </c>
      <c r="Q19" s="10">
        <v>25</v>
      </c>
      <c r="R19" s="10"/>
      <c r="S19" s="10"/>
      <c r="T19" s="10"/>
      <c r="U19" s="10"/>
      <c r="V19" s="10"/>
      <c r="W19" s="10"/>
      <c r="X19" s="11">
        <v>20201104</v>
      </c>
      <c r="Y19" s="11">
        <v>14</v>
      </c>
      <c r="Z19" s="5" t="s">
        <v>131</v>
      </c>
      <c r="AA19" s="11" t="str">
        <f t="shared" si="3"/>
        <v>하선동</v>
      </c>
      <c r="AB19" s="4" t="s">
        <v>74</v>
      </c>
      <c r="AC19" s="12"/>
    </row>
    <row r="20" spans="1:29" s="13" customFormat="1" ht="20.100000000000001" customHeight="1" x14ac:dyDescent="0.3">
      <c r="A20" s="4">
        <v>14</v>
      </c>
      <c r="B20" s="5">
        <f t="shared" si="4"/>
        <v>11</v>
      </c>
      <c r="C20" s="5">
        <f t="shared" si="4"/>
        <v>4</v>
      </c>
      <c r="D20" s="6" t="s">
        <v>54</v>
      </c>
      <c r="E20" s="6" t="s">
        <v>61</v>
      </c>
      <c r="F20" s="4" t="s">
        <v>67</v>
      </c>
      <c r="G20" s="4" t="s">
        <v>68</v>
      </c>
      <c r="H20" s="4" t="s">
        <v>64</v>
      </c>
      <c r="I20" s="7">
        <f t="shared" si="0"/>
        <v>2740</v>
      </c>
      <c r="J20" s="8">
        <v>2714</v>
      </c>
      <c r="K20" s="7">
        <f t="shared" si="6"/>
        <v>26</v>
      </c>
      <c r="L20" s="9">
        <f t="shared" si="2"/>
        <v>9.4890510948905105E-3</v>
      </c>
      <c r="M20" s="10"/>
      <c r="N20" s="10"/>
      <c r="O20" s="10"/>
      <c r="P20" s="10"/>
      <c r="Q20" s="10">
        <v>26</v>
      </c>
      <c r="R20" s="10"/>
      <c r="S20" s="10"/>
      <c r="T20" s="10"/>
      <c r="U20" s="10"/>
      <c r="V20" s="10"/>
      <c r="W20" s="10"/>
      <c r="X20" s="11">
        <v>20201103</v>
      </c>
      <c r="Y20" s="11">
        <v>5</v>
      </c>
      <c r="Z20" s="5" t="s">
        <v>132</v>
      </c>
      <c r="AA20" s="11" t="str">
        <f t="shared" si="3"/>
        <v>이형준</v>
      </c>
      <c r="AB20" s="4" t="s">
        <v>81</v>
      </c>
      <c r="AC20" s="12"/>
    </row>
    <row r="21" spans="1:29" s="13" customFormat="1" ht="20.100000000000001" customHeight="1" x14ac:dyDescent="0.3">
      <c r="A21" s="4">
        <v>15</v>
      </c>
      <c r="B21" s="5">
        <f t="shared" si="4"/>
        <v>11</v>
      </c>
      <c r="C21" s="5">
        <f t="shared" si="4"/>
        <v>4</v>
      </c>
      <c r="D21" s="6" t="s">
        <v>54</v>
      </c>
      <c r="E21" s="6" t="s">
        <v>61</v>
      </c>
      <c r="F21" s="4" t="s">
        <v>67</v>
      </c>
      <c r="G21" s="4" t="s">
        <v>68</v>
      </c>
      <c r="H21" s="4" t="s">
        <v>64</v>
      </c>
      <c r="I21" s="7">
        <f t="shared" si="0"/>
        <v>3356</v>
      </c>
      <c r="J21" s="8">
        <v>3326</v>
      </c>
      <c r="K21" s="7">
        <f t="shared" si="6"/>
        <v>30</v>
      </c>
      <c r="L21" s="9">
        <f t="shared" si="2"/>
        <v>8.9392133492252682E-3</v>
      </c>
      <c r="M21" s="10"/>
      <c r="N21" s="10"/>
      <c r="O21" s="10"/>
      <c r="P21" s="10"/>
      <c r="Q21" s="10">
        <v>24</v>
      </c>
      <c r="R21" s="10"/>
      <c r="S21" s="10"/>
      <c r="T21" s="10"/>
      <c r="U21" s="10">
        <v>6</v>
      </c>
      <c r="V21" s="10"/>
      <c r="W21" s="10"/>
      <c r="X21" s="11">
        <v>20201104</v>
      </c>
      <c r="Y21" s="11">
        <v>5</v>
      </c>
      <c r="Z21" s="5" t="s">
        <v>131</v>
      </c>
      <c r="AA21" s="11" t="str">
        <f t="shared" si="3"/>
        <v>하선동</v>
      </c>
      <c r="AB21" s="4" t="s">
        <v>81</v>
      </c>
      <c r="AC21" s="12"/>
    </row>
    <row r="22" spans="1:29" s="13" customFormat="1" ht="20.100000000000001" customHeight="1" x14ac:dyDescent="0.3">
      <c r="A22" s="4">
        <v>16</v>
      </c>
      <c r="B22" s="5">
        <f t="shared" si="4"/>
        <v>11</v>
      </c>
      <c r="C22" s="5">
        <f t="shared" si="4"/>
        <v>4</v>
      </c>
      <c r="D22" s="6" t="s">
        <v>149</v>
      </c>
      <c r="E22" s="6" t="s">
        <v>147</v>
      </c>
      <c r="F22" s="6" t="s">
        <v>146</v>
      </c>
      <c r="G22" s="4" t="s">
        <v>148</v>
      </c>
      <c r="H22" s="4"/>
      <c r="I22" s="7">
        <f t="shared" si="0"/>
        <v>1000</v>
      </c>
      <c r="J22" s="8">
        <v>1000</v>
      </c>
      <c r="K22" s="7">
        <f t="shared" si="6"/>
        <v>0</v>
      </c>
      <c r="L22" s="9">
        <f t="shared" si="2"/>
        <v>0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1">
        <v>20201104</v>
      </c>
      <c r="Y22" s="11">
        <v>11</v>
      </c>
      <c r="Z22" s="5" t="s">
        <v>131</v>
      </c>
      <c r="AA22" s="11" t="str">
        <f t="shared" si="3"/>
        <v>하선동</v>
      </c>
      <c r="AB22" s="4" t="s">
        <v>81</v>
      </c>
      <c r="AC22" s="12"/>
    </row>
    <row r="23" spans="1:29" s="13" customFormat="1" ht="20.100000000000001" customHeight="1" x14ac:dyDescent="0.3">
      <c r="A23" s="4">
        <v>17</v>
      </c>
      <c r="B23" s="5">
        <f t="shared" si="4"/>
        <v>11</v>
      </c>
      <c r="C23" s="5">
        <f t="shared" si="4"/>
        <v>4</v>
      </c>
      <c r="D23" s="6" t="s">
        <v>30</v>
      </c>
      <c r="E23" s="6" t="s">
        <v>61</v>
      </c>
      <c r="F23" s="6" t="s">
        <v>69</v>
      </c>
      <c r="G23" s="4" t="s">
        <v>70</v>
      </c>
      <c r="H23" s="4" t="s">
        <v>64</v>
      </c>
      <c r="I23" s="7">
        <f t="shared" si="0"/>
        <v>2603</v>
      </c>
      <c r="J23" s="8">
        <v>2560</v>
      </c>
      <c r="K23" s="7">
        <f t="shared" si="6"/>
        <v>43</v>
      </c>
      <c r="L23" s="9">
        <f t="shared" si="2"/>
        <v>1.6519400691509797E-2</v>
      </c>
      <c r="M23" s="10"/>
      <c r="N23" s="10"/>
      <c r="O23" s="10"/>
      <c r="P23" s="10"/>
      <c r="Q23" s="10">
        <v>40</v>
      </c>
      <c r="R23" s="10">
        <v>3</v>
      </c>
      <c r="S23" s="10"/>
      <c r="T23" s="10"/>
      <c r="U23" s="10"/>
      <c r="V23" s="10"/>
      <c r="W23" s="10"/>
      <c r="X23" s="11">
        <v>20201103</v>
      </c>
      <c r="Y23" s="11">
        <v>15</v>
      </c>
      <c r="Z23" s="5" t="s">
        <v>132</v>
      </c>
      <c r="AA23" s="11" t="str">
        <f t="shared" si="3"/>
        <v>이형준</v>
      </c>
      <c r="AB23" s="4" t="s">
        <v>81</v>
      </c>
      <c r="AC23" s="12"/>
    </row>
    <row r="24" spans="1:29" s="13" customFormat="1" ht="20.100000000000001" customHeight="1" x14ac:dyDescent="0.3">
      <c r="A24" s="4">
        <v>18</v>
      </c>
      <c r="B24" s="5">
        <f t="shared" si="4"/>
        <v>11</v>
      </c>
      <c r="C24" s="5">
        <f t="shared" si="4"/>
        <v>4</v>
      </c>
      <c r="D24" s="6" t="s">
        <v>30</v>
      </c>
      <c r="E24" s="6" t="s">
        <v>61</v>
      </c>
      <c r="F24" s="6" t="s">
        <v>69</v>
      </c>
      <c r="G24" s="4" t="s">
        <v>70</v>
      </c>
      <c r="H24" s="4" t="s">
        <v>64</v>
      </c>
      <c r="I24" s="7">
        <f t="shared" si="0"/>
        <v>2925</v>
      </c>
      <c r="J24" s="8">
        <v>2884</v>
      </c>
      <c r="K24" s="7">
        <f t="shared" si="6"/>
        <v>41</v>
      </c>
      <c r="L24" s="9">
        <f t="shared" si="2"/>
        <v>1.4017094017094018E-2</v>
      </c>
      <c r="M24" s="10">
        <v>5</v>
      </c>
      <c r="N24" s="10"/>
      <c r="O24" s="10"/>
      <c r="P24" s="10"/>
      <c r="Q24" s="10">
        <v>36</v>
      </c>
      <c r="R24" s="10"/>
      <c r="S24" s="10"/>
      <c r="T24" s="10"/>
      <c r="U24" s="10"/>
      <c r="V24" s="10"/>
      <c r="W24" s="10"/>
      <c r="X24" s="11">
        <v>20201104</v>
      </c>
      <c r="Y24" s="11">
        <v>15</v>
      </c>
      <c r="Z24" s="5" t="s">
        <v>131</v>
      </c>
      <c r="AA24" s="11" t="str">
        <f t="shared" si="3"/>
        <v>하선동</v>
      </c>
      <c r="AB24" s="4" t="s">
        <v>81</v>
      </c>
      <c r="AC24" s="12"/>
    </row>
    <row r="25" spans="1:29" s="13" customFormat="1" ht="20.100000000000001" customHeight="1" x14ac:dyDescent="0.3">
      <c r="A25" s="4">
        <v>19</v>
      </c>
      <c r="B25" s="5">
        <f t="shared" ref="B25:C40" si="7">B24</f>
        <v>11</v>
      </c>
      <c r="C25" s="5">
        <f t="shared" si="7"/>
        <v>4</v>
      </c>
      <c r="D25" s="6" t="s">
        <v>45</v>
      </c>
      <c r="E25" s="6" t="s">
        <v>112</v>
      </c>
      <c r="F25" s="6" t="s">
        <v>144</v>
      </c>
      <c r="G25" s="4"/>
      <c r="H25" s="4" t="s">
        <v>127</v>
      </c>
      <c r="I25" s="7">
        <f t="shared" si="0"/>
        <v>1000</v>
      </c>
      <c r="J25" s="8">
        <v>1000</v>
      </c>
      <c r="K25" s="7">
        <f t="shared" si="6"/>
        <v>0</v>
      </c>
      <c r="L25" s="9">
        <f t="shared" si="2"/>
        <v>0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1">
        <v>20201030</v>
      </c>
      <c r="Y25" s="11">
        <v>8</v>
      </c>
      <c r="Z25" s="5" t="s">
        <v>131</v>
      </c>
      <c r="AA25" s="11" t="str">
        <f t="shared" si="3"/>
        <v>하선동</v>
      </c>
      <c r="AB25" s="4" t="s">
        <v>81</v>
      </c>
      <c r="AC25" s="12"/>
    </row>
    <row r="26" spans="1:29" s="13" customFormat="1" ht="20.100000000000001" customHeight="1" x14ac:dyDescent="0.3">
      <c r="A26" s="4">
        <v>20</v>
      </c>
      <c r="B26" s="5">
        <f t="shared" si="7"/>
        <v>11</v>
      </c>
      <c r="C26" s="5">
        <f t="shared" si="7"/>
        <v>4</v>
      </c>
      <c r="D26" s="6" t="s">
        <v>45</v>
      </c>
      <c r="E26" s="6"/>
      <c r="F26" s="6" t="s">
        <v>145</v>
      </c>
      <c r="G26" s="4"/>
      <c r="H26" s="4" t="s">
        <v>127</v>
      </c>
      <c r="I26" s="7">
        <f t="shared" si="0"/>
        <v>2000</v>
      </c>
      <c r="J26" s="8">
        <v>2000</v>
      </c>
      <c r="K26" s="7">
        <f t="shared" si="6"/>
        <v>0</v>
      </c>
      <c r="L26" s="9">
        <f t="shared" si="2"/>
        <v>0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1">
        <v>20200915</v>
      </c>
      <c r="Y26" s="11">
        <v>4</v>
      </c>
      <c r="Z26" s="5" t="s">
        <v>131</v>
      </c>
      <c r="AA26" s="11" t="str">
        <f t="shared" si="3"/>
        <v>하선동</v>
      </c>
      <c r="AB26" s="4" t="s">
        <v>81</v>
      </c>
      <c r="AC26" s="12"/>
    </row>
    <row r="27" spans="1:29" s="13" customFormat="1" ht="20.100000000000001" customHeight="1" x14ac:dyDescent="0.3">
      <c r="A27" s="4">
        <v>21</v>
      </c>
      <c r="B27" s="5">
        <f t="shared" si="7"/>
        <v>11</v>
      </c>
      <c r="C27" s="5">
        <f t="shared" si="7"/>
        <v>4</v>
      </c>
      <c r="D27" s="6" t="s">
        <v>60</v>
      </c>
      <c r="E27" s="6" t="s">
        <v>61</v>
      </c>
      <c r="F27" s="6" t="s">
        <v>62</v>
      </c>
      <c r="G27" s="4" t="s">
        <v>63</v>
      </c>
      <c r="H27" s="4" t="s">
        <v>64</v>
      </c>
      <c r="I27" s="7">
        <f t="shared" si="0"/>
        <v>2282</v>
      </c>
      <c r="J27" s="8">
        <v>2150</v>
      </c>
      <c r="K27" s="7">
        <f t="shared" si="6"/>
        <v>132</v>
      </c>
      <c r="L27" s="9">
        <f t="shared" si="2"/>
        <v>5.7843996494303246E-2</v>
      </c>
      <c r="M27" s="10">
        <v>110</v>
      </c>
      <c r="N27" s="10"/>
      <c r="O27" s="10"/>
      <c r="P27" s="10"/>
      <c r="Q27" s="10">
        <v>17</v>
      </c>
      <c r="R27" s="10">
        <v>5</v>
      </c>
      <c r="S27" s="10"/>
      <c r="T27" s="10"/>
      <c r="U27" s="10"/>
      <c r="V27" s="10"/>
      <c r="W27" s="10"/>
      <c r="X27" s="11">
        <v>20201103</v>
      </c>
      <c r="Y27" s="11">
        <v>7</v>
      </c>
      <c r="Z27" s="5" t="s">
        <v>131</v>
      </c>
      <c r="AA27" s="11" t="str">
        <f t="shared" si="3"/>
        <v>하선동</v>
      </c>
      <c r="AB27" s="4"/>
      <c r="AC27" s="12"/>
    </row>
    <row r="28" spans="1:29" s="13" customFormat="1" ht="20.100000000000001" customHeight="1" x14ac:dyDescent="0.3">
      <c r="A28" s="4">
        <v>22</v>
      </c>
      <c r="B28" s="5">
        <f t="shared" si="7"/>
        <v>11</v>
      </c>
      <c r="C28" s="5">
        <f t="shared" si="7"/>
        <v>4</v>
      </c>
      <c r="D28" s="6" t="s">
        <v>60</v>
      </c>
      <c r="E28" s="6" t="s">
        <v>61</v>
      </c>
      <c r="F28" s="6" t="s">
        <v>62</v>
      </c>
      <c r="G28" s="4" t="s">
        <v>63</v>
      </c>
      <c r="H28" s="4" t="s">
        <v>64</v>
      </c>
      <c r="I28" s="7">
        <f t="shared" si="0"/>
        <v>1144</v>
      </c>
      <c r="J28" s="8">
        <v>1100</v>
      </c>
      <c r="K28" s="7">
        <f t="shared" si="6"/>
        <v>44</v>
      </c>
      <c r="L28" s="9">
        <f t="shared" si="2"/>
        <v>3.8461538461538464E-2</v>
      </c>
      <c r="M28" s="10">
        <v>24</v>
      </c>
      <c r="N28" s="10"/>
      <c r="O28" s="10"/>
      <c r="P28" s="10"/>
      <c r="Q28" s="10">
        <v>20</v>
      </c>
      <c r="R28" s="10"/>
      <c r="S28" s="10"/>
      <c r="T28" s="10"/>
      <c r="U28" s="10"/>
      <c r="V28" s="10"/>
      <c r="W28" s="10"/>
      <c r="X28" s="11">
        <v>20201103</v>
      </c>
      <c r="Y28" s="11">
        <v>7</v>
      </c>
      <c r="Z28" s="5" t="s">
        <v>132</v>
      </c>
      <c r="AA28" s="11" t="str">
        <f t="shared" si="3"/>
        <v>이형준</v>
      </c>
      <c r="AB28" s="4"/>
      <c r="AC28" s="12"/>
    </row>
    <row r="29" spans="1:29" s="13" customFormat="1" ht="20.100000000000001" customHeight="1" x14ac:dyDescent="0.3">
      <c r="A29" s="4">
        <v>23</v>
      </c>
      <c r="B29" s="5">
        <f t="shared" si="7"/>
        <v>11</v>
      </c>
      <c r="C29" s="5">
        <f t="shared" si="7"/>
        <v>4</v>
      </c>
      <c r="D29" s="6" t="s">
        <v>129</v>
      </c>
      <c r="E29" s="6" t="s">
        <v>128</v>
      </c>
      <c r="F29" s="6" t="s">
        <v>125</v>
      </c>
      <c r="G29" s="4" t="s">
        <v>126</v>
      </c>
      <c r="H29" s="4" t="s">
        <v>127</v>
      </c>
      <c r="I29" s="7">
        <f t="shared" si="0"/>
        <v>900</v>
      </c>
      <c r="J29" s="8">
        <v>430</v>
      </c>
      <c r="K29" s="7">
        <f t="shared" si="6"/>
        <v>470</v>
      </c>
      <c r="L29" s="9">
        <f t="shared" si="2"/>
        <v>0.52222222222222225</v>
      </c>
      <c r="M29" s="10">
        <v>460</v>
      </c>
      <c r="N29" s="10"/>
      <c r="O29" s="10"/>
      <c r="P29" s="10"/>
      <c r="Q29" s="10">
        <v>10</v>
      </c>
      <c r="R29" s="10"/>
      <c r="S29" s="10"/>
      <c r="T29" s="10"/>
      <c r="U29" s="10"/>
      <c r="V29" s="10"/>
      <c r="W29" s="10"/>
      <c r="X29" s="11">
        <v>20201104</v>
      </c>
      <c r="Y29" s="11">
        <v>13</v>
      </c>
      <c r="Z29" s="5" t="s">
        <v>131</v>
      </c>
      <c r="AA29" s="11" t="str">
        <f t="shared" si="3"/>
        <v>하선동</v>
      </c>
      <c r="AB29" s="4"/>
      <c r="AC29" s="12"/>
    </row>
    <row r="30" spans="1:29" s="13" customFormat="1" ht="20.100000000000001" customHeight="1" x14ac:dyDescent="0.3">
      <c r="A30" s="4">
        <v>24</v>
      </c>
      <c r="B30" s="5">
        <f t="shared" si="7"/>
        <v>11</v>
      </c>
      <c r="C30" s="5">
        <f t="shared" si="7"/>
        <v>4</v>
      </c>
      <c r="D30" s="6" t="s">
        <v>60</v>
      </c>
      <c r="E30" s="6" t="s">
        <v>61</v>
      </c>
      <c r="F30" s="6" t="s">
        <v>62</v>
      </c>
      <c r="G30" s="4" t="s">
        <v>63</v>
      </c>
      <c r="H30" s="4" t="s">
        <v>64</v>
      </c>
      <c r="I30" s="7">
        <f t="shared" si="0"/>
        <v>844</v>
      </c>
      <c r="J30" s="8">
        <v>780</v>
      </c>
      <c r="K30" s="7">
        <f t="shared" si="6"/>
        <v>64</v>
      </c>
      <c r="L30" s="9">
        <f t="shared" si="2"/>
        <v>7.582938388625593E-2</v>
      </c>
      <c r="M30" s="10">
        <v>34</v>
      </c>
      <c r="N30" s="10"/>
      <c r="O30" s="10"/>
      <c r="P30" s="10"/>
      <c r="Q30" s="10">
        <v>30</v>
      </c>
      <c r="R30" s="10"/>
      <c r="S30" s="10"/>
      <c r="T30" s="10"/>
      <c r="U30" s="10"/>
      <c r="V30" s="10"/>
      <c r="W30" s="10"/>
      <c r="X30" s="11">
        <v>20201104</v>
      </c>
      <c r="Y30" s="11">
        <v>7</v>
      </c>
      <c r="Z30" s="5" t="s">
        <v>131</v>
      </c>
      <c r="AA30" s="11" t="str">
        <f t="shared" si="3"/>
        <v>하선동</v>
      </c>
      <c r="AB30" s="4"/>
      <c r="AC30" s="12"/>
    </row>
    <row r="31" spans="1:29" s="13" customFormat="1" ht="20.100000000000001" customHeight="1" x14ac:dyDescent="0.3">
      <c r="A31" s="4">
        <v>25</v>
      </c>
      <c r="B31" s="5">
        <f t="shared" si="7"/>
        <v>11</v>
      </c>
      <c r="C31" s="5">
        <f t="shared" si="7"/>
        <v>4</v>
      </c>
      <c r="D31" s="6"/>
      <c r="E31" s="4"/>
      <c r="F31" s="4"/>
      <c r="G31" s="4"/>
      <c r="H31" s="4"/>
      <c r="I31" s="7">
        <f t="shared" si="0"/>
        <v>0</v>
      </c>
      <c r="J31" s="8"/>
      <c r="K31" s="7">
        <f t="shared" si="6"/>
        <v>0</v>
      </c>
      <c r="L31" s="9" t="e">
        <f t="shared" si="2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  <c r="Y31" s="11"/>
      <c r="Z31" s="5"/>
      <c r="AA31" s="11" t="str">
        <f t="shared" si="3"/>
        <v/>
      </c>
      <c r="AB31" s="4"/>
      <c r="AC31" s="12"/>
    </row>
    <row r="32" spans="1:29" s="13" customFormat="1" ht="20.100000000000001" customHeight="1" x14ac:dyDescent="0.3">
      <c r="A32" s="4">
        <v>26</v>
      </c>
      <c r="B32" s="5">
        <f t="shared" si="7"/>
        <v>11</v>
      </c>
      <c r="C32" s="5">
        <f t="shared" si="7"/>
        <v>4</v>
      </c>
      <c r="D32" s="6"/>
      <c r="E32" s="4"/>
      <c r="F32" s="4"/>
      <c r="G32" s="4"/>
      <c r="H32" s="4"/>
      <c r="I32" s="7">
        <f t="shared" si="0"/>
        <v>0</v>
      </c>
      <c r="J32" s="8"/>
      <c r="K32" s="7">
        <f t="shared" si="6"/>
        <v>0</v>
      </c>
      <c r="L32" s="9" t="e">
        <f t="shared" si="2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Y32" s="11"/>
      <c r="Z32" s="5"/>
      <c r="AA32" s="11" t="str">
        <f t="shared" si="3"/>
        <v/>
      </c>
      <c r="AB32" s="4"/>
      <c r="AC32" s="12"/>
    </row>
    <row r="33" spans="1:29" s="13" customFormat="1" ht="20.100000000000001" customHeight="1" x14ac:dyDescent="0.3">
      <c r="A33" s="4">
        <v>27</v>
      </c>
      <c r="B33" s="5">
        <f t="shared" si="7"/>
        <v>11</v>
      </c>
      <c r="C33" s="5">
        <f t="shared" si="7"/>
        <v>4</v>
      </c>
      <c r="D33" s="6"/>
      <c r="E33" s="6"/>
      <c r="F33" s="6"/>
      <c r="G33" s="4"/>
      <c r="H33" s="4"/>
      <c r="I33" s="7">
        <f t="shared" si="0"/>
        <v>0</v>
      </c>
      <c r="J33" s="8"/>
      <c r="K33" s="7">
        <f t="shared" si="6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5"/>
      <c r="AA33" s="11" t="str">
        <f t="shared" si="3"/>
        <v/>
      </c>
      <c r="AB33" s="4"/>
      <c r="AC33" s="12"/>
    </row>
    <row r="34" spans="1:29" s="13" customFormat="1" ht="20.100000000000001" customHeight="1" x14ac:dyDescent="0.3">
      <c r="A34" s="4">
        <v>28</v>
      </c>
      <c r="B34" s="5">
        <f t="shared" si="7"/>
        <v>11</v>
      </c>
      <c r="C34" s="5">
        <f t="shared" si="7"/>
        <v>4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6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5"/>
      <c r="AA34" s="11" t="str">
        <f t="shared" si="3"/>
        <v/>
      </c>
      <c r="AB34" s="4"/>
      <c r="AC34" s="12"/>
    </row>
    <row r="35" spans="1:29" s="13" customFormat="1" ht="20.100000000000001" customHeight="1" x14ac:dyDescent="0.3">
      <c r="A35" s="4">
        <v>29</v>
      </c>
      <c r="B35" s="5">
        <f t="shared" si="7"/>
        <v>11</v>
      </c>
      <c r="C35" s="5">
        <f t="shared" si="7"/>
        <v>4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6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5"/>
      <c r="AA35" s="11" t="str">
        <f t="shared" si="3"/>
        <v/>
      </c>
      <c r="AB35" s="4"/>
      <c r="AC35" s="12"/>
    </row>
    <row r="36" spans="1:29" s="13" customFormat="1" ht="20.100000000000001" customHeight="1" x14ac:dyDescent="0.3">
      <c r="A36" s="4">
        <v>30</v>
      </c>
      <c r="B36" s="5">
        <f t="shared" si="7"/>
        <v>11</v>
      </c>
      <c r="C36" s="5">
        <f t="shared" si="7"/>
        <v>4</v>
      </c>
      <c r="D36" s="6"/>
      <c r="E36" s="6"/>
      <c r="F36" s="6"/>
      <c r="G36" s="4"/>
      <c r="H36" s="4"/>
      <c r="I36" s="7">
        <f t="shared" si="0"/>
        <v>0</v>
      </c>
      <c r="J36" s="8"/>
      <c r="K36" s="7">
        <f t="shared" si="6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5"/>
      <c r="AA36" s="11" t="str">
        <f t="shared" si="3"/>
        <v/>
      </c>
      <c r="AB36" s="4"/>
      <c r="AC36" s="12"/>
    </row>
    <row r="37" spans="1:29" s="13" customFormat="1" ht="20.100000000000001" customHeight="1" x14ac:dyDescent="0.3">
      <c r="A37" s="4">
        <v>31</v>
      </c>
      <c r="B37" s="5">
        <f t="shared" si="7"/>
        <v>11</v>
      </c>
      <c r="C37" s="5">
        <f t="shared" si="7"/>
        <v>4</v>
      </c>
      <c r="D37" s="6"/>
      <c r="E37" s="6"/>
      <c r="F37" s="6"/>
      <c r="G37" s="4"/>
      <c r="H37" s="4"/>
      <c r="I37" s="7">
        <f t="shared" si="0"/>
        <v>0</v>
      </c>
      <c r="J37" s="8"/>
      <c r="K37" s="7">
        <f t="shared" si="6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5"/>
      <c r="AA37" s="11" t="str">
        <f t="shared" si="3"/>
        <v/>
      </c>
      <c r="AB37" s="4"/>
      <c r="AC37" s="12"/>
    </row>
    <row r="38" spans="1:29" s="13" customFormat="1" ht="20.100000000000001" customHeight="1" x14ac:dyDescent="0.3">
      <c r="A38" s="4">
        <v>32</v>
      </c>
      <c r="B38" s="5">
        <f t="shared" si="7"/>
        <v>11</v>
      </c>
      <c r="C38" s="5">
        <f t="shared" si="7"/>
        <v>4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6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5"/>
      <c r="AA38" s="11" t="str">
        <f t="shared" si="3"/>
        <v/>
      </c>
      <c r="AB38" s="4"/>
      <c r="AC38" s="12"/>
    </row>
    <row r="39" spans="1:29" s="13" customFormat="1" ht="20.100000000000001" customHeight="1" x14ac:dyDescent="0.3">
      <c r="A39" s="4">
        <v>33</v>
      </c>
      <c r="B39" s="5">
        <f t="shared" si="7"/>
        <v>11</v>
      </c>
      <c r="C39" s="5">
        <f t="shared" si="7"/>
        <v>4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6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5"/>
      <c r="AA39" s="11" t="str">
        <f t="shared" si="3"/>
        <v/>
      </c>
      <c r="AB39" s="4"/>
      <c r="AC39" s="12"/>
    </row>
    <row r="40" spans="1:29" s="13" customFormat="1" ht="20.100000000000001" customHeight="1" x14ac:dyDescent="0.3">
      <c r="A40" s="4">
        <v>34</v>
      </c>
      <c r="B40" s="5">
        <f t="shared" si="7"/>
        <v>11</v>
      </c>
      <c r="C40" s="5">
        <f t="shared" si="7"/>
        <v>4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6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5"/>
      <c r="AA40" s="11" t="str">
        <f t="shared" si="3"/>
        <v/>
      </c>
      <c r="AB40" s="4"/>
      <c r="AC40" s="12"/>
    </row>
    <row r="41" spans="1:29" s="13" customFormat="1" ht="20.100000000000001" customHeight="1" x14ac:dyDescent="0.3">
      <c r="A41" s="4">
        <v>35</v>
      </c>
      <c r="B41" s="5">
        <f t="shared" ref="B41:C46" si="8">B40</f>
        <v>11</v>
      </c>
      <c r="C41" s="5">
        <f t="shared" si="8"/>
        <v>4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6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5"/>
      <c r="AA41" s="11" t="str">
        <f t="shared" si="3"/>
        <v/>
      </c>
      <c r="AB41" s="4"/>
      <c r="AC41" s="12"/>
    </row>
    <row r="42" spans="1:29" s="13" customFormat="1" ht="20.100000000000001" customHeight="1" x14ac:dyDescent="0.3">
      <c r="A42" s="4">
        <v>36</v>
      </c>
      <c r="B42" s="5">
        <f t="shared" si="8"/>
        <v>11</v>
      </c>
      <c r="C42" s="5">
        <f t="shared" si="8"/>
        <v>4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6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5"/>
      <c r="AA42" s="11" t="str">
        <f t="shared" si="3"/>
        <v/>
      </c>
      <c r="AB42" s="4"/>
      <c r="AC42" s="12"/>
    </row>
    <row r="43" spans="1:29" s="13" customFormat="1" ht="20.100000000000001" customHeight="1" x14ac:dyDescent="0.3">
      <c r="A43" s="4">
        <v>37</v>
      </c>
      <c r="B43" s="5">
        <f t="shared" si="8"/>
        <v>11</v>
      </c>
      <c r="C43" s="5">
        <f t="shared" si="8"/>
        <v>4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6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3"/>
        <v/>
      </c>
      <c r="AB43" s="4"/>
      <c r="AC43" s="12"/>
    </row>
    <row r="44" spans="1:29" s="13" customFormat="1" ht="20.100000000000001" customHeight="1" x14ac:dyDescent="0.3">
      <c r="A44" s="4">
        <v>38</v>
      </c>
      <c r="B44" s="5">
        <f t="shared" si="8"/>
        <v>11</v>
      </c>
      <c r="C44" s="5">
        <f t="shared" si="8"/>
        <v>4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6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3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>
        <f t="shared" si="8"/>
        <v>11</v>
      </c>
      <c r="C45" s="5">
        <f t="shared" si="8"/>
        <v>4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6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3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>
        <f t="shared" si="8"/>
        <v>11</v>
      </c>
      <c r="C46" s="5">
        <f t="shared" si="8"/>
        <v>4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6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3"/>
        <v/>
      </c>
      <c r="AB46" s="4"/>
      <c r="AC46" s="12"/>
    </row>
    <row r="47" spans="1:29" s="16" customFormat="1" ht="13.5" x14ac:dyDescent="0.3">
      <c r="A47" s="35"/>
      <c r="B47" s="36"/>
      <c r="C47" s="36"/>
      <c r="D47" s="36"/>
      <c r="E47" s="36"/>
      <c r="F47" s="36"/>
      <c r="G47" s="36"/>
      <c r="H47" s="36"/>
      <c r="I47" s="26">
        <f t="shared" ref="I47:W47" si="9">SUM(I7:I46)</f>
        <v>50737</v>
      </c>
      <c r="J47" s="26">
        <f t="shared" si="9"/>
        <v>49331</v>
      </c>
      <c r="K47" s="26">
        <f t="shared" si="9"/>
        <v>1406</v>
      </c>
      <c r="L47" s="26" t="e">
        <f t="shared" si="9"/>
        <v>#DIV/0!</v>
      </c>
      <c r="M47" s="26">
        <f t="shared" si="9"/>
        <v>883</v>
      </c>
      <c r="N47" s="26">
        <f t="shared" si="9"/>
        <v>12</v>
      </c>
      <c r="O47" s="26">
        <f t="shared" si="9"/>
        <v>0</v>
      </c>
      <c r="P47" s="26">
        <f t="shared" si="9"/>
        <v>69</v>
      </c>
      <c r="Q47" s="26">
        <f t="shared" si="9"/>
        <v>240</v>
      </c>
      <c r="R47" s="26">
        <f t="shared" si="9"/>
        <v>8</v>
      </c>
      <c r="S47" s="26">
        <f t="shared" si="9"/>
        <v>31</v>
      </c>
      <c r="T47" s="26">
        <f t="shared" si="9"/>
        <v>8</v>
      </c>
      <c r="U47" s="26">
        <f t="shared" si="9"/>
        <v>155</v>
      </c>
      <c r="V47" s="26">
        <f t="shared" si="9"/>
        <v>0</v>
      </c>
      <c r="W47" s="26">
        <f t="shared" si="9"/>
        <v>0</v>
      </c>
      <c r="X47" s="27"/>
      <c r="Y47" s="28"/>
      <c r="Z47" s="28"/>
      <c r="AA47" s="28"/>
      <c r="AB47" s="28"/>
      <c r="AC47" s="28"/>
    </row>
    <row r="48" spans="1:29" s="16" customFormat="1" ht="13.5" x14ac:dyDescent="0.3">
      <c r="A48" s="35"/>
      <c r="B48" s="36"/>
      <c r="C48" s="36"/>
      <c r="D48" s="36"/>
      <c r="E48" s="36"/>
      <c r="F48" s="36"/>
      <c r="G48" s="36"/>
      <c r="H48" s="3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8"/>
      <c r="Y48" s="28"/>
      <c r="Z48" s="28"/>
      <c r="AA48" s="28"/>
      <c r="AB48" s="28"/>
      <c r="AC48" s="28"/>
    </row>
    <row r="49" spans="1:29" ht="20.100000000000001" customHeight="1" x14ac:dyDescent="0.3">
      <c r="A49" s="4">
        <v>1</v>
      </c>
      <c r="B49" s="5" t="str">
        <f>LEFT($A$1,1)</f>
        <v>1</v>
      </c>
      <c r="C49" s="5" t="str">
        <f>MID($A$1,4,2)</f>
        <v xml:space="preserve"> 4</v>
      </c>
      <c r="D49" s="6" t="s">
        <v>135</v>
      </c>
      <c r="E49" s="6" t="s">
        <v>150</v>
      </c>
      <c r="F49" s="6" t="s">
        <v>151</v>
      </c>
      <c r="G49" s="4"/>
      <c r="H49" s="4"/>
      <c r="I49" s="7">
        <f t="shared" ref="I49:I63" si="10">J49+K49</f>
        <v>200</v>
      </c>
      <c r="J49" s="8">
        <v>200</v>
      </c>
      <c r="K49" s="7">
        <f t="shared" ref="K49:K63" si="11">SUM(M49:W49)</f>
        <v>0</v>
      </c>
      <c r="L49" s="9">
        <f t="shared" ref="L49:L63" si="12">K49/I49</f>
        <v>0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>
        <v>20201104</v>
      </c>
      <c r="Y49" s="11">
        <v>4</v>
      </c>
      <c r="Z49" s="5" t="s">
        <v>131</v>
      </c>
      <c r="AA49" s="11" t="str">
        <f>IF($Z49="A","하선동",IF($Z49="B","이형준",""))</f>
        <v>하선동</v>
      </c>
      <c r="AB49" s="4" t="s">
        <v>82</v>
      </c>
      <c r="AC49" s="12" t="s">
        <v>152</v>
      </c>
    </row>
    <row r="50" spans="1:29" ht="20.100000000000001" customHeight="1" x14ac:dyDescent="0.3">
      <c r="A50" s="4">
        <v>2</v>
      </c>
      <c r="B50" s="5" t="str">
        <f t="shared" ref="B50:B63" si="13">LEFT($A$1,1)</f>
        <v>1</v>
      </c>
      <c r="C50" s="5" t="str">
        <f t="shared" ref="C50:C63" si="14">MID($A$1,4,2)</f>
        <v xml:space="preserve"> 4</v>
      </c>
      <c r="D50" s="6"/>
      <c r="E50" s="6"/>
      <c r="F50" s="6"/>
      <c r="G50" s="4"/>
      <c r="H50" s="4"/>
      <c r="I50" s="7">
        <f t="shared" si="10"/>
        <v>0</v>
      </c>
      <c r="J50" s="14"/>
      <c r="K50" s="7">
        <f t="shared" si="11"/>
        <v>0</v>
      </c>
      <c r="L50" s="9" t="e">
        <f t="shared" si="12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/>
      <c r="Y50" s="11"/>
      <c r="Z50" s="5"/>
      <c r="AA50" s="11" t="str">
        <f t="shared" ref="AA50:AA63" si="15">IF($Z50="A","하선동",IF($Z50="B","이형준",""))</f>
        <v/>
      </c>
      <c r="AB50" s="4"/>
      <c r="AC50" s="12"/>
    </row>
    <row r="51" spans="1:29" ht="20.100000000000001" customHeight="1" x14ac:dyDescent="0.3">
      <c r="A51" s="4">
        <v>3</v>
      </c>
      <c r="B51" s="5" t="str">
        <f t="shared" si="13"/>
        <v>1</v>
      </c>
      <c r="C51" s="5" t="str">
        <f t="shared" si="14"/>
        <v xml:space="preserve"> 4</v>
      </c>
      <c r="D51" s="6"/>
      <c r="E51" s="6"/>
      <c r="F51" s="6"/>
      <c r="G51" s="4"/>
      <c r="H51" s="4"/>
      <c r="I51" s="7">
        <f t="shared" si="10"/>
        <v>0</v>
      </c>
      <c r="J51" s="8"/>
      <c r="K51" s="7">
        <f t="shared" si="11"/>
        <v>0</v>
      </c>
      <c r="L51" s="9" t="e">
        <f t="shared" si="12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11"/>
      <c r="Z51" s="5"/>
      <c r="AA51" s="11" t="str">
        <f t="shared" si="15"/>
        <v/>
      </c>
      <c r="AB51" s="4"/>
      <c r="AC51" s="12"/>
    </row>
    <row r="52" spans="1:29" ht="20.100000000000001" customHeight="1" x14ac:dyDescent="0.3">
      <c r="A52" s="4">
        <v>4</v>
      </c>
      <c r="B52" s="5" t="str">
        <f t="shared" si="13"/>
        <v>1</v>
      </c>
      <c r="C52" s="5" t="str">
        <f t="shared" si="14"/>
        <v xml:space="preserve"> 4</v>
      </c>
      <c r="D52" s="6"/>
      <c r="E52" s="6"/>
      <c r="F52" s="6"/>
      <c r="G52" s="4"/>
      <c r="H52" s="4"/>
      <c r="I52" s="7">
        <f t="shared" si="10"/>
        <v>0</v>
      </c>
      <c r="J52" s="8"/>
      <c r="K52" s="7">
        <f t="shared" si="11"/>
        <v>0</v>
      </c>
      <c r="L52" s="9" t="e">
        <f t="shared" si="12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5"/>
      <c r="AA52" s="11" t="str">
        <f t="shared" si="15"/>
        <v/>
      </c>
      <c r="AB52" s="4"/>
      <c r="AC52" s="12"/>
    </row>
    <row r="53" spans="1:29" ht="20.100000000000001" customHeight="1" x14ac:dyDescent="0.3">
      <c r="A53" s="4">
        <v>5</v>
      </c>
      <c r="B53" s="5" t="str">
        <f t="shared" si="13"/>
        <v>1</v>
      </c>
      <c r="C53" s="5" t="str">
        <f t="shared" si="14"/>
        <v xml:space="preserve"> 4</v>
      </c>
      <c r="D53" s="6"/>
      <c r="E53" s="6"/>
      <c r="F53" s="6"/>
      <c r="G53" s="4"/>
      <c r="H53" s="4"/>
      <c r="I53" s="7">
        <f t="shared" si="10"/>
        <v>0</v>
      </c>
      <c r="J53" s="8"/>
      <c r="K53" s="7">
        <f t="shared" si="11"/>
        <v>0</v>
      </c>
      <c r="L53" s="9" t="e">
        <f t="shared" si="12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5"/>
      <c r="AA53" s="11" t="str">
        <f t="shared" si="15"/>
        <v/>
      </c>
      <c r="AB53" s="4"/>
      <c r="AC53" s="12"/>
    </row>
    <row r="54" spans="1:29" ht="20.100000000000001" customHeight="1" x14ac:dyDescent="0.3">
      <c r="A54" s="4">
        <v>6</v>
      </c>
      <c r="B54" s="5" t="str">
        <f t="shared" si="13"/>
        <v>1</v>
      </c>
      <c r="C54" s="5" t="str">
        <f t="shared" si="14"/>
        <v xml:space="preserve"> 4</v>
      </c>
      <c r="D54" s="6"/>
      <c r="E54" s="6"/>
      <c r="F54" s="6"/>
      <c r="G54" s="4"/>
      <c r="H54" s="4"/>
      <c r="I54" s="7">
        <f t="shared" si="10"/>
        <v>0</v>
      </c>
      <c r="J54" s="8"/>
      <c r="K54" s="7">
        <f t="shared" si="11"/>
        <v>0</v>
      </c>
      <c r="L54" s="9" t="e">
        <f t="shared" si="1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5"/>
      <c r="AA54" s="11" t="str">
        <f t="shared" si="15"/>
        <v/>
      </c>
      <c r="AB54" s="4"/>
      <c r="AC54" s="12"/>
    </row>
    <row r="55" spans="1:29" ht="20.100000000000001" customHeight="1" x14ac:dyDescent="0.3">
      <c r="A55" s="4">
        <v>7</v>
      </c>
      <c r="B55" s="5" t="str">
        <f t="shared" si="13"/>
        <v>1</v>
      </c>
      <c r="C55" s="5" t="str">
        <f t="shared" si="14"/>
        <v xml:space="preserve"> 4</v>
      </c>
      <c r="D55" s="6"/>
      <c r="E55" s="6"/>
      <c r="F55" s="6"/>
      <c r="G55" s="4"/>
      <c r="H55" s="4"/>
      <c r="I55" s="7">
        <f t="shared" si="10"/>
        <v>0</v>
      </c>
      <c r="J55" s="8"/>
      <c r="K55" s="7">
        <f t="shared" si="11"/>
        <v>0</v>
      </c>
      <c r="L55" s="9" t="e">
        <f t="shared" si="12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5"/>
      <c r="AA55" s="11" t="str">
        <f t="shared" si="15"/>
        <v/>
      </c>
      <c r="AB55" s="4"/>
      <c r="AC55" s="12"/>
    </row>
    <row r="56" spans="1:29" ht="20.100000000000001" customHeight="1" x14ac:dyDescent="0.3">
      <c r="A56" s="4">
        <v>8</v>
      </c>
      <c r="B56" s="5" t="str">
        <f t="shared" si="13"/>
        <v>1</v>
      </c>
      <c r="C56" s="5" t="str">
        <f t="shared" si="14"/>
        <v xml:space="preserve"> 4</v>
      </c>
      <c r="D56" s="6"/>
      <c r="E56" s="6"/>
      <c r="F56" s="6"/>
      <c r="G56" s="4"/>
      <c r="H56" s="4"/>
      <c r="I56" s="7">
        <f t="shared" si="10"/>
        <v>0</v>
      </c>
      <c r="J56" s="8"/>
      <c r="K56" s="7">
        <f t="shared" si="11"/>
        <v>0</v>
      </c>
      <c r="L56" s="9" t="e">
        <f t="shared" si="12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 t="str">
        <f t="shared" si="15"/>
        <v/>
      </c>
      <c r="AB56" s="4"/>
      <c r="AC56" s="12"/>
    </row>
    <row r="57" spans="1:29" ht="20.100000000000001" customHeight="1" x14ac:dyDescent="0.3">
      <c r="A57" s="4">
        <v>9</v>
      </c>
      <c r="B57" s="5" t="str">
        <f t="shared" si="13"/>
        <v>1</v>
      </c>
      <c r="C57" s="5" t="str">
        <f t="shared" si="14"/>
        <v xml:space="preserve"> 4</v>
      </c>
      <c r="D57" s="6"/>
      <c r="E57" s="6"/>
      <c r="F57" s="6"/>
      <c r="G57" s="4"/>
      <c r="H57" s="4"/>
      <c r="I57" s="7">
        <f t="shared" si="10"/>
        <v>0</v>
      </c>
      <c r="J57" s="8"/>
      <c r="K57" s="7">
        <f t="shared" si="11"/>
        <v>0</v>
      </c>
      <c r="L57" s="9" t="e">
        <f t="shared" si="12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15"/>
        <v/>
      </c>
      <c r="AB57" s="4"/>
      <c r="AC57" s="12"/>
    </row>
    <row r="58" spans="1:29" ht="20.100000000000001" customHeight="1" x14ac:dyDescent="0.3">
      <c r="A58" s="4">
        <v>10</v>
      </c>
      <c r="B58" s="5" t="str">
        <f t="shared" si="13"/>
        <v>1</v>
      </c>
      <c r="C58" s="5" t="str">
        <f t="shared" si="14"/>
        <v xml:space="preserve"> 4</v>
      </c>
      <c r="D58" s="6"/>
      <c r="E58" s="6"/>
      <c r="F58" s="6"/>
      <c r="G58" s="4"/>
      <c r="H58" s="4"/>
      <c r="I58" s="7">
        <f t="shared" si="10"/>
        <v>0</v>
      </c>
      <c r="J58" s="8"/>
      <c r="K58" s="7">
        <f t="shared" si="11"/>
        <v>0</v>
      </c>
      <c r="L58" s="9" t="e">
        <f t="shared" si="12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15"/>
        <v/>
      </c>
      <c r="AB58" s="4"/>
      <c r="AC58" s="12"/>
    </row>
    <row r="59" spans="1:29" ht="20.100000000000001" customHeight="1" x14ac:dyDescent="0.3">
      <c r="A59" s="4">
        <v>11</v>
      </c>
      <c r="B59" s="5" t="str">
        <f t="shared" si="13"/>
        <v>1</v>
      </c>
      <c r="C59" s="5" t="str">
        <f t="shared" si="14"/>
        <v xml:space="preserve"> 4</v>
      </c>
      <c r="D59" s="6"/>
      <c r="E59" s="6"/>
      <c r="F59" s="6"/>
      <c r="G59" s="4"/>
      <c r="H59" s="4"/>
      <c r="I59" s="7">
        <f t="shared" si="10"/>
        <v>0</v>
      </c>
      <c r="J59" s="8"/>
      <c r="K59" s="7">
        <f t="shared" si="11"/>
        <v>0</v>
      </c>
      <c r="L59" s="9" t="e">
        <f t="shared" si="12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15"/>
        <v/>
      </c>
      <c r="AB59" s="4"/>
      <c r="AC59" s="12"/>
    </row>
    <row r="60" spans="1:29" ht="20.100000000000001" customHeight="1" x14ac:dyDescent="0.3">
      <c r="A60" s="4">
        <v>12</v>
      </c>
      <c r="B60" s="5" t="str">
        <f t="shared" si="13"/>
        <v>1</v>
      </c>
      <c r="C60" s="5" t="str">
        <f t="shared" si="14"/>
        <v xml:space="preserve"> 4</v>
      </c>
      <c r="D60" s="6"/>
      <c r="E60" s="6"/>
      <c r="F60" s="6"/>
      <c r="G60" s="4"/>
      <c r="H60" s="4"/>
      <c r="I60" s="7">
        <f t="shared" si="10"/>
        <v>0</v>
      </c>
      <c r="J60" s="8"/>
      <c r="K60" s="7">
        <f t="shared" si="11"/>
        <v>0</v>
      </c>
      <c r="L60" s="9" t="e">
        <f t="shared" si="12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5"/>
        <v/>
      </c>
      <c r="AB60" s="4"/>
      <c r="AC60" s="12"/>
    </row>
    <row r="61" spans="1:29" ht="20.100000000000001" customHeight="1" x14ac:dyDescent="0.3">
      <c r="A61" s="4">
        <v>13</v>
      </c>
      <c r="B61" s="5" t="str">
        <f t="shared" si="13"/>
        <v>1</v>
      </c>
      <c r="C61" s="5" t="str">
        <f t="shared" si="14"/>
        <v xml:space="preserve"> 4</v>
      </c>
      <c r="D61" s="6"/>
      <c r="E61" s="6"/>
      <c r="F61" s="6"/>
      <c r="G61" s="4"/>
      <c r="H61" s="4"/>
      <c r="I61" s="7">
        <f t="shared" si="10"/>
        <v>0</v>
      </c>
      <c r="J61" s="8"/>
      <c r="K61" s="7">
        <f t="shared" si="11"/>
        <v>0</v>
      </c>
      <c r="L61" s="9" t="e">
        <f t="shared" si="12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5"/>
        <v/>
      </c>
      <c r="AB61" s="4"/>
      <c r="AC61" s="12"/>
    </row>
    <row r="62" spans="1:29" ht="20.100000000000001" customHeight="1" x14ac:dyDescent="0.3">
      <c r="A62" s="4">
        <v>14</v>
      </c>
      <c r="B62" s="5" t="str">
        <f t="shared" si="13"/>
        <v>1</v>
      </c>
      <c r="C62" s="5" t="str">
        <f t="shared" si="14"/>
        <v xml:space="preserve"> 4</v>
      </c>
      <c r="D62" s="6"/>
      <c r="E62" s="6"/>
      <c r="F62" s="6"/>
      <c r="G62" s="4"/>
      <c r="H62" s="4"/>
      <c r="I62" s="7">
        <f t="shared" si="10"/>
        <v>0</v>
      </c>
      <c r="J62" s="8"/>
      <c r="K62" s="7">
        <f t="shared" si="11"/>
        <v>0</v>
      </c>
      <c r="L62" s="9" t="e">
        <f t="shared" si="12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5"/>
        <v/>
      </c>
      <c r="AB62" s="4"/>
      <c r="AC62" s="12"/>
    </row>
    <row r="63" spans="1:29" ht="20.100000000000001" customHeight="1" x14ac:dyDescent="0.3">
      <c r="A63" s="4">
        <v>15</v>
      </c>
      <c r="B63" s="5" t="str">
        <f t="shared" si="13"/>
        <v>1</v>
      </c>
      <c r="C63" s="5" t="str">
        <f t="shared" si="14"/>
        <v xml:space="preserve"> 4</v>
      </c>
      <c r="D63" s="6"/>
      <c r="E63" s="6"/>
      <c r="F63" s="6"/>
      <c r="G63" s="4"/>
      <c r="H63" s="4"/>
      <c r="I63" s="7">
        <f t="shared" si="10"/>
        <v>0</v>
      </c>
      <c r="J63" s="8"/>
      <c r="K63" s="7">
        <f t="shared" si="11"/>
        <v>0</v>
      </c>
      <c r="L63" s="9" t="e">
        <f t="shared" si="12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5"/>
      <c r="AA63" s="11" t="str">
        <f t="shared" si="15"/>
        <v/>
      </c>
      <c r="AB63" s="4"/>
      <c r="AC63" s="12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W47:W48"/>
    <mergeCell ref="X47:AC48"/>
    <mergeCell ref="Q47:Q48"/>
    <mergeCell ref="R47:R48"/>
    <mergeCell ref="T47:T48"/>
    <mergeCell ref="U47:U48"/>
    <mergeCell ref="V47:V48"/>
  </mergeCells>
  <phoneticPr fontId="4" type="noConversion"/>
  <conditionalFormatting sqref="A7:AC7 I8:AC8 D9:AC9 A8:C46 AB8:AB9 I10:AC10 I11:AA12 AC11:AC12 AB11:AB14 E26:AA26 AC26 I27:AC28 D29:AC29 D31:AC46 I30:AC30">
    <cfRule type="expression" dxfId="251" priority="79">
      <formula>$L7&gt;0.15</formula>
    </cfRule>
    <cfRule type="expression" dxfId="250" priority="80">
      <formula>AND($L7&gt;0.08,$L7&lt;0.15)</formula>
    </cfRule>
  </conditionalFormatting>
  <conditionalFormatting sqref="A49:AC63">
    <cfRule type="expression" dxfId="249" priority="77">
      <formula>$L49&gt;0.15</formula>
    </cfRule>
    <cfRule type="expression" dxfId="248" priority="78">
      <formula>AND($L49&gt;0.08,$L49&lt;0.15)</formula>
    </cfRule>
  </conditionalFormatting>
  <conditionalFormatting sqref="D8:H8">
    <cfRule type="expression" dxfId="247" priority="75">
      <formula>$L8&gt;0.15</formula>
    </cfRule>
    <cfRule type="expression" dxfId="246" priority="76">
      <formula>AND($L8&gt;0.08,$L8&lt;0.15)</formula>
    </cfRule>
  </conditionalFormatting>
  <conditionalFormatting sqref="E26:G26">
    <cfRule type="expression" dxfId="245" priority="73">
      <formula>$L26&gt;0.15</formula>
    </cfRule>
    <cfRule type="expression" dxfId="244" priority="74">
      <formula>AND($L26&gt;0.08,$L26&lt;0.15)</formula>
    </cfRule>
  </conditionalFormatting>
  <conditionalFormatting sqref="H26">
    <cfRule type="expression" dxfId="243" priority="71">
      <formula>$L26&gt;0.15</formula>
    </cfRule>
    <cfRule type="expression" dxfId="242" priority="72">
      <formula>AND($L26&gt;0.08,$L26&lt;0.15)</formula>
    </cfRule>
  </conditionalFormatting>
  <conditionalFormatting sqref="D29:H29">
    <cfRule type="expression" dxfId="241" priority="67">
      <formula>$L29&gt;0.15</formula>
    </cfRule>
    <cfRule type="expression" dxfId="240" priority="68">
      <formula>AND($L29&gt;0.08,$L29&lt;0.15)</formula>
    </cfRule>
  </conditionalFormatting>
  <conditionalFormatting sqref="D7:AC9 I10:AC15 D16:AC16 D18:AC19 I17:AC17 D25:AA25 I20:AC20 AC21:AC25 AB21:AB26 I21:AA24 D26">
    <cfRule type="expression" dxfId="239" priority="65">
      <formula>$L7&gt;0.15</formula>
    </cfRule>
    <cfRule type="expression" dxfId="238" priority="66">
      <formula>AND($L7&gt;0.08,$L7&lt;0.15)</formula>
    </cfRule>
  </conditionalFormatting>
  <conditionalFormatting sqref="D8:H8">
    <cfRule type="expression" dxfId="237" priority="63">
      <formula>$L8&gt;0.15</formula>
    </cfRule>
    <cfRule type="expression" dxfId="236" priority="64">
      <formula>AND($L8&gt;0.08,$L8&lt;0.15)</formula>
    </cfRule>
  </conditionalFormatting>
  <conditionalFormatting sqref="D10:F10 H10">
    <cfRule type="expression" dxfId="235" priority="61">
      <formula>$L10&gt;0.15</formula>
    </cfRule>
    <cfRule type="expression" dxfId="234" priority="62">
      <formula>AND($L10&gt;0.08,$L10&lt;0.15)</formula>
    </cfRule>
  </conditionalFormatting>
  <conditionalFormatting sqref="D10:F10 H10">
    <cfRule type="expression" dxfId="233" priority="59">
      <formula>$L10&gt;0.15</formula>
    </cfRule>
    <cfRule type="expression" dxfId="232" priority="60">
      <formula>AND($L10&gt;0.08,$L10&lt;0.15)</formula>
    </cfRule>
  </conditionalFormatting>
  <conditionalFormatting sqref="G10">
    <cfRule type="expression" dxfId="231" priority="57">
      <formula>$L10&gt;0.15</formula>
    </cfRule>
    <cfRule type="expression" dxfId="230" priority="58">
      <formula>AND($L10&gt;0.08,$L10&lt;0.15)</formula>
    </cfRule>
  </conditionalFormatting>
  <conditionalFormatting sqref="D11:F11 H11">
    <cfRule type="expression" dxfId="229" priority="55">
      <formula>$L11&gt;0.15</formula>
    </cfRule>
    <cfRule type="expression" dxfId="228" priority="56">
      <formula>AND($L11&gt;0.08,$L11&lt;0.15)</formula>
    </cfRule>
  </conditionalFormatting>
  <conditionalFormatting sqref="D11:F11 H11">
    <cfRule type="expression" dxfId="227" priority="53">
      <formula>$L11&gt;0.15</formula>
    </cfRule>
    <cfRule type="expression" dxfId="226" priority="54">
      <formula>AND($L11&gt;0.08,$L11&lt;0.15)</formula>
    </cfRule>
  </conditionalFormatting>
  <conditionalFormatting sqref="G11">
    <cfRule type="expression" dxfId="225" priority="51">
      <formula>$L11&gt;0.15</formula>
    </cfRule>
    <cfRule type="expression" dxfId="224" priority="52">
      <formula>AND($L11&gt;0.08,$L11&lt;0.15)</formula>
    </cfRule>
  </conditionalFormatting>
  <conditionalFormatting sqref="D12:F12 H12">
    <cfRule type="expression" dxfId="223" priority="49">
      <formula>$L12&gt;0.15</formula>
    </cfRule>
    <cfRule type="expression" dxfId="222" priority="50">
      <formula>AND($L12&gt;0.08,$L12&lt;0.15)</formula>
    </cfRule>
  </conditionalFormatting>
  <conditionalFormatting sqref="D12:F12 H12">
    <cfRule type="expression" dxfId="221" priority="47">
      <formula>$L12&gt;0.15</formula>
    </cfRule>
    <cfRule type="expression" dxfId="220" priority="48">
      <formula>AND($L12&gt;0.08,$L12&lt;0.15)</formula>
    </cfRule>
  </conditionalFormatting>
  <conditionalFormatting sqref="G12">
    <cfRule type="expression" dxfId="219" priority="45">
      <formula>$L12&gt;0.15</formula>
    </cfRule>
    <cfRule type="expression" dxfId="218" priority="46">
      <formula>AND($L12&gt;0.08,$L12&lt;0.15)</formula>
    </cfRule>
  </conditionalFormatting>
  <conditionalFormatting sqref="D13:H13">
    <cfRule type="expression" dxfId="217" priority="43">
      <formula>$L13&gt;0.15</formula>
    </cfRule>
    <cfRule type="expression" dxfId="216" priority="44">
      <formula>AND($L13&gt;0.08,$L13&lt;0.15)</formula>
    </cfRule>
  </conditionalFormatting>
  <conditionalFormatting sqref="D14:H14">
    <cfRule type="expression" dxfId="215" priority="41">
      <formula>$L14&gt;0.15</formula>
    </cfRule>
    <cfRule type="expression" dxfId="214" priority="42">
      <formula>AND($L14&gt;0.08,$L14&lt;0.15)</formula>
    </cfRule>
  </conditionalFormatting>
  <conditionalFormatting sqref="D15:H15">
    <cfRule type="expression" dxfId="213" priority="39">
      <formula>$L15&gt;0.15</formula>
    </cfRule>
    <cfRule type="expression" dxfId="212" priority="40">
      <formula>AND($L15&gt;0.08,$L15&lt;0.15)</formula>
    </cfRule>
  </conditionalFormatting>
  <conditionalFormatting sqref="D15:H15">
    <cfRule type="expression" dxfId="211" priority="37">
      <formula>$L15&gt;0.15</formula>
    </cfRule>
    <cfRule type="expression" dxfId="210" priority="38">
      <formula>AND($L15&gt;0.08,$L15&lt;0.15)</formula>
    </cfRule>
  </conditionalFormatting>
  <conditionalFormatting sqref="D17:H17">
    <cfRule type="expression" dxfId="209" priority="35">
      <formula>$L17&gt;0.15</formula>
    </cfRule>
    <cfRule type="expression" dxfId="208" priority="36">
      <formula>AND($L17&gt;0.08,$L17&lt;0.15)</formula>
    </cfRule>
  </conditionalFormatting>
  <conditionalFormatting sqref="D17:H17">
    <cfRule type="expression" dxfId="207" priority="33">
      <formula>$L17&gt;0.15</formula>
    </cfRule>
    <cfRule type="expression" dxfId="206" priority="34">
      <formula>AND($L17&gt;0.08,$L17&lt;0.15)</formula>
    </cfRule>
  </conditionalFormatting>
  <conditionalFormatting sqref="D20:F20 H20">
    <cfRule type="expression" dxfId="205" priority="31">
      <formula>$L20&gt;0.15</formula>
    </cfRule>
    <cfRule type="expression" dxfId="204" priority="32">
      <formula>AND($L20&gt;0.08,$L20&lt;0.15)</formula>
    </cfRule>
  </conditionalFormatting>
  <conditionalFormatting sqref="D20:F20 H20">
    <cfRule type="expression" dxfId="203" priority="29">
      <formula>$L20&gt;0.15</formula>
    </cfRule>
    <cfRule type="expression" dxfId="202" priority="30">
      <formula>AND($L20&gt;0.08,$L20&lt;0.15)</formula>
    </cfRule>
  </conditionalFormatting>
  <conditionalFormatting sqref="G20">
    <cfRule type="expression" dxfId="201" priority="27">
      <formula>$L20&gt;0.15</formula>
    </cfRule>
    <cfRule type="expression" dxfId="200" priority="28">
      <formula>AND($L20&gt;0.08,$L20&lt;0.15)</formula>
    </cfRule>
  </conditionalFormatting>
  <conditionalFormatting sqref="D21:F21 H21">
    <cfRule type="expression" dxfId="199" priority="25">
      <formula>$L21&gt;0.15</formula>
    </cfRule>
    <cfRule type="expression" dxfId="198" priority="26">
      <formula>AND($L21&gt;0.08,$L21&lt;0.15)</formula>
    </cfRule>
  </conditionalFormatting>
  <conditionalFormatting sqref="D21:F21 H21">
    <cfRule type="expression" dxfId="197" priority="23">
      <formula>$L21&gt;0.15</formula>
    </cfRule>
    <cfRule type="expression" dxfId="196" priority="24">
      <formula>AND($L21&gt;0.08,$L21&lt;0.15)</formula>
    </cfRule>
  </conditionalFormatting>
  <conditionalFormatting sqref="G21">
    <cfRule type="expression" dxfId="195" priority="21">
      <formula>$L21&gt;0.15</formula>
    </cfRule>
    <cfRule type="expression" dxfId="194" priority="22">
      <formula>AND($L21&gt;0.08,$L21&lt;0.15)</formula>
    </cfRule>
  </conditionalFormatting>
  <conditionalFormatting sqref="D22:H22">
    <cfRule type="expression" dxfId="193" priority="13">
      <formula>$L22&gt;0.15</formula>
    </cfRule>
    <cfRule type="expression" dxfId="192" priority="14">
      <formula>AND($L22&gt;0.08,$L22&lt;0.15)</formula>
    </cfRule>
  </conditionalFormatting>
  <conditionalFormatting sqref="D23:H23">
    <cfRule type="expression" dxfId="191" priority="11">
      <formula>$L23&gt;0.15</formula>
    </cfRule>
    <cfRule type="expression" dxfId="190" priority="12">
      <formula>AND($L23&gt;0.08,$L23&lt;0.15)</formula>
    </cfRule>
  </conditionalFormatting>
  <conditionalFormatting sqref="D24:H24">
    <cfRule type="expression" dxfId="189" priority="9">
      <formula>$L24&gt;0.15</formula>
    </cfRule>
    <cfRule type="expression" dxfId="188" priority="10">
      <formula>AND($L24&gt;0.08,$L24&lt;0.15)</formula>
    </cfRule>
  </conditionalFormatting>
  <conditionalFormatting sqref="D27:H27">
    <cfRule type="expression" dxfId="187" priority="7">
      <formula>$L27&gt;0.15</formula>
    </cfRule>
    <cfRule type="expression" dxfId="186" priority="8">
      <formula>AND($L27&gt;0.08,$L27&lt;0.15)</formula>
    </cfRule>
  </conditionalFormatting>
  <conditionalFormatting sqref="D28:H28">
    <cfRule type="expression" dxfId="185" priority="5">
      <formula>$L28&gt;0.15</formula>
    </cfRule>
    <cfRule type="expression" dxfId="184" priority="6">
      <formula>AND($L28&gt;0.08,$L28&lt;0.15)</formula>
    </cfRule>
  </conditionalFormatting>
  <conditionalFormatting sqref="D29:H29">
    <cfRule type="expression" dxfId="183" priority="3">
      <formula>$L29&gt;0.15</formula>
    </cfRule>
    <cfRule type="expression" dxfId="182" priority="4">
      <formula>AND($L29&gt;0.08,$L29&lt;0.15)</formula>
    </cfRule>
  </conditionalFormatting>
  <conditionalFormatting sqref="D30:H30">
    <cfRule type="expression" dxfId="181" priority="1">
      <formula>$L30&gt;0.15</formula>
    </cfRule>
    <cfRule type="expression" dxfId="180" priority="2">
      <formula>AND($L30&gt;0.08,$L30&lt;0.15)</formula>
    </cfRule>
  </conditionalFormatting>
  <dataValidations count="3">
    <dataValidation type="list" allowBlank="1" showInputMessage="1" showErrorMessage="1" sqref="Z7:Z46 Z49:Z63">
      <formula1>"A, B"</formula1>
    </dataValidation>
    <dataValidation type="whole" allowBlank="1" showInputMessage="1" showErrorMessage="1" errorTitle="입력값이 올바르지 않습니다." error="숫자만 쓰세요!" sqref="M7:W46 M49:W63">
      <formula1>0</formula1>
      <formula2>20000</formula2>
    </dataValidation>
    <dataValidation allowBlank="1" showInputMessage="1" showErrorMessage="1" prompt="수식 계산_x000a_수치 입력 금지" sqref="K7:K46 K49:K63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데이터!$C$4:$C$11</xm:f>
          </x14:formula1>
          <xm:sqref>AB49:AB63 AB7:AB46</xm:sqref>
        </x14:dataValidation>
        <x14:dataValidation type="list" allowBlank="1" showInputMessage="1" showErrorMessage="1">
          <x14:formula1>
            <xm:f>데이터!$B$4:$B$17</xm:f>
          </x14:formula1>
          <xm:sqref>D49:D63 D7:D12 D15:D21 D25:D26 D29 D31:D46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C8" sqref="C8"/>
    </sheetView>
  </sheetViews>
  <sheetFormatPr defaultRowHeight="16.5" x14ac:dyDescent="0.3"/>
  <cols>
    <col min="1" max="1" width="6.75" style="17" customWidth="1"/>
    <col min="2" max="2" width="6.25" style="17" customWidth="1"/>
    <col min="3" max="3" width="6.75" style="17" customWidth="1"/>
    <col min="4" max="4" width="8.125" style="17" customWidth="1"/>
    <col min="5" max="5" width="19" style="17" customWidth="1"/>
    <col min="6" max="6" width="22.75" style="17" customWidth="1"/>
    <col min="7" max="8" width="7.875" style="17" customWidth="1"/>
    <col min="9" max="9" width="6.625" style="17" customWidth="1"/>
    <col min="10" max="10" width="7.5" style="17" bestFit="1" customWidth="1"/>
    <col min="11" max="11" width="6.625" style="17" customWidth="1"/>
    <col min="12" max="12" width="7.875" style="18" customWidth="1"/>
    <col min="13" max="23" width="5.875" style="17" customWidth="1"/>
    <col min="24" max="24" width="9.875" style="17" customWidth="1"/>
    <col min="25" max="26" width="5.375" style="17" customWidth="1"/>
    <col min="27" max="27" width="9" style="17" customWidth="1"/>
    <col min="28" max="28" width="10.25" style="17" customWidth="1"/>
    <col min="29" max="29" width="33.75" style="17" bestFit="1" customWidth="1"/>
    <col min="30" max="16384" width="9" style="17"/>
  </cols>
  <sheetData>
    <row r="1" spans="1:29" s="1" customFormat="1" ht="13.5" customHeight="1" x14ac:dyDescent="0.3">
      <c r="A1" s="37" t="s">
        <v>96</v>
      </c>
      <c r="B1" s="38"/>
      <c r="C1" s="38"/>
      <c r="D1" s="38"/>
      <c r="E1" s="43" t="s">
        <v>0</v>
      </c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4"/>
    </row>
    <row r="2" spans="1:29" s="1" customFormat="1" ht="13.5" customHeight="1" x14ac:dyDescent="0.3">
      <c r="A2" s="39"/>
      <c r="B2" s="40"/>
      <c r="C2" s="40"/>
      <c r="D2" s="40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6"/>
    </row>
    <row r="3" spans="1:29" s="1" customFormat="1" ht="13.5" customHeight="1" x14ac:dyDescent="0.3">
      <c r="A3" s="41"/>
      <c r="B3" s="42"/>
      <c r="C3" s="42"/>
      <c r="D3" s="42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8"/>
    </row>
    <row r="4" spans="1:29" s="1" customFormat="1" ht="9.9499999999999993" customHeight="1" thickBot="1" x14ac:dyDescent="0.35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1"/>
    </row>
    <row r="5" spans="1:29" s="2" customFormat="1" ht="17.25" thickTop="1" x14ac:dyDescent="0.3">
      <c r="A5" s="31" t="s">
        <v>1</v>
      </c>
      <c r="B5" s="52" t="s">
        <v>50</v>
      </c>
      <c r="C5" s="52" t="str">
        <f>RIGHT($A$1,1)</f>
        <v>일</v>
      </c>
      <c r="D5" s="31" t="s">
        <v>2</v>
      </c>
      <c r="E5" s="31" t="s">
        <v>3</v>
      </c>
      <c r="F5" s="31" t="s">
        <v>4</v>
      </c>
      <c r="G5" s="31" t="s">
        <v>5</v>
      </c>
      <c r="H5" s="29" t="s">
        <v>6</v>
      </c>
      <c r="I5" s="31" t="s">
        <v>7</v>
      </c>
      <c r="J5" s="31" t="s">
        <v>8</v>
      </c>
      <c r="K5" s="31" t="s">
        <v>9</v>
      </c>
      <c r="L5" s="32" t="s">
        <v>10</v>
      </c>
      <c r="M5" s="34" t="s">
        <v>11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 t="s">
        <v>12</v>
      </c>
      <c r="Y5" s="34"/>
      <c r="Z5" s="34"/>
      <c r="AA5" s="34" t="s">
        <v>13</v>
      </c>
      <c r="AB5" s="34" t="s">
        <v>14</v>
      </c>
      <c r="AC5" s="55" t="s">
        <v>15</v>
      </c>
    </row>
    <row r="6" spans="1:29" s="2" customFormat="1" ht="17.25" thickBot="1" x14ac:dyDescent="0.35">
      <c r="A6" s="30"/>
      <c r="B6" s="53"/>
      <c r="C6" s="53"/>
      <c r="D6" s="30"/>
      <c r="E6" s="30"/>
      <c r="F6" s="30"/>
      <c r="G6" s="30"/>
      <c r="H6" s="30"/>
      <c r="I6" s="30"/>
      <c r="J6" s="30"/>
      <c r="K6" s="30"/>
      <c r="L6" s="33"/>
      <c r="M6" s="23" t="s">
        <v>16</v>
      </c>
      <c r="N6" s="23" t="s">
        <v>17</v>
      </c>
      <c r="O6" s="23" t="s">
        <v>18</v>
      </c>
      <c r="P6" s="23" t="s">
        <v>19</v>
      </c>
      <c r="Q6" s="23" t="s">
        <v>20</v>
      </c>
      <c r="R6" s="3" t="s">
        <v>21</v>
      </c>
      <c r="S6" s="23" t="s">
        <v>22</v>
      </c>
      <c r="T6" s="3" t="s">
        <v>23</v>
      </c>
      <c r="U6" s="3" t="s">
        <v>46</v>
      </c>
      <c r="V6" s="3" t="s">
        <v>47</v>
      </c>
      <c r="W6" s="23" t="s">
        <v>24</v>
      </c>
      <c r="X6" s="23" t="s">
        <v>25</v>
      </c>
      <c r="Y6" s="23" t="s">
        <v>26</v>
      </c>
      <c r="Z6" s="23" t="s">
        <v>27</v>
      </c>
      <c r="AA6" s="54"/>
      <c r="AB6" s="54"/>
      <c r="AC6" s="54"/>
    </row>
    <row r="7" spans="1:29" s="13" customFormat="1" ht="20.100000000000001" customHeight="1" thickTop="1" x14ac:dyDescent="0.3">
      <c r="A7" s="4">
        <v>1</v>
      </c>
      <c r="B7" s="5">
        <v>11</v>
      </c>
      <c r="C7" s="5">
        <v>5</v>
      </c>
      <c r="D7" s="6" t="s">
        <v>54</v>
      </c>
      <c r="E7" s="6" t="s">
        <v>103</v>
      </c>
      <c r="F7" s="6" t="s">
        <v>104</v>
      </c>
      <c r="G7" s="4" t="s">
        <v>63</v>
      </c>
      <c r="H7" s="4" t="s">
        <v>64</v>
      </c>
      <c r="I7" s="7">
        <f t="shared" ref="I7:I46" si="0">J7+K7</f>
        <v>2706</v>
      </c>
      <c r="J7" s="8">
        <v>2610</v>
      </c>
      <c r="K7" s="7">
        <f t="shared" ref="K7:K16" si="1">SUM(M7:W7)</f>
        <v>96</v>
      </c>
      <c r="L7" s="9">
        <f t="shared" ref="L7:L46" si="2">K7/I7</f>
        <v>3.5476718403547672E-2</v>
      </c>
      <c r="M7" s="10">
        <v>83</v>
      </c>
      <c r="N7" s="10"/>
      <c r="O7" s="10"/>
      <c r="P7" s="10">
        <v>12</v>
      </c>
      <c r="Q7" s="10"/>
      <c r="R7" s="10"/>
      <c r="S7" s="10"/>
      <c r="T7" s="10">
        <v>1</v>
      </c>
      <c r="U7" s="10"/>
      <c r="V7" s="10"/>
      <c r="W7" s="10"/>
      <c r="X7" s="11">
        <v>20201105</v>
      </c>
      <c r="Y7" s="11">
        <v>13</v>
      </c>
      <c r="Z7" s="5" t="s">
        <v>153</v>
      </c>
      <c r="AA7" s="11" t="str">
        <f t="shared" ref="AA7:AA46" si="3">IF($Z7="A","하선동",IF($Z7="B","이형준",""))</f>
        <v>이형준</v>
      </c>
      <c r="AB7" s="4" t="s">
        <v>66</v>
      </c>
      <c r="AC7" s="12"/>
    </row>
    <row r="8" spans="1:29" s="13" customFormat="1" ht="20.100000000000001" customHeight="1" x14ac:dyDescent="0.3">
      <c r="A8" s="4">
        <v>2</v>
      </c>
      <c r="B8" s="5">
        <f>B7</f>
        <v>11</v>
      </c>
      <c r="C8" s="5">
        <f>C7</f>
        <v>5</v>
      </c>
      <c r="D8" s="6" t="s">
        <v>60</v>
      </c>
      <c r="E8" s="15" t="s">
        <v>77</v>
      </c>
      <c r="F8" s="4" t="s">
        <v>133</v>
      </c>
      <c r="G8" s="4" t="s">
        <v>136</v>
      </c>
      <c r="H8" s="4" t="s">
        <v>64</v>
      </c>
      <c r="I8" s="7">
        <f t="shared" si="0"/>
        <v>2241</v>
      </c>
      <c r="J8" s="8">
        <v>2230</v>
      </c>
      <c r="K8" s="7">
        <f t="shared" si="1"/>
        <v>11</v>
      </c>
      <c r="L8" s="9">
        <f t="shared" si="2"/>
        <v>4.9085229808121375E-3</v>
      </c>
      <c r="M8" s="10"/>
      <c r="N8" s="10"/>
      <c r="O8" s="10"/>
      <c r="P8" s="10"/>
      <c r="Q8" s="10">
        <v>11</v>
      </c>
      <c r="R8" s="10"/>
      <c r="S8" s="10"/>
      <c r="T8" s="10"/>
      <c r="U8" s="10"/>
      <c r="V8" s="10"/>
      <c r="W8" s="10"/>
      <c r="X8" s="11">
        <v>20201105</v>
      </c>
      <c r="Y8" s="11">
        <v>11</v>
      </c>
      <c r="Z8" s="5" t="s">
        <v>153</v>
      </c>
      <c r="AA8" s="11" t="str">
        <f t="shared" si="3"/>
        <v>이형준</v>
      </c>
      <c r="AB8" s="4" t="s">
        <v>66</v>
      </c>
      <c r="AC8" s="12"/>
    </row>
    <row r="9" spans="1:29" s="13" customFormat="1" ht="20.100000000000001" customHeight="1" x14ac:dyDescent="0.3">
      <c r="A9" s="4">
        <v>3</v>
      </c>
      <c r="B9" s="5">
        <f t="shared" ref="B9:C24" si="4">B8</f>
        <v>11</v>
      </c>
      <c r="C9" s="5">
        <f t="shared" si="4"/>
        <v>5</v>
      </c>
      <c r="D9" s="6" t="s">
        <v>54</v>
      </c>
      <c r="E9" s="15" t="s">
        <v>155</v>
      </c>
      <c r="F9" s="4" t="s">
        <v>154</v>
      </c>
      <c r="G9" s="4" t="s">
        <v>156</v>
      </c>
      <c r="H9" s="4" t="s">
        <v>64</v>
      </c>
      <c r="I9" s="7">
        <f t="shared" si="0"/>
        <v>6380</v>
      </c>
      <c r="J9" s="8">
        <v>6380</v>
      </c>
      <c r="K9" s="7">
        <f t="shared" si="1"/>
        <v>0</v>
      </c>
      <c r="L9" s="9">
        <f t="shared" si="2"/>
        <v>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1">
        <v>20201103</v>
      </c>
      <c r="Y9" s="11">
        <v>3</v>
      </c>
      <c r="Z9" s="5" t="s">
        <v>153</v>
      </c>
      <c r="AA9" s="11" t="str">
        <f t="shared" si="3"/>
        <v>이형준</v>
      </c>
      <c r="AB9" s="4" t="s">
        <v>66</v>
      </c>
      <c r="AC9" s="12"/>
    </row>
    <row r="10" spans="1:29" s="13" customFormat="1" ht="20.100000000000001" customHeight="1" x14ac:dyDescent="0.3">
      <c r="A10" s="4">
        <v>4</v>
      </c>
      <c r="B10" s="5">
        <f t="shared" si="4"/>
        <v>11</v>
      </c>
      <c r="C10" s="5">
        <f t="shared" si="4"/>
        <v>5</v>
      </c>
      <c r="D10" s="6" t="s">
        <v>54</v>
      </c>
      <c r="E10" s="15" t="s">
        <v>155</v>
      </c>
      <c r="F10" s="4" t="s">
        <v>154</v>
      </c>
      <c r="G10" s="4" t="s">
        <v>156</v>
      </c>
      <c r="H10" s="4" t="s">
        <v>64</v>
      </c>
      <c r="I10" s="7">
        <f t="shared" si="0"/>
        <v>4620</v>
      </c>
      <c r="J10" s="8">
        <v>4620</v>
      </c>
      <c r="K10" s="7">
        <f t="shared" si="1"/>
        <v>0</v>
      </c>
      <c r="L10" s="9">
        <f t="shared" si="2"/>
        <v>0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1">
        <v>20201103</v>
      </c>
      <c r="Y10" s="11">
        <v>3</v>
      </c>
      <c r="Z10" s="5" t="s">
        <v>157</v>
      </c>
      <c r="AA10" s="11" t="str">
        <f t="shared" si="3"/>
        <v>하선동</v>
      </c>
      <c r="AB10" s="4" t="s">
        <v>66</v>
      </c>
      <c r="AC10" s="12"/>
    </row>
    <row r="11" spans="1:29" s="13" customFormat="1" ht="20.100000000000001" customHeight="1" x14ac:dyDescent="0.3">
      <c r="A11" s="4">
        <v>5</v>
      </c>
      <c r="B11" s="5">
        <f t="shared" si="4"/>
        <v>11</v>
      </c>
      <c r="C11" s="5">
        <f t="shared" si="4"/>
        <v>5</v>
      </c>
      <c r="D11" s="6" t="s">
        <v>54</v>
      </c>
      <c r="E11" s="6" t="s">
        <v>103</v>
      </c>
      <c r="F11" s="6" t="s">
        <v>104</v>
      </c>
      <c r="G11" s="4" t="s">
        <v>63</v>
      </c>
      <c r="H11" s="4" t="s">
        <v>64</v>
      </c>
      <c r="I11" s="7">
        <f t="shared" si="0"/>
        <v>170</v>
      </c>
      <c r="J11" s="8">
        <v>170</v>
      </c>
      <c r="K11" s="7">
        <f t="shared" si="1"/>
        <v>0</v>
      </c>
      <c r="L11" s="9">
        <f t="shared" si="2"/>
        <v>0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1">
        <v>20201105</v>
      </c>
      <c r="Y11" s="11">
        <v>13</v>
      </c>
      <c r="Z11" s="5" t="s">
        <v>157</v>
      </c>
      <c r="AA11" s="11" t="str">
        <f t="shared" si="3"/>
        <v>하선동</v>
      </c>
      <c r="AB11" s="4" t="s">
        <v>66</v>
      </c>
      <c r="AC11" s="12" t="s">
        <v>158</v>
      </c>
    </row>
    <row r="12" spans="1:29" s="13" customFormat="1" ht="20.100000000000001" customHeight="1" x14ac:dyDescent="0.3">
      <c r="A12" s="4">
        <v>6</v>
      </c>
      <c r="B12" s="5">
        <f t="shared" si="4"/>
        <v>11</v>
      </c>
      <c r="C12" s="5">
        <f t="shared" si="4"/>
        <v>5</v>
      </c>
      <c r="D12" s="6" t="s">
        <v>60</v>
      </c>
      <c r="E12" s="15" t="s">
        <v>77</v>
      </c>
      <c r="F12" s="4" t="s">
        <v>133</v>
      </c>
      <c r="G12" s="4" t="s">
        <v>136</v>
      </c>
      <c r="H12" s="4" t="s">
        <v>64</v>
      </c>
      <c r="I12" s="7">
        <f t="shared" si="0"/>
        <v>500</v>
      </c>
      <c r="J12" s="8">
        <v>500</v>
      </c>
      <c r="K12" s="7">
        <f t="shared" si="1"/>
        <v>0</v>
      </c>
      <c r="L12" s="9">
        <f t="shared" si="2"/>
        <v>0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1">
        <v>20201105</v>
      </c>
      <c r="Y12" s="11">
        <v>11</v>
      </c>
      <c r="Z12" s="5" t="s">
        <v>157</v>
      </c>
      <c r="AA12" s="11" t="str">
        <f t="shared" si="3"/>
        <v>하선동</v>
      </c>
      <c r="AB12" s="4" t="s">
        <v>71</v>
      </c>
      <c r="AC12" s="12"/>
    </row>
    <row r="13" spans="1:29" s="13" customFormat="1" ht="20.100000000000001" customHeight="1" x14ac:dyDescent="0.3">
      <c r="A13" s="4">
        <v>7</v>
      </c>
      <c r="B13" s="5">
        <f t="shared" si="4"/>
        <v>11</v>
      </c>
      <c r="C13" s="5">
        <f t="shared" si="4"/>
        <v>5</v>
      </c>
      <c r="D13" s="6" t="s">
        <v>54</v>
      </c>
      <c r="E13" s="6" t="s">
        <v>160</v>
      </c>
      <c r="F13" s="6" t="s">
        <v>159</v>
      </c>
      <c r="G13" s="4" t="s">
        <v>68</v>
      </c>
      <c r="H13" s="4" t="s">
        <v>64</v>
      </c>
      <c r="I13" s="7">
        <f t="shared" si="0"/>
        <v>4439</v>
      </c>
      <c r="J13" s="8">
        <v>4400</v>
      </c>
      <c r="K13" s="7">
        <f t="shared" si="1"/>
        <v>39</v>
      </c>
      <c r="L13" s="9">
        <f t="shared" si="2"/>
        <v>8.7857625591349405E-3</v>
      </c>
      <c r="M13" s="10"/>
      <c r="N13" s="10">
        <v>8</v>
      </c>
      <c r="O13" s="10"/>
      <c r="P13" s="10">
        <v>20</v>
      </c>
      <c r="Q13" s="10">
        <v>11</v>
      </c>
      <c r="R13" s="10"/>
      <c r="S13" s="10"/>
      <c r="T13" s="10"/>
      <c r="U13" s="10"/>
      <c r="V13" s="10"/>
      <c r="W13" s="10"/>
      <c r="X13" s="11">
        <v>20201105</v>
      </c>
      <c r="Y13" s="11">
        <v>4</v>
      </c>
      <c r="Z13" s="5" t="s">
        <v>157</v>
      </c>
      <c r="AA13" s="11" t="str">
        <f t="shared" si="3"/>
        <v>하선동</v>
      </c>
      <c r="AB13" s="4" t="s">
        <v>71</v>
      </c>
      <c r="AC13" s="12"/>
    </row>
    <row r="14" spans="1:29" s="13" customFormat="1" ht="20.100000000000001" customHeight="1" x14ac:dyDescent="0.3">
      <c r="A14" s="4">
        <v>8</v>
      </c>
      <c r="B14" s="5">
        <f t="shared" si="4"/>
        <v>11</v>
      </c>
      <c r="C14" s="5">
        <f t="shared" si="4"/>
        <v>5</v>
      </c>
      <c r="D14" s="6" t="s">
        <v>54</v>
      </c>
      <c r="E14" s="6" t="s">
        <v>160</v>
      </c>
      <c r="F14" s="6" t="s">
        <v>159</v>
      </c>
      <c r="G14" s="4" t="s">
        <v>68</v>
      </c>
      <c r="H14" s="4" t="s">
        <v>64</v>
      </c>
      <c r="I14" s="7">
        <f t="shared" si="0"/>
        <v>4270</v>
      </c>
      <c r="J14" s="8">
        <v>4270</v>
      </c>
      <c r="K14" s="7">
        <f t="shared" si="1"/>
        <v>0</v>
      </c>
      <c r="L14" s="9">
        <f t="shared" si="2"/>
        <v>0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1">
        <v>20201104</v>
      </c>
      <c r="Y14" s="11">
        <v>4</v>
      </c>
      <c r="Z14" s="5" t="s">
        <v>153</v>
      </c>
      <c r="AA14" s="11" t="str">
        <f t="shared" si="3"/>
        <v>이형준</v>
      </c>
      <c r="AB14" s="4" t="s">
        <v>71</v>
      </c>
      <c r="AC14" s="12"/>
    </row>
    <row r="15" spans="1:29" s="13" customFormat="1" ht="20.100000000000001" customHeight="1" x14ac:dyDescent="0.3">
      <c r="A15" s="4">
        <v>9</v>
      </c>
      <c r="B15" s="5">
        <f t="shared" si="4"/>
        <v>11</v>
      </c>
      <c r="C15" s="5">
        <f t="shared" si="4"/>
        <v>5</v>
      </c>
      <c r="D15" s="6" t="s">
        <v>54</v>
      </c>
      <c r="E15" s="6" t="s">
        <v>160</v>
      </c>
      <c r="F15" s="6" t="s">
        <v>159</v>
      </c>
      <c r="G15" s="4" t="s">
        <v>68</v>
      </c>
      <c r="H15" s="4" t="s">
        <v>64</v>
      </c>
      <c r="I15" s="7">
        <f t="shared" si="0"/>
        <v>3700</v>
      </c>
      <c r="J15" s="8">
        <v>3700</v>
      </c>
      <c r="K15" s="7">
        <f t="shared" si="1"/>
        <v>0</v>
      </c>
      <c r="L15" s="9">
        <f t="shared" si="2"/>
        <v>0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1">
        <v>20201105</v>
      </c>
      <c r="Y15" s="11">
        <v>4</v>
      </c>
      <c r="Z15" s="5" t="s">
        <v>153</v>
      </c>
      <c r="AA15" s="11" t="str">
        <f t="shared" si="3"/>
        <v>이형준</v>
      </c>
      <c r="AB15" s="4" t="s">
        <v>71</v>
      </c>
      <c r="AC15" s="12"/>
    </row>
    <row r="16" spans="1:29" s="13" customFormat="1" ht="20.100000000000001" customHeight="1" x14ac:dyDescent="0.3">
      <c r="A16" s="4">
        <v>10</v>
      </c>
      <c r="B16" s="5">
        <f t="shared" si="4"/>
        <v>11</v>
      </c>
      <c r="C16" s="5">
        <f t="shared" si="4"/>
        <v>5</v>
      </c>
      <c r="D16" s="6" t="s">
        <v>54</v>
      </c>
      <c r="E16" s="15" t="s">
        <v>155</v>
      </c>
      <c r="F16" s="4" t="s">
        <v>154</v>
      </c>
      <c r="G16" s="4" t="s">
        <v>156</v>
      </c>
      <c r="H16" s="4" t="s">
        <v>64</v>
      </c>
      <c r="I16" s="7">
        <f t="shared" si="0"/>
        <v>4000</v>
      </c>
      <c r="J16" s="8">
        <v>4000</v>
      </c>
      <c r="K16" s="7">
        <f t="shared" si="1"/>
        <v>0</v>
      </c>
      <c r="L16" s="9">
        <f t="shared" si="2"/>
        <v>0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1">
        <v>20201105</v>
      </c>
      <c r="Y16" s="11">
        <v>3</v>
      </c>
      <c r="Z16" s="5" t="s">
        <v>153</v>
      </c>
      <c r="AA16" s="11" t="str">
        <f t="shared" si="3"/>
        <v>이형준</v>
      </c>
      <c r="AB16" s="4" t="s">
        <v>71</v>
      </c>
      <c r="AC16" s="12"/>
    </row>
    <row r="17" spans="1:29" s="13" customFormat="1" ht="20.100000000000001" customHeight="1" x14ac:dyDescent="0.3">
      <c r="A17" s="4">
        <v>11</v>
      </c>
      <c r="B17" s="5">
        <f t="shared" si="4"/>
        <v>11</v>
      </c>
      <c r="C17" s="5">
        <f t="shared" si="4"/>
        <v>5</v>
      </c>
      <c r="D17" s="6" t="s">
        <v>54</v>
      </c>
      <c r="E17" s="15" t="s">
        <v>155</v>
      </c>
      <c r="F17" s="4" t="s">
        <v>154</v>
      </c>
      <c r="G17" s="4" t="s">
        <v>156</v>
      </c>
      <c r="H17" s="4" t="s">
        <v>64</v>
      </c>
      <c r="I17" s="7">
        <f t="shared" si="0"/>
        <v>5000</v>
      </c>
      <c r="J17" s="8">
        <v>5000</v>
      </c>
      <c r="K17" s="7">
        <f t="shared" ref="K17:K18" si="5">SUM(M17:W17)</f>
        <v>0</v>
      </c>
      <c r="L17" s="9">
        <f t="shared" si="2"/>
        <v>0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1">
        <v>20201105</v>
      </c>
      <c r="Y17" s="11">
        <v>3</v>
      </c>
      <c r="Z17" s="5" t="s">
        <v>157</v>
      </c>
      <c r="AA17" s="11" t="str">
        <f t="shared" si="3"/>
        <v>하선동</v>
      </c>
      <c r="AB17" s="4" t="s">
        <v>71</v>
      </c>
      <c r="AC17" s="12"/>
    </row>
    <row r="18" spans="1:29" s="13" customFormat="1" ht="20.100000000000001" customHeight="1" x14ac:dyDescent="0.3">
      <c r="A18" s="4">
        <v>12</v>
      </c>
      <c r="B18" s="5">
        <f t="shared" si="4"/>
        <v>11</v>
      </c>
      <c r="C18" s="5">
        <f t="shared" si="4"/>
        <v>5</v>
      </c>
      <c r="D18" s="6" t="s">
        <v>54</v>
      </c>
      <c r="E18" s="6" t="s">
        <v>103</v>
      </c>
      <c r="F18" s="6" t="s">
        <v>104</v>
      </c>
      <c r="G18" s="4" t="s">
        <v>63</v>
      </c>
      <c r="H18" s="4" t="s">
        <v>64</v>
      </c>
      <c r="I18" s="7">
        <f t="shared" si="0"/>
        <v>2689</v>
      </c>
      <c r="J18" s="8">
        <v>2502</v>
      </c>
      <c r="K18" s="7">
        <f t="shared" si="5"/>
        <v>187</v>
      </c>
      <c r="L18" s="9">
        <f t="shared" si="2"/>
        <v>6.9542580885087399E-2</v>
      </c>
      <c r="M18" s="10">
        <v>126</v>
      </c>
      <c r="N18" s="10"/>
      <c r="O18" s="10"/>
      <c r="P18" s="10">
        <v>60</v>
      </c>
      <c r="Q18" s="10"/>
      <c r="R18" s="10"/>
      <c r="S18" s="10"/>
      <c r="T18" s="10">
        <v>1</v>
      </c>
      <c r="U18" s="10"/>
      <c r="V18" s="10"/>
      <c r="W18" s="10"/>
      <c r="X18" s="11">
        <v>20201105</v>
      </c>
      <c r="Y18" s="11">
        <v>13</v>
      </c>
      <c r="Z18" s="5" t="s">
        <v>157</v>
      </c>
      <c r="AA18" s="11" t="str">
        <f t="shared" si="3"/>
        <v>하선동</v>
      </c>
      <c r="AB18" s="4" t="s">
        <v>74</v>
      </c>
      <c r="AC18" s="12"/>
    </row>
    <row r="19" spans="1:29" s="13" customFormat="1" ht="20.100000000000001" customHeight="1" x14ac:dyDescent="0.3">
      <c r="A19" s="4">
        <v>13</v>
      </c>
      <c r="B19" s="5">
        <f t="shared" si="4"/>
        <v>11</v>
      </c>
      <c r="C19" s="5">
        <f t="shared" si="4"/>
        <v>5</v>
      </c>
      <c r="D19" s="6" t="s">
        <v>54</v>
      </c>
      <c r="E19" s="6" t="s">
        <v>61</v>
      </c>
      <c r="F19" s="4" t="s">
        <v>67</v>
      </c>
      <c r="G19" s="4" t="s">
        <v>68</v>
      </c>
      <c r="H19" s="4" t="s">
        <v>64</v>
      </c>
      <c r="I19" s="7">
        <f t="shared" si="0"/>
        <v>1997</v>
      </c>
      <c r="J19" s="8">
        <v>1960</v>
      </c>
      <c r="K19" s="7">
        <f t="shared" ref="K19:K46" si="6">SUM(M19:W19)</f>
        <v>37</v>
      </c>
      <c r="L19" s="9">
        <f t="shared" si="2"/>
        <v>1.8527791687531298E-2</v>
      </c>
      <c r="M19" s="10"/>
      <c r="N19" s="10">
        <v>24</v>
      </c>
      <c r="O19" s="10"/>
      <c r="P19" s="10">
        <v>13</v>
      </c>
      <c r="Q19" s="10"/>
      <c r="R19" s="10"/>
      <c r="S19" s="10"/>
      <c r="T19" s="10"/>
      <c r="U19" s="10"/>
      <c r="V19" s="10"/>
      <c r="W19" s="10"/>
      <c r="X19" s="11">
        <v>2020104</v>
      </c>
      <c r="Y19" s="11">
        <v>5</v>
      </c>
      <c r="Z19" s="5" t="s">
        <v>153</v>
      </c>
      <c r="AA19" s="11" t="str">
        <f t="shared" si="3"/>
        <v>이형준</v>
      </c>
      <c r="AB19" s="4" t="s">
        <v>74</v>
      </c>
      <c r="AC19" s="12"/>
    </row>
    <row r="20" spans="1:29" s="13" customFormat="1" ht="20.100000000000001" customHeight="1" x14ac:dyDescent="0.3">
      <c r="A20" s="4">
        <v>14</v>
      </c>
      <c r="B20" s="5">
        <f t="shared" si="4"/>
        <v>11</v>
      </c>
      <c r="C20" s="5">
        <f t="shared" si="4"/>
        <v>5</v>
      </c>
      <c r="D20" s="6" t="s">
        <v>54</v>
      </c>
      <c r="E20" s="6" t="s">
        <v>160</v>
      </c>
      <c r="F20" s="6" t="s">
        <v>159</v>
      </c>
      <c r="G20" s="4" t="s">
        <v>68</v>
      </c>
      <c r="H20" s="4" t="s">
        <v>64</v>
      </c>
      <c r="I20" s="7">
        <f t="shared" si="0"/>
        <v>1765</v>
      </c>
      <c r="J20" s="8">
        <v>1734</v>
      </c>
      <c r="K20" s="7">
        <f t="shared" si="6"/>
        <v>31</v>
      </c>
      <c r="L20" s="9">
        <f t="shared" si="2"/>
        <v>1.7563739376770537E-2</v>
      </c>
      <c r="M20" s="10"/>
      <c r="N20" s="10">
        <v>23</v>
      </c>
      <c r="O20" s="10"/>
      <c r="P20" s="10">
        <v>8</v>
      </c>
      <c r="Q20" s="10"/>
      <c r="R20" s="10"/>
      <c r="S20" s="10"/>
      <c r="T20" s="10"/>
      <c r="U20" s="10"/>
      <c r="V20" s="10"/>
      <c r="W20" s="10"/>
      <c r="X20" s="11">
        <v>20201104</v>
      </c>
      <c r="Y20" s="11">
        <v>4</v>
      </c>
      <c r="Z20" s="5" t="s">
        <v>153</v>
      </c>
      <c r="AA20" s="11" t="str">
        <f t="shared" si="3"/>
        <v>이형준</v>
      </c>
      <c r="AB20" s="4" t="s">
        <v>74</v>
      </c>
      <c r="AC20" s="12"/>
    </row>
    <row r="21" spans="1:29" s="13" customFormat="1" ht="20.100000000000001" customHeight="1" x14ac:dyDescent="0.3">
      <c r="A21" s="4">
        <v>15</v>
      </c>
      <c r="B21" s="5">
        <f t="shared" si="4"/>
        <v>11</v>
      </c>
      <c r="C21" s="5">
        <f t="shared" si="4"/>
        <v>5</v>
      </c>
      <c r="D21" s="6" t="s">
        <v>54</v>
      </c>
      <c r="E21" s="15" t="s">
        <v>155</v>
      </c>
      <c r="F21" s="4" t="s">
        <v>154</v>
      </c>
      <c r="G21" s="4" t="s">
        <v>156</v>
      </c>
      <c r="H21" s="4" t="s">
        <v>64</v>
      </c>
      <c r="I21" s="7">
        <f t="shared" si="0"/>
        <v>6274</v>
      </c>
      <c r="J21" s="8">
        <v>6274</v>
      </c>
      <c r="K21" s="7">
        <f t="shared" si="6"/>
        <v>0</v>
      </c>
      <c r="L21" s="9">
        <f t="shared" si="2"/>
        <v>0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1">
        <v>20201104</v>
      </c>
      <c r="Y21" s="11">
        <v>3</v>
      </c>
      <c r="Z21" s="5" t="s">
        <v>153</v>
      </c>
      <c r="AA21" s="11" t="str">
        <f t="shared" si="3"/>
        <v>이형준</v>
      </c>
      <c r="AB21" s="4" t="s">
        <v>74</v>
      </c>
      <c r="AC21" s="12"/>
    </row>
    <row r="22" spans="1:29" s="13" customFormat="1" ht="20.100000000000001" customHeight="1" x14ac:dyDescent="0.3">
      <c r="A22" s="4">
        <v>16</v>
      </c>
      <c r="B22" s="5">
        <f t="shared" si="4"/>
        <v>11</v>
      </c>
      <c r="C22" s="5">
        <f t="shared" si="4"/>
        <v>5</v>
      </c>
      <c r="D22" s="6" t="s">
        <v>54</v>
      </c>
      <c r="E22" s="6" t="s">
        <v>103</v>
      </c>
      <c r="F22" s="6" t="s">
        <v>104</v>
      </c>
      <c r="G22" s="4" t="s">
        <v>63</v>
      </c>
      <c r="H22" s="4" t="s">
        <v>64</v>
      </c>
      <c r="I22" s="7">
        <f t="shared" si="0"/>
        <v>59</v>
      </c>
      <c r="J22" s="8">
        <v>59</v>
      </c>
      <c r="K22" s="7">
        <f t="shared" si="6"/>
        <v>0</v>
      </c>
      <c r="L22" s="9">
        <f t="shared" si="2"/>
        <v>0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1">
        <v>20201105</v>
      </c>
      <c r="Y22" s="11">
        <v>13</v>
      </c>
      <c r="Z22" s="5" t="s">
        <v>157</v>
      </c>
      <c r="AA22" s="11" t="str">
        <f t="shared" si="3"/>
        <v>하선동</v>
      </c>
      <c r="AB22" s="4" t="s">
        <v>74</v>
      </c>
      <c r="AC22" s="12" t="s">
        <v>158</v>
      </c>
    </row>
    <row r="23" spans="1:29" s="13" customFormat="1" ht="20.100000000000001" customHeight="1" x14ac:dyDescent="0.3">
      <c r="A23" s="4">
        <v>17</v>
      </c>
      <c r="B23" s="5">
        <f t="shared" si="4"/>
        <v>11</v>
      </c>
      <c r="C23" s="5">
        <f t="shared" si="4"/>
        <v>5</v>
      </c>
      <c r="D23" s="6" t="s">
        <v>54</v>
      </c>
      <c r="E23" s="6" t="s">
        <v>160</v>
      </c>
      <c r="F23" s="6" t="s">
        <v>159</v>
      </c>
      <c r="G23" s="4" t="s">
        <v>68</v>
      </c>
      <c r="H23" s="4" t="s">
        <v>64</v>
      </c>
      <c r="I23" s="7">
        <f t="shared" si="0"/>
        <v>1415</v>
      </c>
      <c r="J23" s="8">
        <v>1411</v>
      </c>
      <c r="K23" s="7">
        <f t="shared" si="6"/>
        <v>4</v>
      </c>
      <c r="L23" s="9">
        <f t="shared" si="2"/>
        <v>2.8268551236749115E-3</v>
      </c>
      <c r="M23" s="10"/>
      <c r="N23" s="10"/>
      <c r="O23" s="10"/>
      <c r="P23" s="10">
        <v>4</v>
      </c>
      <c r="Q23" s="10"/>
      <c r="R23" s="10"/>
      <c r="S23" s="10"/>
      <c r="T23" s="10"/>
      <c r="U23" s="10"/>
      <c r="V23" s="10"/>
      <c r="W23" s="10"/>
      <c r="X23" s="11">
        <v>20201104</v>
      </c>
      <c r="Y23" s="11">
        <v>4</v>
      </c>
      <c r="Z23" s="5" t="s">
        <v>157</v>
      </c>
      <c r="AA23" s="11" t="str">
        <f t="shared" si="3"/>
        <v>하선동</v>
      </c>
      <c r="AB23" s="4" t="s">
        <v>81</v>
      </c>
      <c r="AC23" s="12"/>
    </row>
    <row r="24" spans="1:29" s="13" customFormat="1" ht="20.100000000000001" customHeight="1" x14ac:dyDescent="0.3">
      <c r="A24" s="4">
        <v>18</v>
      </c>
      <c r="B24" s="5">
        <f t="shared" si="4"/>
        <v>11</v>
      </c>
      <c r="C24" s="5">
        <f t="shared" si="4"/>
        <v>5</v>
      </c>
      <c r="D24" s="6" t="s">
        <v>60</v>
      </c>
      <c r="E24" s="15" t="s">
        <v>77</v>
      </c>
      <c r="F24" s="4" t="s">
        <v>133</v>
      </c>
      <c r="G24" s="4" t="s">
        <v>136</v>
      </c>
      <c r="H24" s="4" t="s">
        <v>64</v>
      </c>
      <c r="I24" s="7">
        <f t="shared" si="0"/>
        <v>502</v>
      </c>
      <c r="J24" s="8">
        <v>500</v>
      </c>
      <c r="K24" s="7">
        <f t="shared" si="6"/>
        <v>2</v>
      </c>
      <c r="L24" s="9">
        <f t="shared" si="2"/>
        <v>3.9840637450199202E-3</v>
      </c>
      <c r="M24" s="10"/>
      <c r="N24" s="10"/>
      <c r="O24" s="10"/>
      <c r="P24" s="10"/>
      <c r="Q24" s="10">
        <v>2</v>
      </c>
      <c r="R24" s="10"/>
      <c r="S24" s="10"/>
      <c r="T24" s="10"/>
      <c r="U24" s="10"/>
      <c r="V24" s="10"/>
      <c r="W24" s="10"/>
      <c r="X24" s="11">
        <v>20201104</v>
      </c>
      <c r="Y24" s="11">
        <v>11</v>
      </c>
      <c r="Z24" s="5" t="s">
        <v>153</v>
      </c>
      <c r="AA24" s="11" t="str">
        <f t="shared" si="3"/>
        <v>이형준</v>
      </c>
      <c r="AB24" s="4" t="s">
        <v>81</v>
      </c>
      <c r="AC24" s="12"/>
    </row>
    <row r="25" spans="1:29" s="13" customFormat="1" ht="20.100000000000001" customHeight="1" x14ac:dyDescent="0.3">
      <c r="A25" s="4">
        <v>19</v>
      </c>
      <c r="B25" s="5">
        <f t="shared" ref="B25:C40" si="7">B24</f>
        <v>11</v>
      </c>
      <c r="C25" s="5">
        <f t="shared" si="7"/>
        <v>5</v>
      </c>
      <c r="D25" s="6" t="s">
        <v>60</v>
      </c>
      <c r="E25" s="15" t="s">
        <v>77</v>
      </c>
      <c r="F25" s="4" t="s">
        <v>133</v>
      </c>
      <c r="G25" s="4" t="s">
        <v>136</v>
      </c>
      <c r="H25" s="4" t="s">
        <v>64</v>
      </c>
      <c r="I25" s="7">
        <f t="shared" si="0"/>
        <v>2353</v>
      </c>
      <c r="J25" s="8">
        <v>2350</v>
      </c>
      <c r="K25" s="7">
        <f t="shared" si="6"/>
        <v>3</v>
      </c>
      <c r="L25" s="9">
        <f t="shared" si="2"/>
        <v>1.2749681257968552E-3</v>
      </c>
      <c r="M25" s="10"/>
      <c r="N25" s="10"/>
      <c r="O25" s="10"/>
      <c r="P25" s="10"/>
      <c r="Q25" s="10">
        <v>3</v>
      </c>
      <c r="R25" s="10"/>
      <c r="S25" s="10"/>
      <c r="T25" s="10"/>
      <c r="U25" s="10"/>
      <c r="V25" s="10"/>
      <c r="W25" s="10"/>
      <c r="X25" s="11">
        <v>20201105</v>
      </c>
      <c r="Y25" s="11">
        <v>11</v>
      </c>
      <c r="Z25" s="5" t="s">
        <v>157</v>
      </c>
      <c r="AA25" s="11" t="str">
        <f t="shared" si="3"/>
        <v>하선동</v>
      </c>
      <c r="AB25" s="4" t="s">
        <v>81</v>
      </c>
      <c r="AC25" s="12"/>
    </row>
    <row r="26" spans="1:29" s="13" customFormat="1" ht="20.100000000000001" customHeight="1" x14ac:dyDescent="0.3">
      <c r="A26" s="4">
        <v>20</v>
      </c>
      <c r="B26" s="5">
        <f t="shared" si="7"/>
        <v>11</v>
      </c>
      <c r="C26" s="5">
        <f t="shared" si="7"/>
        <v>5</v>
      </c>
      <c r="D26" s="6" t="s">
        <v>60</v>
      </c>
      <c r="E26" s="6" t="s">
        <v>61</v>
      </c>
      <c r="F26" s="6" t="s">
        <v>62</v>
      </c>
      <c r="G26" s="4" t="s">
        <v>63</v>
      </c>
      <c r="H26" s="4" t="s">
        <v>64</v>
      </c>
      <c r="I26" s="7">
        <f t="shared" si="0"/>
        <v>1764</v>
      </c>
      <c r="J26" s="8">
        <v>1701</v>
      </c>
      <c r="K26" s="7">
        <f t="shared" si="6"/>
        <v>63</v>
      </c>
      <c r="L26" s="9">
        <f t="shared" si="2"/>
        <v>3.5714285714285712E-2</v>
      </c>
      <c r="M26" s="10">
        <v>50</v>
      </c>
      <c r="N26" s="10"/>
      <c r="O26" s="10"/>
      <c r="P26" s="10">
        <v>13</v>
      </c>
      <c r="Q26" s="10"/>
      <c r="R26" s="10"/>
      <c r="S26" s="10"/>
      <c r="T26" s="10"/>
      <c r="U26" s="10"/>
      <c r="V26" s="10"/>
      <c r="W26" s="10"/>
      <c r="X26" s="11">
        <v>20201104</v>
      </c>
      <c r="Y26" s="11">
        <v>7</v>
      </c>
      <c r="Z26" s="5" t="s">
        <v>153</v>
      </c>
      <c r="AA26" s="11" t="str">
        <f t="shared" si="3"/>
        <v>이형준</v>
      </c>
      <c r="AB26" s="4" t="s">
        <v>81</v>
      </c>
      <c r="AC26" s="12"/>
    </row>
    <row r="27" spans="1:29" s="13" customFormat="1" ht="20.100000000000001" customHeight="1" x14ac:dyDescent="0.3">
      <c r="A27" s="4">
        <v>21</v>
      </c>
      <c r="B27" s="5">
        <f t="shared" si="7"/>
        <v>11</v>
      </c>
      <c r="C27" s="5">
        <f t="shared" si="7"/>
        <v>5</v>
      </c>
      <c r="D27" s="6" t="s">
        <v>60</v>
      </c>
      <c r="E27" s="6" t="s">
        <v>61</v>
      </c>
      <c r="F27" s="6" t="s">
        <v>62</v>
      </c>
      <c r="G27" s="4" t="s">
        <v>63</v>
      </c>
      <c r="H27" s="4" t="s">
        <v>64</v>
      </c>
      <c r="I27" s="7">
        <f t="shared" si="0"/>
        <v>1889</v>
      </c>
      <c r="J27" s="8">
        <v>1780</v>
      </c>
      <c r="K27" s="7">
        <f t="shared" si="6"/>
        <v>109</v>
      </c>
      <c r="L27" s="9">
        <f t="shared" si="2"/>
        <v>5.7702488088935945E-2</v>
      </c>
      <c r="M27" s="10">
        <v>92</v>
      </c>
      <c r="N27" s="10"/>
      <c r="O27" s="10"/>
      <c r="P27" s="10">
        <v>17</v>
      </c>
      <c r="Q27" s="10"/>
      <c r="R27" s="10"/>
      <c r="S27" s="10"/>
      <c r="T27" s="10"/>
      <c r="U27" s="10"/>
      <c r="V27" s="10"/>
      <c r="W27" s="10"/>
      <c r="X27" s="11">
        <v>20201105</v>
      </c>
      <c r="Y27" s="11">
        <v>7</v>
      </c>
      <c r="Z27" s="5" t="s">
        <v>157</v>
      </c>
      <c r="AA27" s="11" t="str">
        <f t="shared" si="3"/>
        <v>하선동</v>
      </c>
      <c r="AB27" s="4" t="s">
        <v>81</v>
      </c>
      <c r="AC27" s="12"/>
    </row>
    <row r="28" spans="1:29" s="13" customFormat="1" ht="20.100000000000001" customHeight="1" x14ac:dyDescent="0.3">
      <c r="A28" s="4">
        <v>22</v>
      </c>
      <c r="B28" s="5">
        <f t="shared" si="7"/>
        <v>11</v>
      </c>
      <c r="C28" s="5">
        <f t="shared" si="7"/>
        <v>5</v>
      </c>
      <c r="D28" s="6" t="s">
        <v>60</v>
      </c>
      <c r="E28" s="15" t="s">
        <v>162</v>
      </c>
      <c r="F28" s="4" t="s">
        <v>161</v>
      </c>
      <c r="G28" s="4" t="s">
        <v>163</v>
      </c>
      <c r="H28" s="4" t="s">
        <v>164</v>
      </c>
      <c r="I28" s="7">
        <f t="shared" si="0"/>
        <v>645</v>
      </c>
      <c r="J28" s="8">
        <v>638</v>
      </c>
      <c r="K28" s="7">
        <f t="shared" si="6"/>
        <v>7</v>
      </c>
      <c r="L28" s="9">
        <f t="shared" si="2"/>
        <v>1.0852713178294573E-2</v>
      </c>
      <c r="M28" s="10"/>
      <c r="N28" s="10"/>
      <c r="O28" s="10"/>
      <c r="P28" s="10"/>
      <c r="Q28" s="10"/>
      <c r="R28" s="10"/>
      <c r="S28" s="10">
        <v>7</v>
      </c>
      <c r="T28" s="10"/>
      <c r="U28" s="10"/>
      <c r="V28" s="10"/>
      <c r="W28" s="10"/>
      <c r="X28" s="11">
        <v>20201105</v>
      </c>
      <c r="Y28" s="11">
        <v>1</v>
      </c>
      <c r="Z28" s="5" t="s">
        <v>157</v>
      </c>
      <c r="AA28" s="11" t="str">
        <f t="shared" si="3"/>
        <v>하선동</v>
      </c>
      <c r="AB28" s="4" t="s">
        <v>81</v>
      </c>
      <c r="AC28" s="12"/>
    </row>
    <row r="29" spans="1:29" s="13" customFormat="1" ht="20.100000000000001" customHeight="1" x14ac:dyDescent="0.3">
      <c r="A29" s="4">
        <v>23</v>
      </c>
      <c r="B29" s="5">
        <f t="shared" si="7"/>
        <v>11</v>
      </c>
      <c r="C29" s="5">
        <f t="shared" si="7"/>
        <v>5</v>
      </c>
      <c r="D29" s="6" t="s">
        <v>166</v>
      </c>
      <c r="E29" s="6" t="s">
        <v>160</v>
      </c>
      <c r="F29" s="4" t="s">
        <v>165</v>
      </c>
      <c r="G29" s="4" t="s">
        <v>163</v>
      </c>
      <c r="H29" s="4" t="s">
        <v>64</v>
      </c>
      <c r="I29" s="7">
        <f t="shared" si="0"/>
        <v>603</v>
      </c>
      <c r="J29" s="8">
        <v>510</v>
      </c>
      <c r="K29" s="7">
        <f t="shared" si="6"/>
        <v>93</v>
      </c>
      <c r="L29" s="9">
        <f t="shared" si="2"/>
        <v>0.15422885572139303</v>
      </c>
      <c r="M29" s="10">
        <v>10</v>
      </c>
      <c r="N29" s="10"/>
      <c r="O29" s="10"/>
      <c r="P29" s="10">
        <v>51</v>
      </c>
      <c r="Q29" s="10">
        <v>1</v>
      </c>
      <c r="R29" s="10"/>
      <c r="S29" s="10"/>
      <c r="T29" s="10">
        <v>26</v>
      </c>
      <c r="U29" s="10"/>
      <c r="V29" s="10">
        <v>5</v>
      </c>
      <c r="W29" s="10"/>
      <c r="X29" s="11">
        <v>20201102</v>
      </c>
      <c r="Y29" s="11">
        <v>14</v>
      </c>
      <c r="Z29" s="5" t="s">
        <v>157</v>
      </c>
      <c r="AA29" s="11" t="str">
        <f t="shared" si="3"/>
        <v>하선동</v>
      </c>
      <c r="AB29" s="4" t="s">
        <v>82</v>
      </c>
      <c r="AC29" s="12"/>
    </row>
    <row r="30" spans="1:29" s="13" customFormat="1" ht="20.100000000000001" customHeight="1" x14ac:dyDescent="0.3">
      <c r="A30" s="4">
        <v>24</v>
      </c>
      <c r="B30" s="5">
        <f t="shared" si="7"/>
        <v>11</v>
      </c>
      <c r="C30" s="5">
        <f t="shared" si="7"/>
        <v>5</v>
      </c>
      <c r="D30" s="6" t="s">
        <v>54</v>
      </c>
      <c r="E30" s="6" t="s">
        <v>167</v>
      </c>
      <c r="F30" s="6" t="s">
        <v>168</v>
      </c>
      <c r="G30" s="4" t="s">
        <v>68</v>
      </c>
      <c r="H30" s="4" t="s">
        <v>169</v>
      </c>
      <c r="I30" s="7">
        <f t="shared" si="0"/>
        <v>1499</v>
      </c>
      <c r="J30" s="8">
        <v>1430</v>
      </c>
      <c r="K30" s="7">
        <f t="shared" si="6"/>
        <v>69</v>
      </c>
      <c r="L30" s="9">
        <f t="shared" si="2"/>
        <v>4.6030687124749836E-2</v>
      </c>
      <c r="M30" s="10"/>
      <c r="N30" s="10"/>
      <c r="O30" s="10"/>
      <c r="P30" s="10"/>
      <c r="Q30" s="10">
        <v>8</v>
      </c>
      <c r="R30" s="10"/>
      <c r="S30" s="10">
        <v>60</v>
      </c>
      <c r="T30" s="10">
        <v>1</v>
      </c>
      <c r="U30" s="10"/>
      <c r="V30" s="10"/>
      <c r="W30" s="10"/>
      <c r="X30" s="11">
        <v>20201105</v>
      </c>
      <c r="Y30" s="11">
        <v>2</v>
      </c>
      <c r="Z30" s="5" t="s">
        <v>157</v>
      </c>
      <c r="AA30" s="11" t="str">
        <f t="shared" si="3"/>
        <v>하선동</v>
      </c>
      <c r="AB30" s="4" t="s">
        <v>82</v>
      </c>
      <c r="AC30" s="12"/>
    </row>
    <row r="31" spans="1:29" s="13" customFormat="1" ht="20.100000000000001" customHeight="1" x14ac:dyDescent="0.3">
      <c r="A31" s="4">
        <v>25</v>
      </c>
      <c r="B31" s="5">
        <f t="shared" si="7"/>
        <v>11</v>
      </c>
      <c r="C31" s="5">
        <f t="shared" si="7"/>
        <v>5</v>
      </c>
      <c r="D31" s="6"/>
      <c r="E31" s="4"/>
      <c r="F31" s="4"/>
      <c r="G31" s="4"/>
      <c r="H31" s="4"/>
      <c r="I31" s="7">
        <f t="shared" si="0"/>
        <v>0</v>
      </c>
      <c r="J31" s="8"/>
      <c r="K31" s="7">
        <f t="shared" si="6"/>
        <v>0</v>
      </c>
      <c r="L31" s="9" t="e">
        <f t="shared" si="2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  <c r="Y31" s="11"/>
      <c r="Z31" s="5"/>
      <c r="AA31" s="11" t="str">
        <f t="shared" si="3"/>
        <v/>
      </c>
      <c r="AB31" s="4"/>
      <c r="AC31" s="12"/>
    </row>
    <row r="32" spans="1:29" s="13" customFormat="1" ht="20.100000000000001" customHeight="1" x14ac:dyDescent="0.3">
      <c r="A32" s="4">
        <v>26</v>
      </c>
      <c r="B32" s="5">
        <f t="shared" si="7"/>
        <v>11</v>
      </c>
      <c r="C32" s="5">
        <f t="shared" si="7"/>
        <v>5</v>
      </c>
      <c r="D32" s="6"/>
      <c r="E32" s="4"/>
      <c r="F32" s="4"/>
      <c r="G32" s="4"/>
      <c r="H32" s="4"/>
      <c r="I32" s="7">
        <f t="shared" si="0"/>
        <v>0</v>
      </c>
      <c r="J32" s="8"/>
      <c r="K32" s="7">
        <f t="shared" si="6"/>
        <v>0</v>
      </c>
      <c r="L32" s="9" t="e">
        <f t="shared" si="2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Y32" s="11"/>
      <c r="Z32" s="5"/>
      <c r="AA32" s="11" t="str">
        <f t="shared" si="3"/>
        <v/>
      </c>
      <c r="AB32" s="4"/>
      <c r="AC32" s="12"/>
    </row>
    <row r="33" spans="1:29" s="13" customFormat="1" ht="20.100000000000001" customHeight="1" x14ac:dyDescent="0.3">
      <c r="A33" s="4">
        <v>27</v>
      </c>
      <c r="B33" s="5">
        <f t="shared" si="7"/>
        <v>11</v>
      </c>
      <c r="C33" s="5">
        <f t="shared" si="7"/>
        <v>5</v>
      </c>
      <c r="D33" s="6"/>
      <c r="E33" s="6"/>
      <c r="F33" s="6"/>
      <c r="G33" s="4"/>
      <c r="H33" s="4"/>
      <c r="I33" s="7">
        <f t="shared" si="0"/>
        <v>0</v>
      </c>
      <c r="J33" s="8"/>
      <c r="K33" s="7">
        <f t="shared" si="6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5"/>
      <c r="AA33" s="11" t="str">
        <f t="shared" si="3"/>
        <v/>
      </c>
      <c r="AB33" s="4"/>
      <c r="AC33" s="12"/>
    </row>
    <row r="34" spans="1:29" s="13" customFormat="1" ht="20.100000000000001" customHeight="1" x14ac:dyDescent="0.3">
      <c r="A34" s="4">
        <v>28</v>
      </c>
      <c r="B34" s="5">
        <f t="shared" si="7"/>
        <v>11</v>
      </c>
      <c r="C34" s="5">
        <f t="shared" si="7"/>
        <v>5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6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5"/>
      <c r="AA34" s="11" t="str">
        <f t="shared" si="3"/>
        <v/>
      </c>
      <c r="AB34" s="4"/>
      <c r="AC34" s="12"/>
    </row>
    <row r="35" spans="1:29" s="13" customFormat="1" ht="20.100000000000001" customHeight="1" x14ac:dyDescent="0.3">
      <c r="A35" s="4">
        <v>29</v>
      </c>
      <c r="B35" s="5">
        <f t="shared" si="7"/>
        <v>11</v>
      </c>
      <c r="C35" s="5">
        <f t="shared" si="7"/>
        <v>5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6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5"/>
      <c r="AA35" s="11" t="str">
        <f t="shared" si="3"/>
        <v/>
      </c>
      <c r="AB35" s="4"/>
      <c r="AC35" s="12"/>
    </row>
    <row r="36" spans="1:29" s="13" customFormat="1" ht="20.100000000000001" customHeight="1" x14ac:dyDescent="0.3">
      <c r="A36" s="4">
        <v>30</v>
      </c>
      <c r="B36" s="5">
        <f t="shared" si="7"/>
        <v>11</v>
      </c>
      <c r="C36" s="5">
        <f t="shared" si="7"/>
        <v>5</v>
      </c>
      <c r="D36" s="6"/>
      <c r="E36" s="6"/>
      <c r="F36" s="6"/>
      <c r="G36" s="4"/>
      <c r="H36" s="4"/>
      <c r="I36" s="7">
        <f t="shared" si="0"/>
        <v>0</v>
      </c>
      <c r="J36" s="8"/>
      <c r="K36" s="7">
        <f t="shared" si="6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5"/>
      <c r="AA36" s="11" t="str">
        <f t="shared" si="3"/>
        <v/>
      </c>
      <c r="AB36" s="4"/>
      <c r="AC36" s="12"/>
    </row>
    <row r="37" spans="1:29" s="13" customFormat="1" ht="20.100000000000001" customHeight="1" x14ac:dyDescent="0.3">
      <c r="A37" s="4">
        <v>31</v>
      </c>
      <c r="B37" s="5">
        <f t="shared" si="7"/>
        <v>11</v>
      </c>
      <c r="C37" s="5">
        <f t="shared" si="7"/>
        <v>5</v>
      </c>
      <c r="D37" s="6"/>
      <c r="E37" s="6"/>
      <c r="F37" s="6"/>
      <c r="G37" s="4"/>
      <c r="H37" s="4"/>
      <c r="I37" s="7">
        <f t="shared" si="0"/>
        <v>0</v>
      </c>
      <c r="J37" s="8"/>
      <c r="K37" s="7">
        <f t="shared" si="6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5"/>
      <c r="AA37" s="11" t="str">
        <f t="shared" si="3"/>
        <v/>
      </c>
      <c r="AB37" s="4"/>
      <c r="AC37" s="12"/>
    </row>
    <row r="38" spans="1:29" s="13" customFormat="1" ht="20.100000000000001" customHeight="1" x14ac:dyDescent="0.3">
      <c r="A38" s="4">
        <v>32</v>
      </c>
      <c r="B38" s="5">
        <f t="shared" si="7"/>
        <v>11</v>
      </c>
      <c r="C38" s="5">
        <f t="shared" si="7"/>
        <v>5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6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5"/>
      <c r="AA38" s="11" t="str">
        <f t="shared" si="3"/>
        <v/>
      </c>
      <c r="AB38" s="4"/>
      <c r="AC38" s="12"/>
    </row>
    <row r="39" spans="1:29" s="13" customFormat="1" ht="20.100000000000001" customHeight="1" x14ac:dyDescent="0.3">
      <c r="A39" s="4">
        <v>33</v>
      </c>
      <c r="B39" s="5">
        <f t="shared" si="7"/>
        <v>11</v>
      </c>
      <c r="C39" s="5">
        <f t="shared" si="7"/>
        <v>5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6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5"/>
      <c r="AA39" s="11" t="str">
        <f t="shared" si="3"/>
        <v/>
      </c>
      <c r="AB39" s="4"/>
      <c r="AC39" s="12"/>
    </row>
    <row r="40" spans="1:29" s="13" customFormat="1" ht="20.100000000000001" customHeight="1" x14ac:dyDescent="0.3">
      <c r="A40" s="4">
        <v>34</v>
      </c>
      <c r="B40" s="5">
        <f t="shared" si="7"/>
        <v>11</v>
      </c>
      <c r="C40" s="5">
        <f t="shared" si="7"/>
        <v>5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6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5"/>
      <c r="AA40" s="11" t="str">
        <f t="shared" si="3"/>
        <v/>
      </c>
      <c r="AB40" s="4"/>
      <c r="AC40" s="12"/>
    </row>
    <row r="41" spans="1:29" s="13" customFormat="1" ht="20.100000000000001" customHeight="1" x14ac:dyDescent="0.3">
      <c r="A41" s="4">
        <v>35</v>
      </c>
      <c r="B41" s="5">
        <f t="shared" ref="B41:C46" si="8">B40</f>
        <v>11</v>
      </c>
      <c r="C41" s="5">
        <f t="shared" si="8"/>
        <v>5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6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5"/>
      <c r="AA41" s="11" t="str">
        <f t="shared" si="3"/>
        <v/>
      </c>
      <c r="AB41" s="4"/>
      <c r="AC41" s="12"/>
    </row>
    <row r="42" spans="1:29" s="13" customFormat="1" ht="20.100000000000001" customHeight="1" x14ac:dyDescent="0.3">
      <c r="A42" s="4">
        <v>36</v>
      </c>
      <c r="B42" s="5">
        <f t="shared" si="8"/>
        <v>11</v>
      </c>
      <c r="C42" s="5">
        <f t="shared" si="8"/>
        <v>5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6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5"/>
      <c r="AA42" s="11" t="str">
        <f t="shared" si="3"/>
        <v/>
      </c>
      <c r="AB42" s="4"/>
      <c r="AC42" s="12"/>
    </row>
    <row r="43" spans="1:29" s="13" customFormat="1" ht="20.100000000000001" customHeight="1" x14ac:dyDescent="0.3">
      <c r="A43" s="4">
        <v>37</v>
      </c>
      <c r="B43" s="5">
        <f t="shared" si="8"/>
        <v>11</v>
      </c>
      <c r="C43" s="5">
        <f t="shared" si="8"/>
        <v>5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6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3"/>
        <v/>
      </c>
      <c r="AB43" s="4"/>
      <c r="AC43" s="12"/>
    </row>
    <row r="44" spans="1:29" s="13" customFormat="1" ht="20.100000000000001" customHeight="1" x14ac:dyDescent="0.3">
      <c r="A44" s="4">
        <v>38</v>
      </c>
      <c r="B44" s="5">
        <f t="shared" si="8"/>
        <v>11</v>
      </c>
      <c r="C44" s="5">
        <f t="shared" si="8"/>
        <v>5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6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3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>
        <f t="shared" si="8"/>
        <v>11</v>
      </c>
      <c r="C45" s="5">
        <f t="shared" si="8"/>
        <v>5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6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3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>
        <f t="shared" si="8"/>
        <v>11</v>
      </c>
      <c r="C46" s="5">
        <f t="shared" si="8"/>
        <v>5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6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3"/>
        <v/>
      </c>
      <c r="AB46" s="4"/>
      <c r="AC46" s="12"/>
    </row>
    <row r="47" spans="1:29" s="16" customFormat="1" ht="13.5" x14ac:dyDescent="0.3">
      <c r="A47" s="35"/>
      <c r="B47" s="36"/>
      <c r="C47" s="36"/>
      <c r="D47" s="36"/>
      <c r="E47" s="36"/>
      <c r="F47" s="36"/>
      <c r="G47" s="36"/>
      <c r="H47" s="36"/>
      <c r="I47" s="26">
        <f t="shared" ref="I47:W47" si="9">SUM(I7:I46)</f>
        <v>61480</v>
      </c>
      <c r="J47" s="26">
        <f t="shared" si="9"/>
        <v>60729</v>
      </c>
      <c r="K47" s="26">
        <f t="shared" si="9"/>
        <v>751</v>
      </c>
      <c r="L47" s="26" t="e">
        <f t="shared" si="9"/>
        <v>#DIV/0!</v>
      </c>
      <c r="M47" s="26">
        <f t="shared" si="9"/>
        <v>361</v>
      </c>
      <c r="N47" s="26">
        <f t="shared" si="9"/>
        <v>55</v>
      </c>
      <c r="O47" s="26">
        <f t="shared" si="9"/>
        <v>0</v>
      </c>
      <c r="P47" s="26">
        <f t="shared" si="9"/>
        <v>198</v>
      </c>
      <c r="Q47" s="26">
        <f t="shared" si="9"/>
        <v>36</v>
      </c>
      <c r="R47" s="26">
        <f t="shared" si="9"/>
        <v>0</v>
      </c>
      <c r="S47" s="26">
        <f t="shared" si="9"/>
        <v>67</v>
      </c>
      <c r="T47" s="26">
        <f t="shared" si="9"/>
        <v>29</v>
      </c>
      <c r="U47" s="26">
        <f t="shared" si="9"/>
        <v>0</v>
      </c>
      <c r="V47" s="26">
        <f t="shared" si="9"/>
        <v>5</v>
      </c>
      <c r="W47" s="26">
        <f t="shared" si="9"/>
        <v>0</v>
      </c>
      <c r="X47" s="27"/>
      <c r="Y47" s="28"/>
      <c r="Z47" s="28"/>
      <c r="AA47" s="28"/>
      <c r="AB47" s="28"/>
      <c r="AC47" s="28"/>
    </row>
    <row r="48" spans="1:29" s="16" customFormat="1" ht="13.5" x14ac:dyDescent="0.3">
      <c r="A48" s="35"/>
      <c r="B48" s="36"/>
      <c r="C48" s="36"/>
      <c r="D48" s="36"/>
      <c r="E48" s="36"/>
      <c r="F48" s="36"/>
      <c r="G48" s="36"/>
      <c r="H48" s="3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8"/>
      <c r="Y48" s="28"/>
      <c r="Z48" s="28"/>
      <c r="AA48" s="28"/>
      <c r="AB48" s="28"/>
      <c r="AC48" s="28"/>
    </row>
    <row r="49" spans="1:29" ht="20.100000000000001" customHeight="1" x14ac:dyDescent="0.3">
      <c r="A49" s="4">
        <v>1</v>
      </c>
      <c r="B49" s="5" t="str">
        <f>LEFT($A$1,1)</f>
        <v>1</v>
      </c>
      <c r="C49" s="5" t="str">
        <f>MID($A$1,4,2)</f>
        <v xml:space="preserve"> 5</v>
      </c>
      <c r="D49" s="6"/>
      <c r="E49" s="6"/>
      <c r="F49" s="6"/>
      <c r="G49" s="4"/>
      <c r="H49" s="4"/>
      <c r="I49" s="7">
        <f t="shared" ref="I49:I63" si="10">J49+K49</f>
        <v>0</v>
      </c>
      <c r="J49" s="8"/>
      <c r="K49" s="7">
        <f t="shared" ref="K49:K63" si="11">SUM(M49:W49)</f>
        <v>0</v>
      </c>
      <c r="L49" s="9" t="e">
        <f t="shared" ref="L49:L63" si="12">K49/I49</f>
        <v>#DIV/0!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/>
      <c r="Y49" s="11"/>
      <c r="Z49" s="5"/>
      <c r="AA49" s="11" t="str">
        <f>IF($Z49="A","하선동",IF($Z49="B","이형준",""))</f>
        <v/>
      </c>
      <c r="AB49" s="4"/>
      <c r="AC49" s="12"/>
    </row>
    <row r="50" spans="1:29" ht="20.100000000000001" customHeight="1" x14ac:dyDescent="0.3">
      <c r="A50" s="4">
        <v>2</v>
      </c>
      <c r="B50" s="5" t="str">
        <f t="shared" ref="B50:B63" si="13">LEFT($A$1,1)</f>
        <v>1</v>
      </c>
      <c r="C50" s="5" t="str">
        <f t="shared" ref="C50:C63" si="14">MID($A$1,4,2)</f>
        <v xml:space="preserve"> 5</v>
      </c>
      <c r="D50" s="6"/>
      <c r="E50" s="6"/>
      <c r="F50" s="6"/>
      <c r="G50" s="4"/>
      <c r="H50" s="4"/>
      <c r="I50" s="7">
        <f t="shared" si="10"/>
        <v>0</v>
      </c>
      <c r="J50" s="14"/>
      <c r="K50" s="7">
        <f t="shared" si="11"/>
        <v>0</v>
      </c>
      <c r="L50" s="9" t="e">
        <f t="shared" si="12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/>
      <c r="Y50" s="11"/>
      <c r="Z50" s="5"/>
      <c r="AA50" s="11" t="str">
        <f t="shared" ref="AA50:AA63" si="15">IF($Z50="A","하선동",IF($Z50="B","이형준",""))</f>
        <v/>
      </c>
      <c r="AB50" s="4"/>
      <c r="AC50" s="12"/>
    </row>
    <row r="51" spans="1:29" ht="20.100000000000001" customHeight="1" x14ac:dyDescent="0.3">
      <c r="A51" s="4">
        <v>3</v>
      </c>
      <c r="B51" s="5" t="str">
        <f t="shared" si="13"/>
        <v>1</v>
      </c>
      <c r="C51" s="5" t="str">
        <f t="shared" si="14"/>
        <v xml:space="preserve"> 5</v>
      </c>
      <c r="D51" s="6"/>
      <c r="E51" s="6"/>
      <c r="F51" s="6"/>
      <c r="G51" s="4"/>
      <c r="H51" s="4"/>
      <c r="I51" s="7">
        <f t="shared" si="10"/>
        <v>0</v>
      </c>
      <c r="J51" s="8"/>
      <c r="K51" s="7">
        <f t="shared" si="11"/>
        <v>0</v>
      </c>
      <c r="L51" s="9" t="e">
        <f t="shared" si="12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11"/>
      <c r="Z51" s="5"/>
      <c r="AA51" s="11" t="str">
        <f t="shared" si="15"/>
        <v/>
      </c>
      <c r="AB51" s="4"/>
      <c r="AC51" s="12"/>
    </row>
    <row r="52" spans="1:29" ht="20.100000000000001" customHeight="1" x14ac:dyDescent="0.3">
      <c r="A52" s="4">
        <v>4</v>
      </c>
      <c r="B52" s="5" t="str">
        <f t="shared" si="13"/>
        <v>1</v>
      </c>
      <c r="C52" s="5" t="str">
        <f t="shared" si="14"/>
        <v xml:space="preserve"> 5</v>
      </c>
      <c r="D52" s="6"/>
      <c r="E52" s="6"/>
      <c r="F52" s="6"/>
      <c r="G52" s="4"/>
      <c r="H52" s="4"/>
      <c r="I52" s="7">
        <f t="shared" si="10"/>
        <v>0</v>
      </c>
      <c r="J52" s="8"/>
      <c r="K52" s="7">
        <f t="shared" si="11"/>
        <v>0</v>
      </c>
      <c r="L52" s="9" t="e">
        <f t="shared" si="12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5"/>
      <c r="AA52" s="11" t="str">
        <f t="shared" si="15"/>
        <v/>
      </c>
      <c r="AB52" s="4"/>
      <c r="AC52" s="12"/>
    </row>
    <row r="53" spans="1:29" ht="20.100000000000001" customHeight="1" x14ac:dyDescent="0.3">
      <c r="A53" s="4">
        <v>5</v>
      </c>
      <c r="B53" s="5" t="str">
        <f t="shared" si="13"/>
        <v>1</v>
      </c>
      <c r="C53" s="5" t="str">
        <f t="shared" si="14"/>
        <v xml:space="preserve"> 5</v>
      </c>
      <c r="D53" s="6"/>
      <c r="E53" s="6"/>
      <c r="F53" s="6"/>
      <c r="G53" s="4"/>
      <c r="H53" s="4"/>
      <c r="I53" s="7">
        <f t="shared" si="10"/>
        <v>0</v>
      </c>
      <c r="J53" s="8"/>
      <c r="K53" s="7">
        <f t="shared" si="11"/>
        <v>0</v>
      </c>
      <c r="L53" s="9" t="e">
        <f t="shared" si="12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5"/>
      <c r="AA53" s="11" t="str">
        <f t="shared" si="15"/>
        <v/>
      </c>
      <c r="AB53" s="4"/>
      <c r="AC53" s="12"/>
    </row>
    <row r="54" spans="1:29" ht="20.100000000000001" customHeight="1" x14ac:dyDescent="0.3">
      <c r="A54" s="4">
        <v>6</v>
      </c>
      <c r="B54" s="5" t="str">
        <f t="shared" si="13"/>
        <v>1</v>
      </c>
      <c r="C54" s="5" t="str">
        <f t="shared" si="14"/>
        <v xml:space="preserve"> 5</v>
      </c>
      <c r="D54" s="6"/>
      <c r="E54" s="6"/>
      <c r="F54" s="6"/>
      <c r="G54" s="4"/>
      <c r="H54" s="4"/>
      <c r="I54" s="7">
        <f t="shared" si="10"/>
        <v>0</v>
      </c>
      <c r="J54" s="8"/>
      <c r="K54" s="7">
        <f t="shared" si="11"/>
        <v>0</v>
      </c>
      <c r="L54" s="9" t="e">
        <f t="shared" si="1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5"/>
      <c r="AA54" s="11" t="str">
        <f t="shared" si="15"/>
        <v/>
      </c>
      <c r="AB54" s="4"/>
      <c r="AC54" s="12"/>
    </row>
    <row r="55" spans="1:29" ht="20.100000000000001" customHeight="1" x14ac:dyDescent="0.3">
      <c r="A55" s="4">
        <v>7</v>
      </c>
      <c r="B55" s="5" t="str">
        <f t="shared" si="13"/>
        <v>1</v>
      </c>
      <c r="C55" s="5" t="str">
        <f t="shared" si="14"/>
        <v xml:space="preserve"> 5</v>
      </c>
      <c r="D55" s="6"/>
      <c r="E55" s="6"/>
      <c r="F55" s="6"/>
      <c r="G55" s="4"/>
      <c r="H55" s="4"/>
      <c r="I55" s="7">
        <f t="shared" si="10"/>
        <v>0</v>
      </c>
      <c r="J55" s="8"/>
      <c r="K55" s="7">
        <f t="shared" si="11"/>
        <v>0</v>
      </c>
      <c r="L55" s="9" t="e">
        <f t="shared" si="12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5"/>
      <c r="AA55" s="11" t="str">
        <f t="shared" si="15"/>
        <v/>
      </c>
      <c r="AB55" s="4"/>
      <c r="AC55" s="12"/>
    </row>
    <row r="56" spans="1:29" ht="20.100000000000001" customHeight="1" x14ac:dyDescent="0.3">
      <c r="A56" s="4">
        <v>8</v>
      </c>
      <c r="B56" s="5" t="str">
        <f t="shared" si="13"/>
        <v>1</v>
      </c>
      <c r="C56" s="5" t="str">
        <f t="shared" si="14"/>
        <v xml:space="preserve"> 5</v>
      </c>
      <c r="D56" s="6"/>
      <c r="E56" s="6"/>
      <c r="F56" s="6"/>
      <c r="G56" s="4"/>
      <c r="H56" s="4"/>
      <c r="I56" s="7">
        <f t="shared" si="10"/>
        <v>0</v>
      </c>
      <c r="J56" s="8"/>
      <c r="K56" s="7">
        <f t="shared" si="11"/>
        <v>0</v>
      </c>
      <c r="L56" s="9" t="e">
        <f t="shared" si="12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 t="str">
        <f t="shared" si="15"/>
        <v/>
      </c>
      <c r="AB56" s="4"/>
      <c r="AC56" s="12"/>
    </row>
    <row r="57" spans="1:29" ht="20.100000000000001" customHeight="1" x14ac:dyDescent="0.3">
      <c r="A57" s="4">
        <v>9</v>
      </c>
      <c r="B57" s="5" t="str">
        <f t="shared" si="13"/>
        <v>1</v>
      </c>
      <c r="C57" s="5" t="str">
        <f t="shared" si="14"/>
        <v xml:space="preserve"> 5</v>
      </c>
      <c r="D57" s="6"/>
      <c r="E57" s="6"/>
      <c r="F57" s="6"/>
      <c r="G57" s="4"/>
      <c r="H57" s="4"/>
      <c r="I57" s="7">
        <f t="shared" si="10"/>
        <v>0</v>
      </c>
      <c r="J57" s="8"/>
      <c r="K57" s="7">
        <f t="shared" si="11"/>
        <v>0</v>
      </c>
      <c r="L57" s="9" t="e">
        <f t="shared" si="12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15"/>
        <v/>
      </c>
      <c r="AB57" s="4"/>
      <c r="AC57" s="12"/>
    </row>
    <row r="58" spans="1:29" ht="20.100000000000001" customHeight="1" x14ac:dyDescent="0.3">
      <c r="A58" s="4">
        <v>10</v>
      </c>
      <c r="B58" s="5" t="str">
        <f t="shared" si="13"/>
        <v>1</v>
      </c>
      <c r="C58" s="5" t="str">
        <f t="shared" si="14"/>
        <v xml:space="preserve"> 5</v>
      </c>
      <c r="D58" s="6"/>
      <c r="E58" s="6"/>
      <c r="F58" s="6"/>
      <c r="G58" s="4"/>
      <c r="H58" s="4"/>
      <c r="I58" s="7">
        <f t="shared" si="10"/>
        <v>0</v>
      </c>
      <c r="J58" s="8"/>
      <c r="K58" s="7">
        <f t="shared" si="11"/>
        <v>0</v>
      </c>
      <c r="L58" s="9" t="e">
        <f t="shared" si="12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15"/>
        <v/>
      </c>
      <c r="AB58" s="4"/>
      <c r="AC58" s="12"/>
    </row>
    <row r="59" spans="1:29" ht="20.100000000000001" customHeight="1" x14ac:dyDescent="0.3">
      <c r="A59" s="4">
        <v>11</v>
      </c>
      <c r="B59" s="5" t="str">
        <f t="shared" si="13"/>
        <v>1</v>
      </c>
      <c r="C59" s="5" t="str">
        <f t="shared" si="14"/>
        <v xml:space="preserve"> 5</v>
      </c>
      <c r="D59" s="6"/>
      <c r="E59" s="6"/>
      <c r="F59" s="6"/>
      <c r="G59" s="4"/>
      <c r="H59" s="4"/>
      <c r="I59" s="7">
        <f t="shared" si="10"/>
        <v>0</v>
      </c>
      <c r="J59" s="8"/>
      <c r="K59" s="7">
        <f t="shared" si="11"/>
        <v>0</v>
      </c>
      <c r="L59" s="9" t="e">
        <f t="shared" si="12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15"/>
        <v/>
      </c>
      <c r="AB59" s="4"/>
      <c r="AC59" s="12"/>
    </row>
    <row r="60" spans="1:29" ht="20.100000000000001" customHeight="1" x14ac:dyDescent="0.3">
      <c r="A60" s="4">
        <v>12</v>
      </c>
      <c r="B60" s="5" t="str">
        <f t="shared" si="13"/>
        <v>1</v>
      </c>
      <c r="C60" s="5" t="str">
        <f t="shared" si="14"/>
        <v xml:space="preserve"> 5</v>
      </c>
      <c r="D60" s="6"/>
      <c r="E60" s="6"/>
      <c r="F60" s="6"/>
      <c r="G60" s="4"/>
      <c r="H60" s="4"/>
      <c r="I60" s="7">
        <f t="shared" si="10"/>
        <v>0</v>
      </c>
      <c r="J60" s="8"/>
      <c r="K60" s="7">
        <f t="shared" si="11"/>
        <v>0</v>
      </c>
      <c r="L60" s="9" t="e">
        <f t="shared" si="12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5"/>
        <v/>
      </c>
      <c r="AB60" s="4"/>
      <c r="AC60" s="12"/>
    </row>
    <row r="61" spans="1:29" ht="20.100000000000001" customHeight="1" x14ac:dyDescent="0.3">
      <c r="A61" s="4">
        <v>13</v>
      </c>
      <c r="B61" s="5" t="str">
        <f t="shared" si="13"/>
        <v>1</v>
      </c>
      <c r="C61" s="5" t="str">
        <f t="shared" si="14"/>
        <v xml:space="preserve"> 5</v>
      </c>
      <c r="D61" s="6"/>
      <c r="E61" s="6"/>
      <c r="F61" s="6"/>
      <c r="G61" s="4"/>
      <c r="H61" s="4"/>
      <c r="I61" s="7">
        <f t="shared" si="10"/>
        <v>0</v>
      </c>
      <c r="J61" s="8"/>
      <c r="K61" s="7">
        <f t="shared" si="11"/>
        <v>0</v>
      </c>
      <c r="L61" s="9" t="e">
        <f t="shared" si="12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5"/>
        <v/>
      </c>
      <c r="AB61" s="4"/>
      <c r="AC61" s="12"/>
    </row>
    <row r="62" spans="1:29" ht="20.100000000000001" customHeight="1" x14ac:dyDescent="0.3">
      <c r="A62" s="4">
        <v>14</v>
      </c>
      <c r="B62" s="5" t="str">
        <f t="shared" si="13"/>
        <v>1</v>
      </c>
      <c r="C62" s="5" t="str">
        <f t="shared" si="14"/>
        <v xml:space="preserve"> 5</v>
      </c>
      <c r="D62" s="6"/>
      <c r="E62" s="6"/>
      <c r="F62" s="6"/>
      <c r="G62" s="4"/>
      <c r="H62" s="4"/>
      <c r="I62" s="7">
        <f t="shared" si="10"/>
        <v>0</v>
      </c>
      <c r="J62" s="8"/>
      <c r="K62" s="7">
        <f t="shared" si="11"/>
        <v>0</v>
      </c>
      <c r="L62" s="9" t="e">
        <f t="shared" si="12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5"/>
        <v/>
      </c>
      <c r="AB62" s="4"/>
      <c r="AC62" s="12"/>
    </row>
    <row r="63" spans="1:29" ht="20.100000000000001" customHeight="1" x14ac:dyDescent="0.3">
      <c r="A63" s="4">
        <v>15</v>
      </c>
      <c r="B63" s="5" t="str">
        <f t="shared" si="13"/>
        <v>1</v>
      </c>
      <c r="C63" s="5" t="str">
        <f t="shared" si="14"/>
        <v xml:space="preserve"> 5</v>
      </c>
      <c r="D63" s="6"/>
      <c r="E63" s="6"/>
      <c r="F63" s="6"/>
      <c r="G63" s="4"/>
      <c r="H63" s="4"/>
      <c r="I63" s="7">
        <f t="shared" si="10"/>
        <v>0</v>
      </c>
      <c r="J63" s="8"/>
      <c r="K63" s="7">
        <f t="shared" si="11"/>
        <v>0</v>
      </c>
      <c r="L63" s="9" t="e">
        <f t="shared" si="12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5"/>
      <c r="AA63" s="11" t="str">
        <f t="shared" si="15"/>
        <v/>
      </c>
      <c r="AB63" s="4"/>
      <c r="AC63" s="12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W47:W48"/>
    <mergeCell ref="X47:AC48"/>
    <mergeCell ref="Q47:Q48"/>
    <mergeCell ref="R47:R48"/>
    <mergeCell ref="T47:T48"/>
    <mergeCell ref="U47:U48"/>
    <mergeCell ref="V47:V48"/>
  </mergeCells>
  <phoneticPr fontId="4" type="noConversion"/>
  <conditionalFormatting sqref="A7:C46 I7:AC8 D9:AC10 I11:AC12 I26:AA27 D28:AA28 AC26:AC28 D29:AC29 D31:AC46 D30:F30 H30:AC30">
    <cfRule type="expression" dxfId="179" priority="87">
      <formula>$L7&gt;0.15</formula>
    </cfRule>
    <cfRule type="expression" dxfId="178" priority="88">
      <formula>AND($L7&gt;0.08,$L7&lt;0.15)</formula>
    </cfRule>
  </conditionalFormatting>
  <conditionalFormatting sqref="A50:AC63 A49:C49 I49:AC49">
    <cfRule type="expression" dxfId="177" priority="85">
      <formula>$L49&gt;0.15</formula>
    </cfRule>
    <cfRule type="expression" dxfId="176" priority="86">
      <formula>AND($L49&gt;0.08,$L49&lt;0.15)</formula>
    </cfRule>
  </conditionalFormatting>
  <conditionalFormatting sqref="D28:H28">
    <cfRule type="expression" dxfId="175" priority="77">
      <formula>$L28&gt;0.15</formula>
    </cfRule>
    <cfRule type="expression" dxfId="174" priority="78">
      <formula>AND($L28&gt;0.08,$L28&lt;0.15)</formula>
    </cfRule>
  </conditionalFormatting>
  <conditionalFormatting sqref="D29:H29">
    <cfRule type="expression" dxfId="173" priority="75">
      <formula>$L29&gt;0.15</formula>
    </cfRule>
    <cfRule type="expression" dxfId="172" priority="76">
      <formula>AND($L29&gt;0.08,$L29&lt;0.15)</formula>
    </cfRule>
  </conditionalFormatting>
  <conditionalFormatting sqref="I7:AC8 D9:AC10 I11:AC13 D16:AA17 I14:AA15 AB14:AC17 I18:AC20 D21:AC21 I22:AC23 I24:AA25 AC24:AC25 AB24:AB28">
    <cfRule type="expression" dxfId="171" priority="73">
      <formula>$L7&gt;0.15</formula>
    </cfRule>
    <cfRule type="expression" dxfId="170" priority="74">
      <formula>AND($L7&gt;0.08,$L7&lt;0.15)</formula>
    </cfRule>
  </conditionalFormatting>
  <conditionalFormatting sqref="D7:H7">
    <cfRule type="expression" dxfId="169" priority="71">
      <formula>$L7&gt;0.15</formula>
    </cfRule>
    <cfRule type="expression" dxfId="168" priority="72">
      <formula>AND($L7&gt;0.08,$L7&lt;0.15)</formula>
    </cfRule>
  </conditionalFormatting>
  <conditionalFormatting sqref="D7:H7">
    <cfRule type="expression" dxfId="167" priority="69">
      <formula>$L7&gt;0.15</formula>
    </cfRule>
    <cfRule type="expression" dxfId="166" priority="70">
      <formula>AND($L7&gt;0.08,$L7&lt;0.15)</formula>
    </cfRule>
  </conditionalFormatting>
  <conditionalFormatting sqref="D8:H8">
    <cfRule type="expression" dxfId="165" priority="67">
      <formula>$L8&gt;0.15</formula>
    </cfRule>
    <cfRule type="expression" dxfId="164" priority="68">
      <formula>AND($L8&gt;0.08,$L8&lt;0.15)</formula>
    </cfRule>
  </conditionalFormatting>
  <conditionalFormatting sqref="D8:H8">
    <cfRule type="expression" dxfId="163" priority="65">
      <formula>$L8&gt;0.15</formula>
    </cfRule>
    <cfRule type="expression" dxfId="162" priority="66">
      <formula>AND($L8&gt;0.08,$L8&lt;0.15)</formula>
    </cfRule>
  </conditionalFormatting>
  <conditionalFormatting sqref="D49:H49">
    <cfRule type="expression" dxfId="161" priority="63">
      <formula>$L49&gt;0.15</formula>
    </cfRule>
    <cfRule type="expression" dxfId="160" priority="64">
      <formula>AND($L49&gt;0.08,$L49&lt;0.15)</formula>
    </cfRule>
  </conditionalFormatting>
  <conditionalFormatting sqref="D49:H49">
    <cfRule type="expression" dxfId="159" priority="61">
      <formula>$L49&gt;0.15</formula>
    </cfRule>
    <cfRule type="expression" dxfId="158" priority="62">
      <formula>AND($L49&gt;0.08,$L49&lt;0.15)</formula>
    </cfRule>
  </conditionalFormatting>
  <conditionalFormatting sqref="D11:H11">
    <cfRule type="expression" dxfId="157" priority="59">
      <formula>$L11&gt;0.15</formula>
    </cfRule>
    <cfRule type="expression" dxfId="156" priority="60">
      <formula>AND($L11&gt;0.08,$L11&lt;0.15)</formula>
    </cfRule>
  </conditionalFormatting>
  <conditionalFormatting sqref="D11:H11">
    <cfRule type="expression" dxfId="155" priority="57">
      <formula>$L11&gt;0.15</formula>
    </cfRule>
    <cfRule type="expression" dxfId="154" priority="58">
      <formula>AND($L11&gt;0.08,$L11&lt;0.15)</formula>
    </cfRule>
  </conditionalFormatting>
  <conditionalFormatting sqref="D12:H12">
    <cfRule type="expression" dxfId="153" priority="55">
      <formula>$L12&gt;0.15</formula>
    </cfRule>
    <cfRule type="expression" dxfId="152" priority="56">
      <formula>AND($L12&gt;0.08,$L12&lt;0.15)</formula>
    </cfRule>
  </conditionalFormatting>
  <conditionalFormatting sqref="D12:H12">
    <cfRule type="expression" dxfId="151" priority="53">
      <formula>$L12&gt;0.15</formula>
    </cfRule>
    <cfRule type="expression" dxfId="150" priority="54">
      <formula>AND($L12&gt;0.08,$L12&lt;0.15)</formula>
    </cfRule>
  </conditionalFormatting>
  <conditionalFormatting sqref="D13:H13">
    <cfRule type="expression" dxfId="149" priority="51">
      <formula>$L13&gt;0.15</formula>
    </cfRule>
    <cfRule type="expression" dxfId="148" priority="52">
      <formula>AND($L13&gt;0.08,$L13&lt;0.15)</formula>
    </cfRule>
  </conditionalFormatting>
  <conditionalFormatting sqref="D14:H14">
    <cfRule type="expression" dxfId="147" priority="45">
      <formula>$L14&gt;0.15</formula>
    </cfRule>
    <cfRule type="expression" dxfId="146" priority="46">
      <formula>AND($L14&gt;0.08,$L14&lt;0.15)</formula>
    </cfRule>
  </conditionalFormatting>
  <conditionalFormatting sqref="D15:H15">
    <cfRule type="expression" dxfId="145" priority="43">
      <formula>$L15&gt;0.15</formula>
    </cfRule>
    <cfRule type="expression" dxfId="144" priority="44">
      <formula>AND($L15&gt;0.08,$L15&lt;0.15)</formula>
    </cfRule>
  </conditionalFormatting>
  <conditionalFormatting sqref="D16:H16">
    <cfRule type="expression" dxfId="143" priority="41">
      <formula>$L16&gt;0.15</formula>
    </cfRule>
    <cfRule type="expression" dxfId="142" priority="42">
      <formula>AND($L16&gt;0.08,$L16&lt;0.15)</formula>
    </cfRule>
  </conditionalFormatting>
  <conditionalFormatting sqref="D17:H17">
    <cfRule type="expression" dxfId="141" priority="39">
      <formula>$L17&gt;0.15</formula>
    </cfRule>
    <cfRule type="expression" dxfId="140" priority="40">
      <formula>AND($L17&gt;0.08,$L17&lt;0.15)</formula>
    </cfRule>
  </conditionalFormatting>
  <conditionalFormatting sqref="D18:H18">
    <cfRule type="expression" dxfId="139" priority="37">
      <formula>$L18&gt;0.15</formula>
    </cfRule>
    <cfRule type="expression" dxfId="138" priority="38">
      <formula>AND($L18&gt;0.08,$L18&lt;0.15)</formula>
    </cfRule>
  </conditionalFormatting>
  <conditionalFormatting sqref="D18:H18">
    <cfRule type="expression" dxfId="137" priority="35">
      <formula>$L18&gt;0.15</formula>
    </cfRule>
    <cfRule type="expression" dxfId="136" priority="36">
      <formula>AND($L18&gt;0.08,$L18&lt;0.15)</formula>
    </cfRule>
  </conditionalFormatting>
  <conditionalFormatting sqref="D19:F19 H19">
    <cfRule type="expression" dxfId="135" priority="33">
      <formula>$L19&gt;0.15</formula>
    </cfRule>
    <cfRule type="expression" dxfId="134" priority="34">
      <formula>AND($L19&gt;0.08,$L19&lt;0.15)</formula>
    </cfRule>
  </conditionalFormatting>
  <conditionalFormatting sqref="D19:F19 H19">
    <cfRule type="expression" dxfId="133" priority="31">
      <formula>$L19&gt;0.15</formula>
    </cfRule>
    <cfRule type="expression" dxfId="132" priority="32">
      <formula>AND($L19&gt;0.08,$L19&lt;0.15)</formula>
    </cfRule>
  </conditionalFormatting>
  <conditionalFormatting sqref="G19">
    <cfRule type="expression" dxfId="131" priority="29">
      <formula>$L19&gt;0.15</formula>
    </cfRule>
    <cfRule type="expression" dxfId="130" priority="30">
      <formula>AND($L19&gt;0.08,$L19&lt;0.15)</formula>
    </cfRule>
  </conditionalFormatting>
  <conditionalFormatting sqref="D20:H20">
    <cfRule type="expression" dxfId="129" priority="27">
      <formula>$L20&gt;0.15</formula>
    </cfRule>
    <cfRule type="expression" dxfId="128" priority="28">
      <formula>AND($L20&gt;0.08,$L20&lt;0.15)</formula>
    </cfRule>
  </conditionalFormatting>
  <conditionalFormatting sqref="D21:H21">
    <cfRule type="expression" dxfId="127" priority="25">
      <formula>$L21&gt;0.15</formula>
    </cfRule>
    <cfRule type="expression" dxfId="126" priority="26">
      <formula>AND($L21&gt;0.08,$L21&lt;0.15)</formula>
    </cfRule>
  </conditionalFormatting>
  <conditionalFormatting sqref="D22:H22">
    <cfRule type="expression" dxfId="125" priority="23">
      <formula>$L22&gt;0.15</formula>
    </cfRule>
    <cfRule type="expression" dxfId="124" priority="24">
      <formula>AND($L22&gt;0.08,$L22&lt;0.15)</formula>
    </cfRule>
  </conditionalFormatting>
  <conditionalFormatting sqref="D22:H22">
    <cfRule type="expression" dxfId="123" priority="21">
      <formula>$L22&gt;0.15</formula>
    </cfRule>
    <cfRule type="expression" dxfId="122" priority="22">
      <formula>AND($L22&gt;0.08,$L22&lt;0.15)</formula>
    </cfRule>
  </conditionalFormatting>
  <conditionalFormatting sqref="AC22">
    <cfRule type="expression" dxfId="121" priority="19">
      <formula>$L22&gt;0.15</formula>
    </cfRule>
    <cfRule type="expression" dxfId="120" priority="20">
      <formula>AND($L22&gt;0.08,$L22&lt;0.15)</formula>
    </cfRule>
  </conditionalFormatting>
  <conditionalFormatting sqref="D23:H23">
    <cfRule type="expression" dxfId="119" priority="17">
      <formula>$L23&gt;0.15</formula>
    </cfRule>
    <cfRule type="expression" dxfId="118" priority="18">
      <formula>AND($L23&gt;0.08,$L23&lt;0.15)</formula>
    </cfRule>
  </conditionalFormatting>
  <conditionalFormatting sqref="D24:H24">
    <cfRule type="expression" dxfId="117" priority="15">
      <formula>$L24&gt;0.15</formula>
    </cfRule>
    <cfRule type="expression" dxfId="116" priority="16">
      <formula>AND($L24&gt;0.08,$L24&lt;0.15)</formula>
    </cfRule>
  </conditionalFormatting>
  <conditionalFormatting sqref="D24:H24">
    <cfRule type="expression" dxfId="115" priority="13">
      <formula>$L24&gt;0.15</formula>
    </cfRule>
    <cfRule type="expression" dxfId="114" priority="14">
      <formula>AND($L24&gt;0.08,$L24&lt;0.15)</formula>
    </cfRule>
  </conditionalFormatting>
  <conditionalFormatting sqref="D25:H25">
    <cfRule type="expression" dxfId="113" priority="11">
      <formula>$L25&gt;0.15</formula>
    </cfRule>
    <cfRule type="expression" dxfId="112" priority="12">
      <formula>AND($L25&gt;0.08,$L25&lt;0.15)</formula>
    </cfRule>
  </conditionalFormatting>
  <conditionalFormatting sqref="D25:H25">
    <cfRule type="expression" dxfId="111" priority="9">
      <formula>$L25&gt;0.15</formula>
    </cfRule>
    <cfRule type="expression" dxfId="110" priority="10">
      <formula>AND($L25&gt;0.08,$L25&lt;0.15)</formula>
    </cfRule>
  </conditionalFormatting>
  <conditionalFormatting sqref="D26:H26">
    <cfRule type="expression" dxfId="109" priority="7">
      <formula>$L26&gt;0.15</formula>
    </cfRule>
    <cfRule type="expression" dxfId="108" priority="8">
      <formula>AND($L26&gt;0.08,$L26&lt;0.15)</formula>
    </cfRule>
  </conditionalFormatting>
  <conditionalFormatting sqref="D27:H27">
    <cfRule type="expression" dxfId="107" priority="5">
      <formula>$L27&gt;0.15</formula>
    </cfRule>
    <cfRule type="expression" dxfId="106" priority="6">
      <formula>AND($L27&gt;0.08,$L27&lt;0.15)</formula>
    </cfRule>
  </conditionalFormatting>
  <conditionalFormatting sqref="G29">
    <cfRule type="expression" dxfId="105" priority="3">
      <formula>$L29&gt;0.15</formula>
    </cfRule>
    <cfRule type="expression" dxfId="104" priority="4">
      <formula>AND($L29&gt;0.08,$L29&lt;0.15)</formula>
    </cfRule>
  </conditionalFormatting>
  <conditionalFormatting sqref="G30">
    <cfRule type="expression" dxfId="103" priority="1">
      <formula>$L30&gt;0.15</formula>
    </cfRule>
    <cfRule type="expression" dxfId="102" priority="2">
      <formula>AND($L30&gt;0.08,$L30&lt;0.15)</formula>
    </cfRule>
  </conditionalFormatting>
  <dataValidations count="3">
    <dataValidation allowBlank="1" showInputMessage="1" showErrorMessage="1" prompt="수식 계산_x000a_수치 입력 금지" sqref="K7:K46 K49:K63"/>
    <dataValidation type="whole" allowBlank="1" showInputMessage="1" showErrorMessage="1" errorTitle="입력값이 올바르지 않습니다." error="숫자만 쓰세요!" sqref="M7:W46 M49:W63">
      <formula1>0</formula1>
      <formula2>20000</formula2>
    </dataValidation>
    <dataValidation type="list" allowBlank="1" showInputMessage="1" showErrorMessage="1" sqref="Z7:Z46 Z49:Z63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데이터!$B$4:$B$17</xm:f>
          </x14:formula1>
          <xm:sqref>D49:D63 D7:D25 D28:D46</xm:sqref>
        </x14:dataValidation>
        <x14:dataValidation type="list" allowBlank="1" showInputMessage="1" showErrorMessage="1">
          <x14:formula1>
            <xm:f>데이터!$C$4:$C$11</xm:f>
          </x14:formula1>
          <xm:sqref>AB49:AB63 AB7:AB46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F15" sqref="F15"/>
    </sheetView>
  </sheetViews>
  <sheetFormatPr defaultRowHeight="16.5" x14ac:dyDescent="0.3"/>
  <cols>
    <col min="1" max="1" width="6.75" style="17" customWidth="1"/>
    <col min="2" max="2" width="6.25" style="17" customWidth="1"/>
    <col min="3" max="3" width="6.75" style="17" customWidth="1"/>
    <col min="4" max="4" width="8.125" style="17" customWidth="1"/>
    <col min="5" max="5" width="19" style="17" customWidth="1"/>
    <col min="6" max="6" width="22.75" style="17" customWidth="1"/>
    <col min="7" max="8" width="7.875" style="17" customWidth="1"/>
    <col min="9" max="9" width="6.625" style="17" customWidth="1"/>
    <col min="10" max="10" width="7.5" style="17" bestFit="1" customWidth="1"/>
    <col min="11" max="11" width="6.625" style="17" customWidth="1"/>
    <col min="12" max="12" width="7.875" style="18" customWidth="1"/>
    <col min="13" max="23" width="5.875" style="17" customWidth="1"/>
    <col min="24" max="24" width="9.875" style="17" customWidth="1"/>
    <col min="25" max="26" width="5.375" style="17" customWidth="1"/>
    <col min="27" max="27" width="9" style="17" customWidth="1"/>
    <col min="28" max="28" width="10.25" style="17" customWidth="1"/>
    <col min="29" max="29" width="33.75" style="17" bestFit="1" customWidth="1"/>
    <col min="30" max="16384" width="9" style="17"/>
  </cols>
  <sheetData>
    <row r="1" spans="1:29" s="1" customFormat="1" ht="13.5" customHeight="1" x14ac:dyDescent="0.3">
      <c r="A1" s="37" t="s">
        <v>97</v>
      </c>
      <c r="B1" s="38"/>
      <c r="C1" s="38"/>
      <c r="D1" s="38"/>
      <c r="E1" s="43" t="s">
        <v>0</v>
      </c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4"/>
    </row>
    <row r="2" spans="1:29" s="1" customFormat="1" ht="13.5" customHeight="1" x14ac:dyDescent="0.3">
      <c r="A2" s="39"/>
      <c r="B2" s="40"/>
      <c r="C2" s="40"/>
      <c r="D2" s="40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6"/>
    </row>
    <row r="3" spans="1:29" s="1" customFormat="1" ht="13.5" customHeight="1" x14ac:dyDescent="0.3">
      <c r="A3" s="41"/>
      <c r="B3" s="42"/>
      <c r="C3" s="42"/>
      <c r="D3" s="42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8"/>
    </row>
    <row r="4" spans="1:29" s="1" customFormat="1" ht="9.9499999999999993" customHeight="1" thickBot="1" x14ac:dyDescent="0.35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1"/>
    </row>
    <row r="5" spans="1:29" s="2" customFormat="1" ht="17.25" thickTop="1" x14ac:dyDescent="0.3">
      <c r="A5" s="31" t="s">
        <v>1</v>
      </c>
      <c r="B5" s="52" t="s">
        <v>50</v>
      </c>
      <c r="C5" s="52" t="str">
        <f>RIGHT($A$1,1)</f>
        <v>일</v>
      </c>
      <c r="D5" s="31" t="s">
        <v>2</v>
      </c>
      <c r="E5" s="31" t="s">
        <v>3</v>
      </c>
      <c r="F5" s="31" t="s">
        <v>4</v>
      </c>
      <c r="G5" s="31" t="s">
        <v>5</v>
      </c>
      <c r="H5" s="29" t="s">
        <v>6</v>
      </c>
      <c r="I5" s="31" t="s">
        <v>7</v>
      </c>
      <c r="J5" s="31" t="s">
        <v>8</v>
      </c>
      <c r="K5" s="31" t="s">
        <v>9</v>
      </c>
      <c r="L5" s="32" t="s">
        <v>10</v>
      </c>
      <c r="M5" s="34" t="s">
        <v>11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 t="s">
        <v>12</v>
      </c>
      <c r="Y5" s="34"/>
      <c r="Z5" s="34"/>
      <c r="AA5" s="34" t="s">
        <v>13</v>
      </c>
      <c r="AB5" s="34" t="s">
        <v>14</v>
      </c>
      <c r="AC5" s="55" t="s">
        <v>15</v>
      </c>
    </row>
    <row r="6" spans="1:29" s="2" customFormat="1" ht="17.25" thickBot="1" x14ac:dyDescent="0.35">
      <c r="A6" s="30"/>
      <c r="B6" s="53"/>
      <c r="C6" s="53"/>
      <c r="D6" s="30"/>
      <c r="E6" s="30"/>
      <c r="F6" s="30"/>
      <c r="G6" s="30"/>
      <c r="H6" s="30"/>
      <c r="I6" s="30"/>
      <c r="J6" s="30"/>
      <c r="K6" s="30"/>
      <c r="L6" s="33"/>
      <c r="M6" s="23" t="s">
        <v>16</v>
      </c>
      <c r="N6" s="23" t="s">
        <v>17</v>
      </c>
      <c r="O6" s="23" t="s">
        <v>18</v>
      </c>
      <c r="P6" s="23" t="s">
        <v>19</v>
      </c>
      <c r="Q6" s="23" t="s">
        <v>20</v>
      </c>
      <c r="R6" s="3" t="s">
        <v>21</v>
      </c>
      <c r="S6" s="23" t="s">
        <v>22</v>
      </c>
      <c r="T6" s="3" t="s">
        <v>23</v>
      </c>
      <c r="U6" s="3" t="s">
        <v>46</v>
      </c>
      <c r="V6" s="3" t="s">
        <v>47</v>
      </c>
      <c r="W6" s="23" t="s">
        <v>24</v>
      </c>
      <c r="X6" s="23" t="s">
        <v>25</v>
      </c>
      <c r="Y6" s="23" t="s">
        <v>26</v>
      </c>
      <c r="Z6" s="23" t="s">
        <v>27</v>
      </c>
      <c r="AA6" s="54"/>
      <c r="AB6" s="54"/>
      <c r="AC6" s="54"/>
    </row>
    <row r="7" spans="1:29" s="13" customFormat="1" ht="20.100000000000001" customHeight="1" thickTop="1" x14ac:dyDescent="0.3">
      <c r="A7" s="4">
        <v>1</v>
      </c>
      <c r="B7" s="5">
        <v>11</v>
      </c>
      <c r="C7" s="5">
        <v>6</v>
      </c>
      <c r="D7" s="6" t="s">
        <v>54</v>
      </c>
      <c r="E7" s="6" t="s">
        <v>103</v>
      </c>
      <c r="F7" s="6" t="s">
        <v>104</v>
      </c>
      <c r="G7" s="4" t="s">
        <v>63</v>
      </c>
      <c r="H7" s="4" t="s">
        <v>64</v>
      </c>
      <c r="I7" s="7">
        <f t="shared" ref="I7:I46" si="0">J7+K7</f>
        <v>1025</v>
      </c>
      <c r="J7" s="8">
        <v>910</v>
      </c>
      <c r="K7" s="7">
        <f t="shared" ref="K7:K16" si="1">SUM(M7:W7)</f>
        <v>115</v>
      </c>
      <c r="L7" s="9">
        <f t="shared" ref="L7:L46" si="2">K7/I7</f>
        <v>0.11219512195121951</v>
      </c>
      <c r="M7" s="10">
        <v>43</v>
      </c>
      <c r="N7" s="10">
        <v>5</v>
      </c>
      <c r="O7" s="10"/>
      <c r="P7" s="10">
        <v>2</v>
      </c>
      <c r="Q7" s="10"/>
      <c r="R7" s="10"/>
      <c r="S7" s="10"/>
      <c r="T7" s="10">
        <v>1</v>
      </c>
      <c r="U7" s="10"/>
      <c r="V7" s="10"/>
      <c r="W7" s="10">
        <v>64</v>
      </c>
      <c r="X7" s="11">
        <v>20201106</v>
      </c>
      <c r="Y7" s="11">
        <v>13</v>
      </c>
      <c r="Z7" s="5" t="s">
        <v>170</v>
      </c>
      <c r="AA7" s="11" t="str">
        <f t="shared" ref="AA7:AA46" si="3">IF($Z7="A","하선동",IF($Z7="B","이형준",""))</f>
        <v>하선동</v>
      </c>
      <c r="AB7" s="4" t="s">
        <v>66</v>
      </c>
      <c r="AC7" s="12"/>
    </row>
    <row r="8" spans="1:29" s="13" customFormat="1" ht="20.100000000000001" customHeight="1" x14ac:dyDescent="0.3">
      <c r="A8" s="4">
        <v>2</v>
      </c>
      <c r="B8" s="5">
        <f>B7</f>
        <v>11</v>
      </c>
      <c r="C8" s="5">
        <f>C7</f>
        <v>6</v>
      </c>
      <c r="D8" s="6" t="s">
        <v>54</v>
      </c>
      <c r="E8" s="6" t="s">
        <v>103</v>
      </c>
      <c r="F8" s="6" t="s">
        <v>104</v>
      </c>
      <c r="G8" s="4" t="s">
        <v>63</v>
      </c>
      <c r="H8" s="4" t="s">
        <v>64</v>
      </c>
      <c r="I8" s="7">
        <f t="shared" si="0"/>
        <v>135</v>
      </c>
      <c r="J8" s="8">
        <v>110</v>
      </c>
      <c r="K8" s="7">
        <f t="shared" si="1"/>
        <v>25</v>
      </c>
      <c r="L8" s="9">
        <f t="shared" si="2"/>
        <v>0.18518518518518517</v>
      </c>
      <c r="M8" s="10">
        <v>21</v>
      </c>
      <c r="N8" s="10"/>
      <c r="O8" s="10"/>
      <c r="P8" s="10">
        <v>3</v>
      </c>
      <c r="Q8" s="10">
        <v>1</v>
      </c>
      <c r="R8" s="10"/>
      <c r="S8" s="10"/>
      <c r="T8" s="10"/>
      <c r="U8" s="10"/>
      <c r="V8" s="10"/>
      <c r="W8" s="10"/>
      <c r="X8" s="11">
        <v>20201106</v>
      </c>
      <c r="Y8" s="11">
        <v>13</v>
      </c>
      <c r="Z8" s="5" t="s">
        <v>171</v>
      </c>
      <c r="AA8" s="11" t="str">
        <f t="shared" si="3"/>
        <v>이형준</v>
      </c>
      <c r="AB8" s="4" t="s">
        <v>66</v>
      </c>
      <c r="AC8" s="12"/>
    </row>
    <row r="9" spans="1:29" s="13" customFormat="1" ht="20.100000000000001" customHeight="1" x14ac:dyDescent="0.3">
      <c r="A9" s="4">
        <v>3</v>
      </c>
      <c r="B9" s="5">
        <f t="shared" ref="B9:C24" si="4">B8</f>
        <v>11</v>
      </c>
      <c r="C9" s="5">
        <f t="shared" si="4"/>
        <v>6</v>
      </c>
      <c r="D9" s="6" t="s">
        <v>54</v>
      </c>
      <c r="E9" s="6" t="s">
        <v>53</v>
      </c>
      <c r="F9" s="6" t="s">
        <v>168</v>
      </c>
      <c r="G9" s="4" t="s">
        <v>68</v>
      </c>
      <c r="H9" s="4" t="s">
        <v>57</v>
      </c>
      <c r="I9" s="7">
        <f t="shared" si="0"/>
        <v>2989</v>
      </c>
      <c r="J9" s="8">
        <v>2960</v>
      </c>
      <c r="K9" s="7">
        <f t="shared" si="1"/>
        <v>29</v>
      </c>
      <c r="L9" s="9">
        <f t="shared" si="2"/>
        <v>9.7022415523586487E-3</v>
      </c>
      <c r="M9" s="10"/>
      <c r="N9" s="10"/>
      <c r="O9" s="10"/>
      <c r="P9" s="10">
        <v>1</v>
      </c>
      <c r="Q9" s="10">
        <v>1</v>
      </c>
      <c r="R9" s="10"/>
      <c r="S9" s="10">
        <v>21</v>
      </c>
      <c r="T9" s="10">
        <v>6</v>
      </c>
      <c r="U9" s="10"/>
      <c r="V9" s="10"/>
      <c r="W9" s="10"/>
      <c r="X9" s="11">
        <v>20201106</v>
      </c>
      <c r="Y9" s="11">
        <v>2</v>
      </c>
      <c r="Z9" s="5" t="s">
        <v>171</v>
      </c>
      <c r="AA9" s="11" t="str">
        <f t="shared" si="3"/>
        <v>이형준</v>
      </c>
      <c r="AB9" s="4" t="s">
        <v>66</v>
      </c>
      <c r="AC9" s="12"/>
    </row>
    <row r="10" spans="1:29" s="13" customFormat="1" ht="20.100000000000001" customHeight="1" x14ac:dyDescent="0.3">
      <c r="A10" s="4">
        <v>4</v>
      </c>
      <c r="B10" s="5">
        <f t="shared" si="4"/>
        <v>11</v>
      </c>
      <c r="C10" s="5">
        <f t="shared" si="4"/>
        <v>6</v>
      </c>
      <c r="D10" s="6" t="s">
        <v>54</v>
      </c>
      <c r="E10" s="6" t="s">
        <v>53</v>
      </c>
      <c r="F10" s="6" t="s">
        <v>168</v>
      </c>
      <c r="G10" s="4" t="s">
        <v>68</v>
      </c>
      <c r="H10" s="4" t="s">
        <v>57</v>
      </c>
      <c r="I10" s="7">
        <f t="shared" si="0"/>
        <v>914</v>
      </c>
      <c r="J10" s="8">
        <v>900</v>
      </c>
      <c r="K10" s="7">
        <f t="shared" si="1"/>
        <v>14</v>
      </c>
      <c r="L10" s="9">
        <f t="shared" si="2"/>
        <v>1.5317286652078774E-2</v>
      </c>
      <c r="M10" s="10"/>
      <c r="N10" s="10"/>
      <c r="O10" s="10"/>
      <c r="P10" s="10">
        <v>1</v>
      </c>
      <c r="Q10" s="10">
        <v>6</v>
      </c>
      <c r="R10" s="10"/>
      <c r="S10" s="10">
        <v>5</v>
      </c>
      <c r="T10" s="10">
        <v>2</v>
      </c>
      <c r="U10" s="10"/>
      <c r="V10" s="10"/>
      <c r="W10" s="10"/>
      <c r="X10" s="11">
        <v>20201106</v>
      </c>
      <c r="Y10" s="11">
        <v>2</v>
      </c>
      <c r="Z10" s="5" t="s">
        <v>170</v>
      </c>
      <c r="AA10" s="11" t="str">
        <f t="shared" si="3"/>
        <v>하선동</v>
      </c>
      <c r="AB10" s="4" t="s">
        <v>66</v>
      </c>
      <c r="AC10" s="12"/>
    </row>
    <row r="11" spans="1:29" s="13" customFormat="1" ht="20.100000000000001" customHeight="1" x14ac:dyDescent="0.3">
      <c r="A11" s="4">
        <v>5</v>
      </c>
      <c r="B11" s="5">
        <f t="shared" si="4"/>
        <v>11</v>
      </c>
      <c r="C11" s="5">
        <f t="shared" si="4"/>
        <v>6</v>
      </c>
      <c r="D11" s="6" t="s">
        <v>60</v>
      </c>
      <c r="E11" s="15" t="s">
        <v>77</v>
      </c>
      <c r="F11" s="4" t="s">
        <v>133</v>
      </c>
      <c r="G11" s="4" t="s">
        <v>136</v>
      </c>
      <c r="H11" s="4" t="s">
        <v>64</v>
      </c>
      <c r="I11" s="7">
        <f t="shared" si="0"/>
        <v>540</v>
      </c>
      <c r="J11" s="8">
        <v>540</v>
      </c>
      <c r="K11" s="7">
        <f t="shared" si="1"/>
        <v>0</v>
      </c>
      <c r="L11" s="9">
        <f t="shared" si="2"/>
        <v>0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1">
        <v>20201106</v>
      </c>
      <c r="Y11" s="11">
        <v>11</v>
      </c>
      <c r="Z11" s="5" t="s">
        <v>170</v>
      </c>
      <c r="AA11" s="11" t="str">
        <f t="shared" si="3"/>
        <v>하선동</v>
      </c>
      <c r="AB11" s="4" t="s">
        <v>66</v>
      </c>
      <c r="AC11" s="12"/>
    </row>
    <row r="12" spans="1:29" s="13" customFormat="1" ht="20.100000000000001" customHeight="1" x14ac:dyDescent="0.3">
      <c r="A12" s="4">
        <v>6</v>
      </c>
      <c r="B12" s="5">
        <f t="shared" si="4"/>
        <v>11</v>
      </c>
      <c r="C12" s="5">
        <f t="shared" si="4"/>
        <v>6</v>
      </c>
      <c r="D12" s="6" t="s">
        <v>54</v>
      </c>
      <c r="E12" s="6" t="s">
        <v>61</v>
      </c>
      <c r="F12" s="6" t="s">
        <v>159</v>
      </c>
      <c r="G12" s="4" t="s">
        <v>68</v>
      </c>
      <c r="H12" s="4" t="s">
        <v>64</v>
      </c>
      <c r="I12" s="7">
        <f t="shared" si="0"/>
        <v>1808</v>
      </c>
      <c r="J12" s="8">
        <v>1800</v>
      </c>
      <c r="K12" s="7">
        <f t="shared" si="1"/>
        <v>8</v>
      </c>
      <c r="L12" s="9">
        <f t="shared" si="2"/>
        <v>4.4247787610619468E-3</v>
      </c>
      <c r="M12" s="10">
        <v>2</v>
      </c>
      <c r="N12" s="10"/>
      <c r="O12" s="10"/>
      <c r="P12" s="10">
        <v>5</v>
      </c>
      <c r="Q12" s="10">
        <v>1</v>
      </c>
      <c r="R12" s="10"/>
      <c r="S12" s="10"/>
      <c r="T12" s="10"/>
      <c r="U12" s="10"/>
      <c r="V12" s="10"/>
      <c r="W12" s="10"/>
      <c r="X12" s="11">
        <v>20201106</v>
      </c>
      <c r="Y12" s="11">
        <v>4</v>
      </c>
      <c r="Z12" s="5" t="s">
        <v>171</v>
      </c>
      <c r="AA12" s="11" t="str">
        <f t="shared" si="3"/>
        <v>이형준</v>
      </c>
      <c r="AB12" s="4" t="s">
        <v>66</v>
      </c>
      <c r="AC12" s="12"/>
    </row>
    <row r="13" spans="1:29" s="13" customFormat="1" ht="20.100000000000001" customHeight="1" x14ac:dyDescent="0.3">
      <c r="A13" s="4">
        <v>7</v>
      </c>
      <c r="B13" s="5">
        <f t="shared" si="4"/>
        <v>11</v>
      </c>
      <c r="C13" s="5">
        <f t="shared" si="4"/>
        <v>6</v>
      </c>
      <c r="D13" s="6" t="s">
        <v>54</v>
      </c>
      <c r="E13" s="6" t="s">
        <v>103</v>
      </c>
      <c r="F13" s="6" t="s">
        <v>104</v>
      </c>
      <c r="G13" s="4" t="s">
        <v>63</v>
      </c>
      <c r="H13" s="4" t="s">
        <v>64</v>
      </c>
      <c r="I13" s="7">
        <f t="shared" si="0"/>
        <v>90</v>
      </c>
      <c r="J13" s="8">
        <v>90</v>
      </c>
      <c r="K13" s="7">
        <f t="shared" si="1"/>
        <v>0</v>
      </c>
      <c r="L13" s="9">
        <f t="shared" si="2"/>
        <v>0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1">
        <v>20201106</v>
      </c>
      <c r="Y13" s="11">
        <v>13</v>
      </c>
      <c r="Z13" s="5" t="s">
        <v>171</v>
      </c>
      <c r="AA13" s="11" t="str">
        <f t="shared" si="3"/>
        <v>이형준</v>
      </c>
      <c r="AB13" s="4" t="s">
        <v>66</v>
      </c>
      <c r="AC13" s="12" t="s">
        <v>172</v>
      </c>
    </row>
    <row r="14" spans="1:29" s="13" customFormat="1" ht="20.100000000000001" customHeight="1" x14ac:dyDescent="0.3">
      <c r="A14" s="4">
        <v>8</v>
      </c>
      <c r="B14" s="5">
        <f t="shared" si="4"/>
        <v>11</v>
      </c>
      <c r="C14" s="5">
        <f t="shared" si="4"/>
        <v>6</v>
      </c>
      <c r="D14" s="6" t="s">
        <v>175</v>
      </c>
      <c r="E14" s="6" t="s">
        <v>174</v>
      </c>
      <c r="F14" s="6" t="s">
        <v>173</v>
      </c>
      <c r="G14" s="4" t="s">
        <v>176</v>
      </c>
      <c r="H14" s="4" t="s">
        <v>64</v>
      </c>
      <c r="I14" s="7">
        <f t="shared" si="0"/>
        <v>1608</v>
      </c>
      <c r="J14" s="8">
        <v>1560</v>
      </c>
      <c r="K14" s="7">
        <f t="shared" si="1"/>
        <v>48</v>
      </c>
      <c r="L14" s="9">
        <f t="shared" si="2"/>
        <v>2.9850746268656716E-2</v>
      </c>
      <c r="M14" s="10">
        <v>38</v>
      </c>
      <c r="N14" s="10"/>
      <c r="O14" s="10"/>
      <c r="P14" s="10">
        <v>8</v>
      </c>
      <c r="Q14" s="10"/>
      <c r="R14" s="10"/>
      <c r="S14" s="10"/>
      <c r="T14" s="10">
        <v>2</v>
      </c>
      <c r="U14" s="10"/>
      <c r="V14" s="10"/>
      <c r="W14" s="10"/>
      <c r="X14" s="11">
        <v>20201105</v>
      </c>
      <c r="Y14" s="11">
        <v>8</v>
      </c>
      <c r="Z14" s="5" t="s">
        <v>177</v>
      </c>
      <c r="AA14" s="11" t="str">
        <f t="shared" si="3"/>
        <v>이형준</v>
      </c>
      <c r="AB14" s="4" t="s">
        <v>71</v>
      </c>
      <c r="AC14" s="12"/>
    </row>
    <row r="15" spans="1:29" s="13" customFormat="1" ht="20.100000000000001" customHeight="1" x14ac:dyDescent="0.3">
      <c r="A15" s="4">
        <v>9</v>
      </c>
      <c r="B15" s="5">
        <f t="shared" si="4"/>
        <v>11</v>
      </c>
      <c r="C15" s="5">
        <f t="shared" si="4"/>
        <v>6</v>
      </c>
      <c r="D15" s="6" t="s">
        <v>175</v>
      </c>
      <c r="E15" s="6" t="s">
        <v>174</v>
      </c>
      <c r="F15" s="6" t="s">
        <v>173</v>
      </c>
      <c r="G15" s="4" t="s">
        <v>176</v>
      </c>
      <c r="H15" s="4" t="s">
        <v>64</v>
      </c>
      <c r="I15" s="7">
        <f t="shared" si="0"/>
        <v>1877</v>
      </c>
      <c r="J15" s="8">
        <v>1808</v>
      </c>
      <c r="K15" s="7">
        <f t="shared" si="1"/>
        <v>69</v>
      </c>
      <c r="L15" s="9">
        <f t="shared" si="2"/>
        <v>3.6760788492274904E-2</v>
      </c>
      <c r="M15" s="10">
        <v>49</v>
      </c>
      <c r="N15" s="10"/>
      <c r="O15" s="10"/>
      <c r="P15" s="10">
        <v>16</v>
      </c>
      <c r="Q15" s="10"/>
      <c r="R15" s="10"/>
      <c r="S15" s="10"/>
      <c r="T15" s="10">
        <v>4</v>
      </c>
      <c r="U15" s="10"/>
      <c r="V15" s="10"/>
      <c r="W15" s="10"/>
      <c r="X15" s="11">
        <v>20201106</v>
      </c>
      <c r="Y15" s="11">
        <v>8</v>
      </c>
      <c r="Z15" s="5" t="s">
        <v>178</v>
      </c>
      <c r="AA15" s="11" t="str">
        <f t="shared" si="3"/>
        <v>하선동</v>
      </c>
      <c r="AB15" s="4" t="s">
        <v>71</v>
      </c>
      <c r="AC15" s="12"/>
    </row>
    <row r="16" spans="1:29" s="13" customFormat="1" ht="20.100000000000001" customHeight="1" x14ac:dyDescent="0.3">
      <c r="A16" s="4">
        <v>10</v>
      </c>
      <c r="B16" s="5">
        <f t="shared" si="4"/>
        <v>11</v>
      </c>
      <c r="C16" s="5">
        <f t="shared" si="4"/>
        <v>6</v>
      </c>
      <c r="D16" s="6" t="s">
        <v>60</v>
      </c>
      <c r="E16" s="15" t="s">
        <v>77</v>
      </c>
      <c r="F16" s="4" t="s">
        <v>133</v>
      </c>
      <c r="G16" s="4" t="s">
        <v>136</v>
      </c>
      <c r="H16" s="4" t="s">
        <v>64</v>
      </c>
      <c r="I16" s="7">
        <f t="shared" si="0"/>
        <v>3008</v>
      </c>
      <c r="J16" s="8">
        <v>3008</v>
      </c>
      <c r="K16" s="7">
        <f t="shared" si="1"/>
        <v>0</v>
      </c>
      <c r="L16" s="9">
        <f t="shared" si="2"/>
        <v>0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1">
        <v>20201106</v>
      </c>
      <c r="Y16" s="11">
        <v>11</v>
      </c>
      <c r="Z16" s="5" t="s">
        <v>177</v>
      </c>
      <c r="AA16" s="11" t="str">
        <f t="shared" si="3"/>
        <v>이형준</v>
      </c>
      <c r="AB16" s="4" t="s">
        <v>71</v>
      </c>
      <c r="AC16" s="12" t="s">
        <v>179</v>
      </c>
    </row>
    <row r="17" spans="1:29" s="13" customFormat="1" ht="20.100000000000001" customHeight="1" x14ac:dyDescent="0.3">
      <c r="A17" s="4">
        <v>11</v>
      </c>
      <c r="B17" s="5">
        <f t="shared" si="4"/>
        <v>11</v>
      </c>
      <c r="C17" s="5">
        <f t="shared" si="4"/>
        <v>6</v>
      </c>
      <c r="D17" s="6" t="s">
        <v>54</v>
      </c>
      <c r="E17" s="6" t="s">
        <v>53</v>
      </c>
      <c r="F17" s="6" t="s">
        <v>168</v>
      </c>
      <c r="G17" s="4" t="s">
        <v>68</v>
      </c>
      <c r="H17" s="4" t="s">
        <v>57</v>
      </c>
      <c r="I17" s="7">
        <f t="shared" si="0"/>
        <v>353</v>
      </c>
      <c r="J17" s="8">
        <v>350</v>
      </c>
      <c r="K17" s="7">
        <f t="shared" ref="K17:K18" si="5">SUM(M17:W17)</f>
        <v>3</v>
      </c>
      <c r="L17" s="9">
        <f t="shared" si="2"/>
        <v>8.4985835694051E-3</v>
      </c>
      <c r="M17" s="10"/>
      <c r="N17" s="10"/>
      <c r="O17" s="10"/>
      <c r="P17" s="10"/>
      <c r="Q17" s="10"/>
      <c r="R17" s="10"/>
      <c r="S17" s="10">
        <v>2</v>
      </c>
      <c r="T17" s="10">
        <v>1</v>
      </c>
      <c r="U17" s="10"/>
      <c r="V17" s="10"/>
      <c r="W17" s="10"/>
      <c r="X17" s="11">
        <v>20201105</v>
      </c>
      <c r="Y17" s="11">
        <v>2</v>
      </c>
      <c r="Z17" s="5" t="s">
        <v>178</v>
      </c>
      <c r="AA17" s="11" t="str">
        <f t="shared" si="3"/>
        <v>하선동</v>
      </c>
      <c r="AB17" s="4" t="s">
        <v>81</v>
      </c>
      <c r="AC17" s="12"/>
    </row>
    <row r="18" spans="1:29" s="13" customFormat="1" ht="20.100000000000001" customHeight="1" x14ac:dyDescent="0.3">
      <c r="A18" s="4">
        <v>12</v>
      </c>
      <c r="B18" s="5">
        <f t="shared" si="4"/>
        <v>11</v>
      </c>
      <c r="C18" s="5">
        <f t="shared" si="4"/>
        <v>6</v>
      </c>
      <c r="D18" s="6" t="s">
        <v>54</v>
      </c>
      <c r="E18" s="6" t="s">
        <v>53</v>
      </c>
      <c r="F18" s="6" t="s">
        <v>168</v>
      </c>
      <c r="G18" s="4" t="s">
        <v>68</v>
      </c>
      <c r="H18" s="4" t="s">
        <v>57</v>
      </c>
      <c r="I18" s="7">
        <f t="shared" si="0"/>
        <v>3028</v>
      </c>
      <c r="J18" s="8">
        <v>2995</v>
      </c>
      <c r="K18" s="7">
        <f t="shared" si="5"/>
        <v>33</v>
      </c>
      <c r="L18" s="9">
        <f t="shared" si="2"/>
        <v>1.0898282694848084E-2</v>
      </c>
      <c r="M18" s="10"/>
      <c r="N18" s="10"/>
      <c r="O18" s="10"/>
      <c r="P18" s="10">
        <v>4</v>
      </c>
      <c r="Q18" s="10">
        <v>4</v>
      </c>
      <c r="R18" s="10"/>
      <c r="S18" s="10">
        <v>21</v>
      </c>
      <c r="T18" s="10">
        <v>4</v>
      </c>
      <c r="U18" s="10"/>
      <c r="V18" s="10"/>
      <c r="W18" s="10"/>
      <c r="X18" s="11">
        <v>20201105</v>
      </c>
      <c r="Y18" s="11">
        <v>2</v>
      </c>
      <c r="Z18" s="5" t="s">
        <v>177</v>
      </c>
      <c r="AA18" s="11" t="str">
        <f t="shared" si="3"/>
        <v>이형준</v>
      </c>
      <c r="AB18" s="4" t="s">
        <v>81</v>
      </c>
      <c r="AC18" s="12"/>
    </row>
    <row r="19" spans="1:29" s="13" customFormat="1" ht="20.100000000000001" customHeight="1" x14ac:dyDescent="0.3">
      <c r="A19" s="4">
        <v>13</v>
      </c>
      <c r="B19" s="5">
        <f t="shared" si="4"/>
        <v>11</v>
      </c>
      <c r="C19" s="5">
        <f t="shared" si="4"/>
        <v>6</v>
      </c>
      <c r="D19" s="6" t="s">
        <v>60</v>
      </c>
      <c r="E19" s="15" t="s">
        <v>77</v>
      </c>
      <c r="F19" s="4" t="s">
        <v>133</v>
      </c>
      <c r="G19" s="4" t="s">
        <v>136</v>
      </c>
      <c r="H19" s="4" t="s">
        <v>64</v>
      </c>
      <c r="I19" s="7">
        <f t="shared" si="0"/>
        <v>800</v>
      </c>
      <c r="J19" s="8">
        <v>800</v>
      </c>
      <c r="K19" s="7">
        <f t="shared" ref="K19:K46" si="6">SUM(M19:W19)</f>
        <v>0</v>
      </c>
      <c r="L19" s="9">
        <f t="shared" si="2"/>
        <v>0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1">
        <v>20201105</v>
      </c>
      <c r="Y19" s="11">
        <v>11</v>
      </c>
      <c r="Z19" s="5" t="s">
        <v>177</v>
      </c>
      <c r="AA19" s="11" t="str">
        <f t="shared" si="3"/>
        <v>이형준</v>
      </c>
      <c r="AB19" s="4" t="s">
        <v>81</v>
      </c>
      <c r="AC19" s="12" t="s">
        <v>180</v>
      </c>
    </row>
    <row r="20" spans="1:29" s="13" customFormat="1" ht="20.100000000000001" customHeight="1" x14ac:dyDescent="0.3">
      <c r="A20" s="4">
        <v>14</v>
      </c>
      <c r="B20" s="5">
        <f t="shared" si="4"/>
        <v>11</v>
      </c>
      <c r="C20" s="5">
        <f t="shared" si="4"/>
        <v>6</v>
      </c>
      <c r="D20" s="6" t="s">
        <v>60</v>
      </c>
      <c r="E20" s="15" t="s">
        <v>77</v>
      </c>
      <c r="F20" s="4" t="s">
        <v>133</v>
      </c>
      <c r="G20" s="4" t="s">
        <v>136</v>
      </c>
      <c r="H20" s="4" t="s">
        <v>64</v>
      </c>
      <c r="I20" s="7">
        <f t="shared" si="0"/>
        <v>2332</v>
      </c>
      <c r="J20" s="8">
        <v>2327</v>
      </c>
      <c r="K20" s="7">
        <f t="shared" si="6"/>
        <v>5</v>
      </c>
      <c r="L20" s="9">
        <f t="shared" si="2"/>
        <v>2.1440823327615781E-3</v>
      </c>
      <c r="M20" s="10"/>
      <c r="N20" s="10"/>
      <c r="O20" s="10"/>
      <c r="P20" s="10"/>
      <c r="Q20" s="10">
        <v>5</v>
      </c>
      <c r="R20" s="10"/>
      <c r="S20" s="10"/>
      <c r="T20" s="10"/>
      <c r="U20" s="10"/>
      <c r="V20" s="10"/>
      <c r="W20" s="10"/>
      <c r="X20" s="11">
        <v>20201106</v>
      </c>
      <c r="Y20" s="11">
        <v>11</v>
      </c>
      <c r="Z20" s="5" t="s">
        <v>178</v>
      </c>
      <c r="AA20" s="11" t="str">
        <f t="shared" si="3"/>
        <v>하선동</v>
      </c>
      <c r="AB20" s="4" t="s">
        <v>81</v>
      </c>
      <c r="AC20" s="12" t="s">
        <v>180</v>
      </c>
    </row>
    <row r="21" spans="1:29" s="13" customFormat="1" ht="20.100000000000001" customHeight="1" x14ac:dyDescent="0.3">
      <c r="A21" s="4">
        <v>15</v>
      </c>
      <c r="B21" s="5">
        <f t="shared" si="4"/>
        <v>11</v>
      </c>
      <c r="C21" s="5">
        <f t="shared" si="4"/>
        <v>6</v>
      </c>
      <c r="D21" s="6" t="s">
        <v>54</v>
      </c>
      <c r="E21" s="6" t="s">
        <v>53</v>
      </c>
      <c r="F21" s="6" t="s">
        <v>168</v>
      </c>
      <c r="G21" s="4" t="s">
        <v>68</v>
      </c>
      <c r="H21" s="4" t="s">
        <v>57</v>
      </c>
      <c r="I21" s="7">
        <f t="shared" si="0"/>
        <v>1763</v>
      </c>
      <c r="J21" s="8">
        <v>1732</v>
      </c>
      <c r="K21" s="7">
        <f t="shared" si="6"/>
        <v>31</v>
      </c>
      <c r="L21" s="9">
        <f t="shared" si="2"/>
        <v>1.7583664208735111E-2</v>
      </c>
      <c r="M21" s="10"/>
      <c r="N21" s="10"/>
      <c r="O21" s="10"/>
      <c r="P21" s="10">
        <v>2</v>
      </c>
      <c r="Q21" s="10">
        <v>10</v>
      </c>
      <c r="R21" s="10"/>
      <c r="S21" s="10">
        <v>16</v>
      </c>
      <c r="T21" s="10">
        <v>3</v>
      </c>
      <c r="U21" s="10"/>
      <c r="V21" s="10"/>
      <c r="W21" s="10"/>
      <c r="X21" s="11">
        <v>20201106</v>
      </c>
      <c r="Y21" s="11">
        <v>2</v>
      </c>
      <c r="Z21" s="5" t="s">
        <v>178</v>
      </c>
      <c r="AA21" s="11" t="str">
        <f t="shared" si="3"/>
        <v>하선동</v>
      </c>
      <c r="AB21" s="4" t="s">
        <v>81</v>
      </c>
      <c r="AC21" s="12"/>
    </row>
    <row r="22" spans="1:29" s="13" customFormat="1" ht="20.100000000000001" customHeight="1" x14ac:dyDescent="0.3">
      <c r="A22" s="4">
        <v>16</v>
      </c>
      <c r="B22" s="5">
        <f t="shared" si="4"/>
        <v>11</v>
      </c>
      <c r="C22" s="5">
        <f t="shared" si="4"/>
        <v>6</v>
      </c>
      <c r="D22" s="6" t="s">
        <v>54</v>
      </c>
      <c r="E22" s="15" t="s">
        <v>112</v>
      </c>
      <c r="F22" s="4" t="s">
        <v>154</v>
      </c>
      <c r="G22" s="4" t="s">
        <v>56</v>
      </c>
      <c r="H22" s="4" t="s">
        <v>64</v>
      </c>
      <c r="I22" s="7">
        <f t="shared" si="0"/>
        <v>2000</v>
      </c>
      <c r="J22" s="8">
        <v>2000</v>
      </c>
      <c r="K22" s="7">
        <f t="shared" si="6"/>
        <v>0</v>
      </c>
      <c r="L22" s="9">
        <f t="shared" si="2"/>
        <v>0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1">
        <v>20201105</v>
      </c>
      <c r="Y22" s="11">
        <v>3</v>
      </c>
      <c r="Z22" s="5" t="s">
        <v>177</v>
      </c>
      <c r="AA22" s="11" t="str">
        <f t="shared" si="3"/>
        <v>이형준</v>
      </c>
      <c r="AB22" s="4" t="s">
        <v>74</v>
      </c>
      <c r="AC22" s="12"/>
    </row>
    <row r="23" spans="1:29" s="13" customFormat="1" ht="20.100000000000001" customHeight="1" x14ac:dyDescent="0.3">
      <c r="A23" s="4">
        <v>17</v>
      </c>
      <c r="B23" s="5">
        <f t="shared" si="4"/>
        <v>11</v>
      </c>
      <c r="C23" s="5">
        <f t="shared" si="4"/>
        <v>6</v>
      </c>
      <c r="D23" s="6" t="s">
        <v>54</v>
      </c>
      <c r="E23" s="15" t="s">
        <v>112</v>
      </c>
      <c r="F23" s="4" t="s">
        <v>154</v>
      </c>
      <c r="G23" s="4" t="s">
        <v>56</v>
      </c>
      <c r="H23" s="4" t="s">
        <v>64</v>
      </c>
      <c r="I23" s="7">
        <f t="shared" si="0"/>
        <v>2000</v>
      </c>
      <c r="J23" s="8">
        <v>2000</v>
      </c>
      <c r="K23" s="7">
        <f t="shared" si="6"/>
        <v>0</v>
      </c>
      <c r="L23" s="9">
        <f t="shared" si="2"/>
        <v>0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1">
        <v>20201105</v>
      </c>
      <c r="Y23" s="11">
        <v>3</v>
      </c>
      <c r="Z23" s="5" t="s">
        <v>178</v>
      </c>
      <c r="AA23" s="11" t="str">
        <f t="shared" si="3"/>
        <v>하선동</v>
      </c>
      <c r="AB23" s="4" t="s">
        <v>74</v>
      </c>
      <c r="AC23" s="12"/>
    </row>
    <row r="24" spans="1:29" s="13" customFormat="1" ht="20.100000000000001" customHeight="1" x14ac:dyDescent="0.3">
      <c r="A24" s="4">
        <v>18</v>
      </c>
      <c r="B24" s="5">
        <f t="shared" si="4"/>
        <v>11</v>
      </c>
      <c r="C24" s="5">
        <f t="shared" si="4"/>
        <v>6</v>
      </c>
      <c r="D24" s="6" t="s">
        <v>54</v>
      </c>
      <c r="E24" s="15" t="s">
        <v>112</v>
      </c>
      <c r="F24" s="4" t="s">
        <v>154</v>
      </c>
      <c r="G24" s="4" t="s">
        <v>56</v>
      </c>
      <c r="H24" s="4" t="s">
        <v>64</v>
      </c>
      <c r="I24" s="7">
        <f t="shared" si="0"/>
        <v>2000</v>
      </c>
      <c r="J24" s="8">
        <v>2000</v>
      </c>
      <c r="K24" s="7">
        <f t="shared" si="6"/>
        <v>0</v>
      </c>
      <c r="L24" s="9">
        <f t="shared" si="2"/>
        <v>0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1">
        <v>20201102</v>
      </c>
      <c r="Y24" s="11">
        <v>3</v>
      </c>
      <c r="Z24" s="5" t="s">
        <v>177</v>
      </c>
      <c r="AA24" s="11" t="str">
        <f t="shared" si="3"/>
        <v>이형준</v>
      </c>
      <c r="AB24" s="4" t="s">
        <v>74</v>
      </c>
      <c r="AC24" s="12"/>
    </row>
    <row r="25" spans="1:29" s="13" customFormat="1" ht="20.100000000000001" customHeight="1" x14ac:dyDescent="0.3">
      <c r="A25" s="4">
        <v>19</v>
      </c>
      <c r="B25" s="5">
        <f t="shared" ref="B25:C40" si="7">B24</f>
        <v>11</v>
      </c>
      <c r="C25" s="5">
        <f t="shared" si="7"/>
        <v>6</v>
      </c>
      <c r="D25" s="6" t="s">
        <v>54</v>
      </c>
      <c r="E25" s="15" t="s">
        <v>112</v>
      </c>
      <c r="F25" s="4" t="s">
        <v>154</v>
      </c>
      <c r="G25" s="4" t="s">
        <v>56</v>
      </c>
      <c r="H25" s="4" t="s">
        <v>64</v>
      </c>
      <c r="I25" s="7">
        <f t="shared" si="0"/>
        <v>2000</v>
      </c>
      <c r="J25" s="8">
        <v>2000</v>
      </c>
      <c r="K25" s="7">
        <f t="shared" si="6"/>
        <v>0</v>
      </c>
      <c r="L25" s="9">
        <f t="shared" si="2"/>
        <v>0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1">
        <v>20201103</v>
      </c>
      <c r="Y25" s="11">
        <v>3</v>
      </c>
      <c r="Z25" s="5" t="s">
        <v>178</v>
      </c>
      <c r="AA25" s="11" t="str">
        <f t="shared" si="3"/>
        <v>하선동</v>
      </c>
      <c r="AB25" s="4" t="s">
        <v>74</v>
      </c>
      <c r="AC25" s="12"/>
    </row>
    <row r="26" spans="1:29" s="13" customFormat="1" ht="20.100000000000001" customHeight="1" x14ac:dyDescent="0.3">
      <c r="A26" s="4">
        <v>20</v>
      </c>
      <c r="B26" s="5">
        <f t="shared" si="7"/>
        <v>11</v>
      </c>
      <c r="C26" s="5">
        <f t="shared" si="7"/>
        <v>6</v>
      </c>
      <c r="D26" s="6" t="s">
        <v>54</v>
      </c>
      <c r="E26" s="15" t="s">
        <v>112</v>
      </c>
      <c r="F26" s="4" t="s">
        <v>154</v>
      </c>
      <c r="G26" s="4" t="s">
        <v>56</v>
      </c>
      <c r="H26" s="4" t="s">
        <v>64</v>
      </c>
      <c r="I26" s="7">
        <f t="shared" si="0"/>
        <v>1463</v>
      </c>
      <c r="J26" s="8">
        <v>1463</v>
      </c>
      <c r="K26" s="7">
        <f t="shared" si="6"/>
        <v>0</v>
      </c>
      <c r="L26" s="9">
        <f t="shared" si="2"/>
        <v>0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1">
        <v>20201104</v>
      </c>
      <c r="Y26" s="11">
        <v>3</v>
      </c>
      <c r="Z26" s="5" t="s">
        <v>178</v>
      </c>
      <c r="AA26" s="11" t="str">
        <f t="shared" si="3"/>
        <v>하선동</v>
      </c>
      <c r="AB26" s="4" t="s">
        <v>74</v>
      </c>
      <c r="AC26" s="12"/>
    </row>
    <row r="27" spans="1:29" s="13" customFormat="1" ht="20.100000000000001" customHeight="1" x14ac:dyDescent="0.3">
      <c r="A27" s="4">
        <v>21</v>
      </c>
      <c r="B27" s="5">
        <f t="shared" si="7"/>
        <v>11</v>
      </c>
      <c r="C27" s="5">
        <f t="shared" si="7"/>
        <v>6</v>
      </c>
      <c r="D27" s="6" t="s">
        <v>54</v>
      </c>
      <c r="E27" s="6" t="s">
        <v>61</v>
      </c>
      <c r="F27" s="6" t="s">
        <v>159</v>
      </c>
      <c r="G27" s="4" t="s">
        <v>68</v>
      </c>
      <c r="H27" s="4" t="s">
        <v>64</v>
      </c>
      <c r="I27" s="7">
        <f t="shared" si="0"/>
        <v>2692</v>
      </c>
      <c r="J27" s="8">
        <v>2658</v>
      </c>
      <c r="K27" s="7">
        <f t="shared" si="6"/>
        <v>34</v>
      </c>
      <c r="L27" s="9">
        <f t="shared" si="2"/>
        <v>1.2630014858841011E-2</v>
      </c>
      <c r="M27" s="10"/>
      <c r="N27" s="10"/>
      <c r="O27" s="10"/>
      <c r="P27" s="10">
        <v>6</v>
      </c>
      <c r="Q27" s="10">
        <v>28</v>
      </c>
      <c r="R27" s="10"/>
      <c r="S27" s="10"/>
      <c r="T27" s="10"/>
      <c r="U27" s="10"/>
      <c r="V27" s="10"/>
      <c r="W27" s="10"/>
      <c r="X27" s="11">
        <v>20201029</v>
      </c>
      <c r="Y27" s="11">
        <v>4</v>
      </c>
      <c r="Z27" s="5" t="s">
        <v>177</v>
      </c>
      <c r="AA27" s="11" t="str">
        <f t="shared" si="3"/>
        <v>이형준</v>
      </c>
      <c r="AB27" s="4" t="s">
        <v>74</v>
      </c>
      <c r="AC27" s="12"/>
    </row>
    <row r="28" spans="1:29" s="13" customFormat="1" ht="20.100000000000001" customHeight="1" x14ac:dyDescent="0.3">
      <c r="A28" s="4">
        <v>22</v>
      </c>
      <c r="B28" s="5">
        <f t="shared" si="7"/>
        <v>11</v>
      </c>
      <c r="C28" s="5">
        <f t="shared" si="7"/>
        <v>6</v>
      </c>
      <c r="D28" s="6" t="s">
        <v>54</v>
      </c>
      <c r="E28" s="15" t="s">
        <v>112</v>
      </c>
      <c r="F28" s="4" t="s">
        <v>154</v>
      </c>
      <c r="G28" s="4" t="s">
        <v>56</v>
      </c>
      <c r="H28" s="4" t="s">
        <v>64</v>
      </c>
      <c r="I28" s="7">
        <f t="shared" si="0"/>
        <v>3240</v>
      </c>
      <c r="J28" s="8">
        <v>3240</v>
      </c>
      <c r="K28" s="7">
        <f t="shared" si="6"/>
        <v>0</v>
      </c>
      <c r="L28" s="9">
        <f t="shared" si="2"/>
        <v>0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1">
        <v>20201106</v>
      </c>
      <c r="Y28" s="11">
        <v>3</v>
      </c>
      <c r="Z28" s="5" t="s">
        <v>178</v>
      </c>
      <c r="AA28" s="11" t="str">
        <f t="shared" si="3"/>
        <v>하선동</v>
      </c>
      <c r="AB28" s="4" t="s">
        <v>74</v>
      </c>
      <c r="AC28" s="12"/>
    </row>
    <row r="29" spans="1:29" s="13" customFormat="1" ht="20.100000000000001" customHeight="1" x14ac:dyDescent="0.3">
      <c r="A29" s="4">
        <v>23</v>
      </c>
      <c r="B29" s="5">
        <f t="shared" si="7"/>
        <v>11</v>
      </c>
      <c r="C29" s="5">
        <f t="shared" si="7"/>
        <v>6</v>
      </c>
      <c r="D29" s="13" t="s">
        <v>60</v>
      </c>
      <c r="E29" s="6" t="s">
        <v>61</v>
      </c>
      <c r="F29" s="6" t="s">
        <v>62</v>
      </c>
      <c r="G29" s="4" t="s">
        <v>63</v>
      </c>
      <c r="H29" s="4" t="s">
        <v>64</v>
      </c>
      <c r="I29" s="7">
        <f t="shared" si="0"/>
        <v>3077</v>
      </c>
      <c r="J29" s="8">
        <v>2892</v>
      </c>
      <c r="K29" s="7">
        <f t="shared" si="6"/>
        <v>185</v>
      </c>
      <c r="L29" s="9">
        <f t="shared" si="2"/>
        <v>6.0123496912577186E-2</v>
      </c>
      <c r="M29" s="10">
        <v>167</v>
      </c>
      <c r="N29" s="10"/>
      <c r="O29" s="10"/>
      <c r="P29" s="10">
        <v>18</v>
      </c>
      <c r="Q29" s="10"/>
      <c r="R29" s="10"/>
      <c r="S29" s="10"/>
      <c r="T29" s="10"/>
      <c r="U29" s="10"/>
      <c r="V29" s="10"/>
      <c r="W29" s="10"/>
      <c r="X29" s="11">
        <v>20201106</v>
      </c>
      <c r="Y29" s="11">
        <v>7</v>
      </c>
      <c r="Z29" s="5" t="s">
        <v>178</v>
      </c>
      <c r="AA29" s="11" t="str">
        <f t="shared" si="3"/>
        <v>하선동</v>
      </c>
      <c r="AB29" s="4" t="s">
        <v>74</v>
      </c>
      <c r="AC29" s="12"/>
    </row>
    <row r="30" spans="1:29" s="13" customFormat="1" ht="20.100000000000001" customHeight="1" x14ac:dyDescent="0.3">
      <c r="A30" s="4">
        <v>24</v>
      </c>
      <c r="B30" s="5">
        <f t="shared" si="7"/>
        <v>11</v>
      </c>
      <c r="C30" s="5">
        <f t="shared" si="7"/>
        <v>6</v>
      </c>
      <c r="D30" s="6" t="s">
        <v>54</v>
      </c>
      <c r="E30" s="6" t="s">
        <v>103</v>
      </c>
      <c r="F30" s="6" t="s">
        <v>104</v>
      </c>
      <c r="G30" s="4" t="s">
        <v>63</v>
      </c>
      <c r="H30" s="4" t="s">
        <v>64</v>
      </c>
      <c r="I30" s="7">
        <f t="shared" si="0"/>
        <v>395</v>
      </c>
      <c r="J30" s="8">
        <v>395</v>
      </c>
      <c r="K30" s="7">
        <f t="shared" si="6"/>
        <v>0</v>
      </c>
      <c r="L30" s="9">
        <f t="shared" si="2"/>
        <v>0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>
        <v>20201105</v>
      </c>
      <c r="Y30" s="11">
        <v>13</v>
      </c>
      <c r="Z30" s="5" t="s">
        <v>177</v>
      </c>
      <c r="AA30" s="11" t="str">
        <f t="shared" si="3"/>
        <v>이형준</v>
      </c>
      <c r="AB30" s="4" t="s">
        <v>82</v>
      </c>
      <c r="AC30" s="12"/>
    </row>
    <row r="31" spans="1:29" s="13" customFormat="1" ht="20.100000000000001" customHeight="1" x14ac:dyDescent="0.3">
      <c r="A31" s="4">
        <v>25</v>
      </c>
      <c r="B31" s="5">
        <f t="shared" si="7"/>
        <v>11</v>
      </c>
      <c r="C31" s="5">
        <f t="shared" si="7"/>
        <v>6</v>
      </c>
      <c r="D31" s="6" t="s">
        <v>54</v>
      </c>
      <c r="E31" s="6" t="s">
        <v>103</v>
      </c>
      <c r="F31" s="6" t="s">
        <v>104</v>
      </c>
      <c r="G31" s="4" t="s">
        <v>63</v>
      </c>
      <c r="H31" s="4" t="s">
        <v>64</v>
      </c>
      <c r="I31" s="7">
        <f t="shared" si="0"/>
        <v>2040</v>
      </c>
      <c r="J31" s="8">
        <v>2040</v>
      </c>
      <c r="K31" s="7">
        <f t="shared" si="6"/>
        <v>0</v>
      </c>
      <c r="L31" s="9">
        <f t="shared" si="2"/>
        <v>0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>
        <v>20201106</v>
      </c>
      <c r="Y31" s="11">
        <v>13</v>
      </c>
      <c r="Z31" s="5" t="s">
        <v>178</v>
      </c>
      <c r="AA31" s="11" t="str">
        <f t="shared" si="3"/>
        <v>하선동</v>
      </c>
      <c r="AB31" s="4" t="s">
        <v>82</v>
      </c>
      <c r="AC31" s="12"/>
    </row>
    <row r="32" spans="1:29" s="13" customFormat="1" ht="20.100000000000001" customHeight="1" x14ac:dyDescent="0.3">
      <c r="A32" s="4">
        <v>26</v>
      </c>
      <c r="B32" s="5">
        <f t="shared" si="7"/>
        <v>11</v>
      </c>
      <c r="C32" s="5">
        <f t="shared" si="7"/>
        <v>6</v>
      </c>
      <c r="D32" s="6" t="s">
        <v>54</v>
      </c>
      <c r="E32" s="6" t="s">
        <v>103</v>
      </c>
      <c r="F32" s="6" t="s">
        <v>104</v>
      </c>
      <c r="G32" s="4" t="s">
        <v>63</v>
      </c>
      <c r="H32" s="4" t="s">
        <v>64</v>
      </c>
      <c r="I32" s="7">
        <f t="shared" si="0"/>
        <v>450</v>
      </c>
      <c r="J32" s="8">
        <v>450</v>
      </c>
      <c r="K32" s="7">
        <f t="shared" si="6"/>
        <v>0</v>
      </c>
      <c r="L32" s="9">
        <f t="shared" si="2"/>
        <v>0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>
        <v>20201104</v>
      </c>
      <c r="Y32" s="11">
        <v>13</v>
      </c>
      <c r="Z32" s="5" t="s">
        <v>178</v>
      </c>
      <c r="AA32" s="11" t="str">
        <f t="shared" si="3"/>
        <v>하선동</v>
      </c>
      <c r="AB32" s="4" t="s">
        <v>82</v>
      </c>
      <c r="AC32" s="12"/>
    </row>
    <row r="33" spans="1:29" s="13" customFormat="1" ht="20.100000000000001" customHeight="1" x14ac:dyDescent="0.3">
      <c r="A33" s="4">
        <v>27</v>
      </c>
      <c r="B33" s="5">
        <f t="shared" si="7"/>
        <v>11</v>
      </c>
      <c r="C33" s="5">
        <f t="shared" si="7"/>
        <v>6</v>
      </c>
      <c r="D33" s="6" t="s">
        <v>54</v>
      </c>
      <c r="E33" s="6" t="s">
        <v>53</v>
      </c>
      <c r="F33" s="6" t="s">
        <v>181</v>
      </c>
      <c r="G33" s="4" t="s">
        <v>182</v>
      </c>
      <c r="H33" s="4" t="s">
        <v>57</v>
      </c>
      <c r="I33" s="7">
        <f t="shared" si="0"/>
        <v>3100</v>
      </c>
      <c r="J33" s="8">
        <v>3100</v>
      </c>
      <c r="K33" s="7">
        <f t="shared" si="6"/>
        <v>0</v>
      </c>
      <c r="L33" s="9">
        <f t="shared" si="2"/>
        <v>0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>
        <v>20201106</v>
      </c>
      <c r="Y33" s="11">
        <v>12</v>
      </c>
      <c r="Z33" s="5" t="s">
        <v>178</v>
      </c>
      <c r="AA33" s="11" t="str">
        <f t="shared" si="3"/>
        <v>하선동</v>
      </c>
      <c r="AB33" s="4" t="s">
        <v>82</v>
      </c>
      <c r="AC33" s="12"/>
    </row>
    <row r="34" spans="1:29" s="13" customFormat="1" ht="20.100000000000001" customHeight="1" x14ac:dyDescent="0.3">
      <c r="A34" s="4">
        <v>28</v>
      </c>
      <c r="B34" s="5">
        <f t="shared" si="7"/>
        <v>11</v>
      </c>
      <c r="C34" s="5">
        <f t="shared" si="7"/>
        <v>6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6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5"/>
      <c r="AA34" s="11" t="str">
        <f t="shared" si="3"/>
        <v/>
      </c>
      <c r="AB34" s="4"/>
      <c r="AC34" s="12"/>
    </row>
    <row r="35" spans="1:29" s="13" customFormat="1" ht="20.100000000000001" customHeight="1" x14ac:dyDescent="0.3">
      <c r="A35" s="4">
        <v>29</v>
      </c>
      <c r="B35" s="5">
        <f t="shared" si="7"/>
        <v>11</v>
      </c>
      <c r="C35" s="5">
        <f t="shared" si="7"/>
        <v>6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6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5"/>
      <c r="AA35" s="11" t="str">
        <f t="shared" si="3"/>
        <v/>
      </c>
      <c r="AB35" s="4"/>
      <c r="AC35" s="12"/>
    </row>
    <row r="36" spans="1:29" s="13" customFormat="1" ht="20.100000000000001" customHeight="1" x14ac:dyDescent="0.3">
      <c r="A36" s="4">
        <v>30</v>
      </c>
      <c r="B36" s="5">
        <f t="shared" si="7"/>
        <v>11</v>
      </c>
      <c r="C36" s="5">
        <f t="shared" si="7"/>
        <v>6</v>
      </c>
      <c r="D36" s="6"/>
      <c r="E36" s="6"/>
      <c r="F36" s="6"/>
      <c r="G36" s="4"/>
      <c r="H36" s="4"/>
      <c r="I36" s="7">
        <f t="shared" si="0"/>
        <v>0</v>
      </c>
      <c r="J36" s="8"/>
      <c r="K36" s="7">
        <f t="shared" si="6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5"/>
      <c r="AA36" s="11" t="str">
        <f t="shared" si="3"/>
        <v/>
      </c>
      <c r="AB36" s="4"/>
      <c r="AC36" s="12"/>
    </row>
    <row r="37" spans="1:29" s="13" customFormat="1" ht="20.100000000000001" customHeight="1" x14ac:dyDescent="0.3">
      <c r="A37" s="4">
        <v>31</v>
      </c>
      <c r="B37" s="5">
        <f t="shared" si="7"/>
        <v>11</v>
      </c>
      <c r="C37" s="5">
        <f t="shared" si="7"/>
        <v>6</v>
      </c>
      <c r="D37" s="6"/>
      <c r="E37" s="6"/>
      <c r="F37" s="6"/>
      <c r="G37" s="4"/>
      <c r="H37" s="4"/>
      <c r="I37" s="7">
        <f t="shared" si="0"/>
        <v>0</v>
      </c>
      <c r="J37" s="8"/>
      <c r="K37" s="7">
        <f t="shared" si="6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5"/>
      <c r="AA37" s="11" t="str">
        <f t="shared" si="3"/>
        <v/>
      </c>
      <c r="AB37" s="4"/>
      <c r="AC37" s="12"/>
    </row>
    <row r="38" spans="1:29" s="13" customFormat="1" ht="20.100000000000001" customHeight="1" x14ac:dyDescent="0.3">
      <c r="A38" s="4">
        <v>32</v>
      </c>
      <c r="B38" s="5">
        <f t="shared" si="7"/>
        <v>11</v>
      </c>
      <c r="C38" s="5">
        <f t="shared" si="7"/>
        <v>6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6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5"/>
      <c r="AA38" s="11" t="str">
        <f t="shared" si="3"/>
        <v/>
      </c>
      <c r="AB38" s="4"/>
      <c r="AC38" s="12"/>
    </row>
    <row r="39" spans="1:29" s="13" customFormat="1" ht="20.100000000000001" customHeight="1" x14ac:dyDescent="0.3">
      <c r="A39" s="4">
        <v>33</v>
      </c>
      <c r="B39" s="5">
        <f t="shared" si="7"/>
        <v>11</v>
      </c>
      <c r="C39" s="5">
        <f t="shared" si="7"/>
        <v>6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6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5"/>
      <c r="AA39" s="11" t="str">
        <f t="shared" si="3"/>
        <v/>
      </c>
      <c r="AB39" s="4"/>
      <c r="AC39" s="12"/>
    </row>
    <row r="40" spans="1:29" s="13" customFormat="1" ht="20.100000000000001" customHeight="1" x14ac:dyDescent="0.3">
      <c r="A40" s="4">
        <v>34</v>
      </c>
      <c r="B40" s="5">
        <f t="shared" si="7"/>
        <v>11</v>
      </c>
      <c r="C40" s="5">
        <f t="shared" si="7"/>
        <v>6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6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5"/>
      <c r="AA40" s="11" t="str">
        <f t="shared" si="3"/>
        <v/>
      </c>
      <c r="AB40" s="4"/>
      <c r="AC40" s="12"/>
    </row>
    <row r="41" spans="1:29" s="13" customFormat="1" ht="20.100000000000001" customHeight="1" x14ac:dyDescent="0.3">
      <c r="A41" s="4">
        <v>35</v>
      </c>
      <c r="B41" s="5">
        <f t="shared" ref="B41:C46" si="8">B40</f>
        <v>11</v>
      </c>
      <c r="C41" s="5">
        <f t="shared" si="8"/>
        <v>6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6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5"/>
      <c r="AA41" s="11" t="str">
        <f t="shared" si="3"/>
        <v/>
      </c>
      <c r="AB41" s="4"/>
      <c r="AC41" s="12"/>
    </row>
    <row r="42" spans="1:29" s="13" customFormat="1" ht="20.100000000000001" customHeight="1" x14ac:dyDescent="0.3">
      <c r="A42" s="4">
        <v>36</v>
      </c>
      <c r="B42" s="5">
        <f t="shared" si="8"/>
        <v>11</v>
      </c>
      <c r="C42" s="5">
        <f t="shared" si="8"/>
        <v>6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6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5"/>
      <c r="AA42" s="11" t="str">
        <f t="shared" si="3"/>
        <v/>
      </c>
      <c r="AB42" s="4"/>
      <c r="AC42" s="12"/>
    </row>
    <row r="43" spans="1:29" s="13" customFormat="1" ht="20.100000000000001" customHeight="1" x14ac:dyDescent="0.3">
      <c r="A43" s="4">
        <v>37</v>
      </c>
      <c r="B43" s="5">
        <f t="shared" si="8"/>
        <v>11</v>
      </c>
      <c r="C43" s="5">
        <f t="shared" si="8"/>
        <v>6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6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3"/>
        <v/>
      </c>
      <c r="AB43" s="4"/>
      <c r="AC43" s="12"/>
    </row>
    <row r="44" spans="1:29" s="13" customFormat="1" ht="20.100000000000001" customHeight="1" x14ac:dyDescent="0.3">
      <c r="A44" s="4">
        <v>38</v>
      </c>
      <c r="B44" s="5">
        <f t="shared" si="8"/>
        <v>11</v>
      </c>
      <c r="C44" s="5">
        <f t="shared" si="8"/>
        <v>6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6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3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>
        <f t="shared" si="8"/>
        <v>11</v>
      </c>
      <c r="C45" s="5">
        <f t="shared" si="8"/>
        <v>6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6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3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>
        <f t="shared" si="8"/>
        <v>11</v>
      </c>
      <c r="C46" s="5">
        <f t="shared" si="8"/>
        <v>6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6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3"/>
        <v/>
      </c>
      <c r="AB46" s="4"/>
      <c r="AC46" s="12"/>
    </row>
    <row r="47" spans="1:29" s="16" customFormat="1" ht="13.5" x14ac:dyDescent="0.3">
      <c r="A47" s="35"/>
      <c r="B47" s="36"/>
      <c r="C47" s="36"/>
      <c r="D47" s="36"/>
      <c r="E47" s="36"/>
      <c r="F47" s="36"/>
      <c r="G47" s="36"/>
      <c r="H47" s="36"/>
      <c r="I47" s="26">
        <f t="shared" ref="I47:W47" si="9">SUM(I7:I46)</f>
        <v>46727</v>
      </c>
      <c r="J47" s="26">
        <f t="shared" si="9"/>
        <v>46128</v>
      </c>
      <c r="K47" s="26">
        <f t="shared" si="9"/>
        <v>599</v>
      </c>
      <c r="L47" s="26" t="e">
        <f t="shared" si="9"/>
        <v>#DIV/0!</v>
      </c>
      <c r="M47" s="26">
        <f t="shared" si="9"/>
        <v>320</v>
      </c>
      <c r="N47" s="26">
        <f t="shared" si="9"/>
        <v>5</v>
      </c>
      <c r="O47" s="26">
        <f t="shared" si="9"/>
        <v>0</v>
      </c>
      <c r="P47" s="26">
        <f t="shared" si="9"/>
        <v>66</v>
      </c>
      <c r="Q47" s="26">
        <f t="shared" si="9"/>
        <v>56</v>
      </c>
      <c r="R47" s="26">
        <f t="shared" si="9"/>
        <v>0</v>
      </c>
      <c r="S47" s="26">
        <f t="shared" si="9"/>
        <v>65</v>
      </c>
      <c r="T47" s="26">
        <f t="shared" si="9"/>
        <v>23</v>
      </c>
      <c r="U47" s="26">
        <f t="shared" si="9"/>
        <v>0</v>
      </c>
      <c r="V47" s="26">
        <f t="shared" si="9"/>
        <v>0</v>
      </c>
      <c r="W47" s="26">
        <f t="shared" si="9"/>
        <v>64</v>
      </c>
      <c r="X47" s="27"/>
      <c r="Y47" s="28"/>
      <c r="Z47" s="28"/>
      <c r="AA47" s="28"/>
      <c r="AB47" s="28"/>
      <c r="AC47" s="28"/>
    </row>
    <row r="48" spans="1:29" s="16" customFormat="1" ht="13.5" x14ac:dyDescent="0.3">
      <c r="A48" s="35"/>
      <c r="B48" s="36"/>
      <c r="C48" s="36"/>
      <c r="D48" s="36"/>
      <c r="E48" s="36"/>
      <c r="F48" s="36"/>
      <c r="G48" s="36"/>
      <c r="H48" s="3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8"/>
      <c r="Y48" s="28"/>
      <c r="Z48" s="28"/>
      <c r="AA48" s="28"/>
      <c r="AB48" s="28"/>
      <c r="AC48" s="28"/>
    </row>
    <row r="49" spans="1:29" ht="20.100000000000001" customHeight="1" x14ac:dyDescent="0.3">
      <c r="A49" s="4">
        <v>1</v>
      </c>
      <c r="B49" s="5" t="str">
        <f>LEFT($A$1,1)</f>
        <v>1</v>
      </c>
      <c r="C49" s="5" t="str">
        <f>MID($A$1,4,2)</f>
        <v xml:space="preserve"> 6</v>
      </c>
      <c r="D49" s="6"/>
      <c r="E49" s="6"/>
      <c r="F49" s="6"/>
      <c r="G49" s="4"/>
      <c r="H49" s="4"/>
      <c r="I49" s="7">
        <f t="shared" ref="I49:I63" si="10">J49+K49</f>
        <v>0</v>
      </c>
      <c r="J49" s="8"/>
      <c r="K49" s="7">
        <f t="shared" ref="K49:K63" si="11">SUM(M49:W49)</f>
        <v>0</v>
      </c>
      <c r="L49" s="9" t="e">
        <f t="shared" ref="L49:L63" si="12">K49/I49</f>
        <v>#DIV/0!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/>
      <c r="Y49" s="11"/>
      <c r="Z49" s="5"/>
      <c r="AA49" s="11" t="str">
        <f>IF($Z49="A","하선동",IF($Z49="B","이형준",""))</f>
        <v/>
      </c>
      <c r="AB49" s="4"/>
      <c r="AC49" s="12"/>
    </row>
    <row r="50" spans="1:29" ht="20.100000000000001" customHeight="1" x14ac:dyDescent="0.3">
      <c r="A50" s="4">
        <v>2</v>
      </c>
      <c r="B50" s="5" t="str">
        <f t="shared" ref="B50:B63" si="13">LEFT($A$1,1)</f>
        <v>1</v>
      </c>
      <c r="C50" s="5" t="str">
        <f t="shared" ref="C50:C63" si="14">MID($A$1,4,2)</f>
        <v xml:space="preserve"> 6</v>
      </c>
      <c r="D50" s="6"/>
      <c r="E50" s="6"/>
      <c r="F50" s="6"/>
      <c r="G50" s="4"/>
      <c r="H50" s="4"/>
      <c r="I50" s="7">
        <f t="shared" si="10"/>
        <v>0</v>
      </c>
      <c r="J50" s="14"/>
      <c r="K50" s="7">
        <f t="shared" si="11"/>
        <v>0</v>
      </c>
      <c r="L50" s="9" t="e">
        <f t="shared" si="12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/>
      <c r="Y50" s="11"/>
      <c r="Z50" s="5"/>
      <c r="AA50" s="11" t="str">
        <f t="shared" ref="AA50:AA63" si="15">IF($Z50="A","하선동",IF($Z50="B","이형준",""))</f>
        <v/>
      </c>
      <c r="AB50" s="4"/>
      <c r="AC50" s="12"/>
    </row>
    <row r="51" spans="1:29" ht="20.100000000000001" customHeight="1" x14ac:dyDescent="0.3">
      <c r="A51" s="4">
        <v>3</v>
      </c>
      <c r="B51" s="5" t="str">
        <f t="shared" si="13"/>
        <v>1</v>
      </c>
      <c r="C51" s="5" t="str">
        <f t="shared" si="14"/>
        <v xml:space="preserve"> 6</v>
      </c>
      <c r="D51" s="6"/>
      <c r="E51" s="6"/>
      <c r="F51" s="6"/>
      <c r="G51" s="4"/>
      <c r="H51" s="4"/>
      <c r="I51" s="7">
        <f t="shared" si="10"/>
        <v>0</v>
      </c>
      <c r="J51" s="8"/>
      <c r="K51" s="7">
        <f t="shared" si="11"/>
        <v>0</v>
      </c>
      <c r="L51" s="9" t="e">
        <f t="shared" si="12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11"/>
      <c r="Z51" s="5"/>
      <c r="AA51" s="11" t="str">
        <f t="shared" si="15"/>
        <v/>
      </c>
      <c r="AB51" s="4"/>
      <c r="AC51" s="12"/>
    </row>
    <row r="52" spans="1:29" ht="20.100000000000001" customHeight="1" x14ac:dyDescent="0.3">
      <c r="A52" s="4">
        <v>4</v>
      </c>
      <c r="B52" s="5" t="str">
        <f t="shared" si="13"/>
        <v>1</v>
      </c>
      <c r="C52" s="5" t="str">
        <f t="shared" si="14"/>
        <v xml:space="preserve"> 6</v>
      </c>
      <c r="D52" s="6"/>
      <c r="E52" s="6"/>
      <c r="F52" s="6"/>
      <c r="G52" s="4"/>
      <c r="H52" s="4"/>
      <c r="I52" s="7">
        <f t="shared" si="10"/>
        <v>0</v>
      </c>
      <c r="J52" s="8"/>
      <c r="K52" s="7">
        <f t="shared" si="11"/>
        <v>0</v>
      </c>
      <c r="L52" s="9" t="e">
        <f t="shared" si="12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5"/>
      <c r="AA52" s="11" t="str">
        <f t="shared" si="15"/>
        <v/>
      </c>
      <c r="AB52" s="4"/>
      <c r="AC52" s="12"/>
    </row>
    <row r="53" spans="1:29" ht="20.100000000000001" customHeight="1" x14ac:dyDescent="0.3">
      <c r="A53" s="4">
        <v>5</v>
      </c>
      <c r="B53" s="5" t="str">
        <f t="shared" si="13"/>
        <v>1</v>
      </c>
      <c r="C53" s="5" t="str">
        <f t="shared" si="14"/>
        <v xml:space="preserve"> 6</v>
      </c>
      <c r="D53" s="6"/>
      <c r="E53" s="6"/>
      <c r="F53" s="6"/>
      <c r="G53" s="4"/>
      <c r="H53" s="4"/>
      <c r="I53" s="7">
        <f t="shared" si="10"/>
        <v>0</v>
      </c>
      <c r="J53" s="8"/>
      <c r="K53" s="7">
        <f t="shared" si="11"/>
        <v>0</v>
      </c>
      <c r="L53" s="9" t="e">
        <f t="shared" si="12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5"/>
      <c r="AA53" s="11" t="str">
        <f t="shared" si="15"/>
        <v/>
      </c>
      <c r="AB53" s="4"/>
      <c r="AC53" s="12"/>
    </row>
    <row r="54" spans="1:29" ht="20.100000000000001" customHeight="1" x14ac:dyDescent="0.3">
      <c r="A54" s="4">
        <v>6</v>
      </c>
      <c r="B54" s="5" t="str">
        <f t="shared" si="13"/>
        <v>1</v>
      </c>
      <c r="C54" s="5" t="str">
        <f t="shared" si="14"/>
        <v xml:space="preserve"> 6</v>
      </c>
      <c r="D54" s="6"/>
      <c r="E54" s="6"/>
      <c r="F54" s="6"/>
      <c r="G54" s="4"/>
      <c r="H54" s="4"/>
      <c r="I54" s="7">
        <f t="shared" si="10"/>
        <v>0</v>
      </c>
      <c r="J54" s="8"/>
      <c r="K54" s="7">
        <f t="shared" si="11"/>
        <v>0</v>
      </c>
      <c r="L54" s="9" t="e">
        <f t="shared" si="1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5"/>
      <c r="AA54" s="11" t="str">
        <f t="shared" si="15"/>
        <v/>
      </c>
      <c r="AB54" s="4"/>
      <c r="AC54" s="12"/>
    </row>
    <row r="55" spans="1:29" ht="20.100000000000001" customHeight="1" x14ac:dyDescent="0.3">
      <c r="A55" s="4">
        <v>7</v>
      </c>
      <c r="B55" s="5" t="str">
        <f t="shared" si="13"/>
        <v>1</v>
      </c>
      <c r="C55" s="5" t="str">
        <f t="shared" si="14"/>
        <v xml:space="preserve"> 6</v>
      </c>
      <c r="D55" s="6"/>
      <c r="E55" s="6"/>
      <c r="F55" s="6"/>
      <c r="G55" s="4"/>
      <c r="H55" s="4"/>
      <c r="I55" s="7">
        <f t="shared" si="10"/>
        <v>0</v>
      </c>
      <c r="J55" s="8"/>
      <c r="K55" s="7">
        <f t="shared" si="11"/>
        <v>0</v>
      </c>
      <c r="L55" s="9" t="e">
        <f t="shared" si="12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5"/>
      <c r="AA55" s="11" t="str">
        <f t="shared" si="15"/>
        <v/>
      </c>
      <c r="AB55" s="4"/>
      <c r="AC55" s="12"/>
    </row>
    <row r="56" spans="1:29" ht="20.100000000000001" customHeight="1" x14ac:dyDescent="0.3">
      <c r="A56" s="4">
        <v>8</v>
      </c>
      <c r="B56" s="5" t="str">
        <f t="shared" si="13"/>
        <v>1</v>
      </c>
      <c r="C56" s="5" t="str">
        <f t="shared" si="14"/>
        <v xml:space="preserve"> 6</v>
      </c>
      <c r="D56" s="6"/>
      <c r="E56" s="6"/>
      <c r="F56" s="6"/>
      <c r="G56" s="4"/>
      <c r="H56" s="4"/>
      <c r="I56" s="7">
        <f t="shared" si="10"/>
        <v>0</v>
      </c>
      <c r="J56" s="8"/>
      <c r="K56" s="7">
        <f t="shared" si="11"/>
        <v>0</v>
      </c>
      <c r="L56" s="9" t="e">
        <f t="shared" si="12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 t="str">
        <f t="shared" si="15"/>
        <v/>
      </c>
      <c r="AB56" s="4"/>
      <c r="AC56" s="12"/>
    </row>
    <row r="57" spans="1:29" ht="20.100000000000001" customHeight="1" x14ac:dyDescent="0.3">
      <c r="A57" s="4">
        <v>9</v>
      </c>
      <c r="B57" s="5" t="str">
        <f t="shared" si="13"/>
        <v>1</v>
      </c>
      <c r="C57" s="5" t="str">
        <f t="shared" si="14"/>
        <v xml:space="preserve"> 6</v>
      </c>
      <c r="D57" s="6"/>
      <c r="E57" s="6"/>
      <c r="F57" s="6"/>
      <c r="G57" s="4"/>
      <c r="H57" s="4"/>
      <c r="I57" s="7">
        <f t="shared" si="10"/>
        <v>0</v>
      </c>
      <c r="J57" s="8"/>
      <c r="K57" s="7">
        <f t="shared" si="11"/>
        <v>0</v>
      </c>
      <c r="L57" s="9" t="e">
        <f t="shared" si="12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15"/>
        <v/>
      </c>
      <c r="AB57" s="4"/>
      <c r="AC57" s="12"/>
    </row>
    <row r="58" spans="1:29" ht="20.100000000000001" customHeight="1" x14ac:dyDescent="0.3">
      <c r="A58" s="4">
        <v>10</v>
      </c>
      <c r="B58" s="5" t="str">
        <f t="shared" si="13"/>
        <v>1</v>
      </c>
      <c r="C58" s="5" t="str">
        <f t="shared" si="14"/>
        <v xml:space="preserve"> 6</v>
      </c>
      <c r="D58" s="6"/>
      <c r="E58" s="6"/>
      <c r="F58" s="6"/>
      <c r="G58" s="4"/>
      <c r="H58" s="4"/>
      <c r="I58" s="7">
        <f t="shared" si="10"/>
        <v>0</v>
      </c>
      <c r="J58" s="8"/>
      <c r="K58" s="7">
        <f t="shared" si="11"/>
        <v>0</v>
      </c>
      <c r="L58" s="9" t="e">
        <f t="shared" si="12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15"/>
        <v/>
      </c>
      <c r="AB58" s="4"/>
      <c r="AC58" s="12"/>
    </row>
    <row r="59" spans="1:29" ht="20.100000000000001" customHeight="1" x14ac:dyDescent="0.3">
      <c r="A59" s="4">
        <v>11</v>
      </c>
      <c r="B59" s="5" t="str">
        <f t="shared" si="13"/>
        <v>1</v>
      </c>
      <c r="C59" s="5" t="str">
        <f t="shared" si="14"/>
        <v xml:space="preserve"> 6</v>
      </c>
      <c r="D59" s="6"/>
      <c r="E59" s="6"/>
      <c r="F59" s="6"/>
      <c r="G59" s="4"/>
      <c r="H59" s="4"/>
      <c r="I59" s="7">
        <f t="shared" si="10"/>
        <v>0</v>
      </c>
      <c r="J59" s="8"/>
      <c r="K59" s="7">
        <f t="shared" si="11"/>
        <v>0</v>
      </c>
      <c r="L59" s="9" t="e">
        <f t="shared" si="12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15"/>
        <v/>
      </c>
      <c r="AB59" s="4"/>
      <c r="AC59" s="12"/>
    </row>
    <row r="60" spans="1:29" ht="20.100000000000001" customHeight="1" x14ac:dyDescent="0.3">
      <c r="A60" s="4">
        <v>12</v>
      </c>
      <c r="B60" s="5" t="str">
        <f t="shared" si="13"/>
        <v>1</v>
      </c>
      <c r="C60" s="5" t="str">
        <f t="shared" si="14"/>
        <v xml:space="preserve"> 6</v>
      </c>
      <c r="D60" s="6"/>
      <c r="E60" s="6"/>
      <c r="F60" s="6"/>
      <c r="G60" s="4"/>
      <c r="H60" s="4"/>
      <c r="I60" s="7">
        <f t="shared" si="10"/>
        <v>0</v>
      </c>
      <c r="J60" s="8"/>
      <c r="K60" s="7">
        <f t="shared" si="11"/>
        <v>0</v>
      </c>
      <c r="L60" s="9" t="e">
        <f t="shared" si="12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5"/>
        <v/>
      </c>
      <c r="AB60" s="4"/>
      <c r="AC60" s="12"/>
    </row>
    <row r="61" spans="1:29" ht="20.100000000000001" customHeight="1" x14ac:dyDescent="0.3">
      <c r="A61" s="4">
        <v>13</v>
      </c>
      <c r="B61" s="5" t="str">
        <f t="shared" si="13"/>
        <v>1</v>
      </c>
      <c r="C61" s="5" t="str">
        <f t="shared" si="14"/>
        <v xml:space="preserve"> 6</v>
      </c>
      <c r="D61" s="6"/>
      <c r="E61" s="6"/>
      <c r="F61" s="6"/>
      <c r="G61" s="4"/>
      <c r="H61" s="4"/>
      <c r="I61" s="7">
        <f t="shared" si="10"/>
        <v>0</v>
      </c>
      <c r="J61" s="8"/>
      <c r="K61" s="7">
        <f t="shared" si="11"/>
        <v>0</v>
      </c>
      <c r="L61" s="9" t="e">
        <f t="shared" si="12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5"/>
        <v/>
      </c>
      <c r="AB61" s="4"/>
      <c r="AC61" s="12"/>
    </row>
    <row r="62" spans="1:29" ht="20.100000000000001" customHeight="1" x14ac:dyDescent="0.3">
      <c r="A62" s="4">
        <v>14</v>
      </c>
      <c r="B62" s="5" t="str">
        <f t="shared" si="13"/>
        <v>1</v>
      </c>
      <c r="C62" s="5" t="str">
        <f t="shared" si="14"/>
        <v xml:space="preserve"> 6</v>
      </c>
      <c r="D62" s="6"/>
      <c r="E62" s="6"/>
      <c r="F62" s="6"/>
      <c r="G62" s="4"/>
      <c r="H62" s="4"/>
      <c r="I62" s="7">
        <f t="shared" si="10"/>
        <v>0</v>
      </c>
      <c r="J62" s="8"/>
      <c r="K62" s="7">
        <f t="shared" si="11"/>
        <v>0</v>
      </c>
      <c r="L62" s="9" t="e">
        <f t="shared" si="12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5"/>
        <v/>
      </c>
      <c r="AB62" s="4"/>
      <c r="AC62" s="12"/>
    </row>
    <row r="63" spans="1:29" ht="20.100000000000001" customHeight="1" x14ac:dyDescent="0.3">
      <c r="A63" s="4">
        <v>15</v>
      </c>
      <c r="B63" s="5" t="str">
        <f t="shared" si="13"/>
        <v>1</v>
      </c>
      <c r="C63" s="5" t="str">
        <f t="shared" si="14"/>
        <v xml:space="preserve"> 6</v>
      </c>
      <c r="D63" s="6"/>
      <c r="E63" s="6"/>
      <c r="F63" s="6"/>
      <c r="G63" s="4"/>
      <c r="H63" s="4"/>
      <c r="I63" s="7">
        <f t="shared" si="10"/>
        <v>0</v>
      </c>
      <c r="J63" s="8"/>
      <c r="K63" s="7">
        <f t="shared" si="11"/>
        <v>0</v>
      </c>
      <c r="L63" s="9" t="e">
        <f t="shared" si="12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5"/>
      <c r="AA63" s="11" t="str">
        <f t="shared" si="15"/>
        <v/>
      </c>
      <c r="AB63" s="4"/>
      <c r="AC63" s="12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W47:W48"/>
    <mergeCell ref="X47:AC48"/>
    <mergeCell ref="Q47:Q48"/>
    <mergeCell ref="R47:R48"/>
    <mergeCell ref="T47:T48"/>
    <mergeCell ref="U47:U48"/>
    <mergeCell ref="V47:V48"/>
  </mergeCells>
  <phoneticPr fontId="4" type="noConversion"/>
  <conditionalFormatting sqref="D34:AC46 A7:C46 I7:AC12 I26:AA29 AC26:AC29 I30:AC30 F33:AA33 I31:AA32 AB31:AC33">
    <cfRule type="expression" dxfId="101" priority="119">
      <formula>$L7&gt;0.15</formula>
    </cfRule>
    <cfRule type="expression" dxfId="100" priority="120">
      <formula>AND($L7&gt;0.08,$L7&lt;0.15)</formula>
    </cfRule>
  </conditionalFormatting>
  <conditionalFormatting sqref="A50:AC63 A49:D49 F49:AC49">
    <cfRule type="expression" dxfId="99" priority="117">
      <formula>$L49&gt;0.15</formula>
    </cfRule>
    <cfRule type="expression" dxfId="98" priority="118">
      <formula>AND($L49&gt;0.08,$L49&lt;0.15)</formula>
    </cfRule>
  </conditionalFormatting>
  <conditionalFormatting sqref="D8:H8">
    <cfRule type="expression" dxfId="97" priority="97">
      <formula>$L8&gt;0.15</formula>
    </cfRule>
    <cfRule type="expression" dxfId="96" priority="98">
      <formula>AND($L8&gt;0.08,$L8&lt;0.15)</formula>
    </cfRule>
  </conditionalFormatting>
  <conditionalFormatting sqref="D9:F9 H9">
    <cfRule type="expression" dxfId="95" priority="95">
      <formula>$L9&gt;0.15</formula>
    </cfRule>
    <cfRule type="expression" dxfId="94" priority="96">
      <formula>AND($L9&gt;0.08,$L9&lt;0.15)</formula>
    </cfRule>
  </conditionalFormatting>
  <conditionalFormatting sqref="D7:H7">
    <cfRule type="expression" dxfId="93" priority="103">
      <formula>$L7&gt;0.15</formula>
    </cfRule>
    <cfRule type="expression" dxfId="92" priority="104">
      <formula>AND($L7&gt;0.08,$L7&lt;0.15)</formula>
    </cfRule>
  </conditionalFormatting>
  <conditionalFormatting sqref="I7:AC13 D14:AC14 I16:AA16 D15:AA15 AB15:AC16 I17:AC22 I23:AA25 AC23:AC25 AB23:AB29">
    <cfRule type="expression" dxfId="91" priority="105">
      <formula>$L7&gt;0.15</formula>
    </cfRule>
    <cfRule type="expression" dxfId="90" priority="106">
      <formula>AND($L7&gt;0.08,$L7&lt;0.15)</formula>
    </cfRule>
  </conditionalFormatting>
  <conditionalFormatting sqref="D7:H7">
    <cfRule type="expression" dxfId="89" priority="101">
      <formula>$L7&gt;0.15</formula>
    </cfRule>
    <cfRule type="expression" dxfId="88" priority="102">
      <formula>AND($L7&gt;0.08,$L7&lt;0.15)</formula>
    </cfRule>
  </conditionalFormatting>
  <conditionalFormatting sqref="D8:H8">
    <cfRule type="expression" dxfId="87" priority="99">
      <formula>$L8&gt;0.15</formula>
    </cfRule>
    <cfRule type="expression" dxfId="86" priority="100">
      <formula>AND($L8&gt;0.08,$L8&lt;0.15)</formula>
    </cfRule>
  </conditionalFormatting>
  <conditionalFormatting sqref="G9">
    <cfRule type="expression" dxfId="85" priority="93">
      <formula>$L9&gt;0.15</formula>
    </cfRule>
    <cfRule type="expression" dxfId="84" priority="94">
      <formula>AND($L9&gt;0.08,$L9&lt;0.15)</formula>
    </cfRule>
  </conditionalFormatting>
  <conditionalFormatting sqref="D10:F10 H10">
    <cfRule type="expression" dxfId="83" priority="91">
      <formula>$L10&gt;0.15</formula>
    </cfRule>
    <cfRule type="expression" dxfId="82" priority="92">
      <formula>AND($L10&gt;0.08,$L10&lt;0.15)</formula>
    </cfRule>
  </conditionalFormatting>
  <conditionalFormatting sqref="G10">
    <cfRule type="expression" dxfId="81" priority="89">
      <formula>$L10&gt;0.15</formula>
    </cfRule>
    <cfRule type="expression" dxfId="80" priority="90">
      <formula>AND($L10&gt;0.08,$L10&lt;0.15)</formula>
    </cfRule>
  </conditionalFormatting>
  <conditionalFormatting sqref="D11:H11">
    <cfRule type="expression" dxfId="79" priority="87">
      <formula>$L11&gt;0.15</formula>
    </cfRule>
    <cfRule type="expression" dxfId="78" priority="88">
      <formula>AND($L11&gt;0.08,$L11&lt;0.15)</formula>
    </cfRule>
  </conditionalFormatting>
  <conditionalFormatting sqref="D11:H11">
    <cfRule type="expression" dxfId="77" priority="85">
      <formula>$L11&gt;0.15</formula>
    </cfRule>
    <cfRule type="expression" dxfId="76" priority="86">
      <formula>AND($L11&gt;0.08,$L11&lt;0.15)</formula>
    </cfRule>
  </conditionalFormatting>
  <conditionalFormatting sqref="D12:H12">
    <cfRule type="expression" dxfId="75" priority="79">
      <formula>$L12&gt;0.15</formula>
    </cfRule>
    <cfRule type="expression" dxfId="74" priority="80">
      <formula>AND($L12&gt;0.08,$L12&lt;0.15)</formula>
    </cfRule>
  </conditionalFormatting>
  <conditionalFormatting sqref="E49">
    <cfRule type="expression" dxfId="73" priority="77">
      <formula>$L49&gt;0.15</formula>
    </cfRule>
    <cfRule type="expression" dxfId="72" priority="78">
      <formula>AND($L49&gt;0.08,$L49&lt;0.15)</formula>
    </cfRule>
  </conditionalFormatting>
  <conditionalFormatting sqref="E49">
    <cfRule type="expression" dxfId="71" priority="75">
      <formula>$L49&gt;0.15</formula>
    </cfRule>
    <cfRule type="expression" dxfId="70" priority="76">
      <formula>AND($L49&gt;0.08,$L49&lt;0.15)</formula>
    </cfRule>
  </conditionalFormatting>
  <conditionalFormatting sqref="D13:H13">
    <cfRule type="expression" dxfId="69" priority="73">
      <formula>$L13&gt;0.15</formula>
    </cfRule>
    <cfRule type="expression" dxfId="68" priority="74">
      <formula>AND($L13&gt;0.08,$L13&lt;0.15)</formula>
    </cfRule>
  </conditionalFormatting>
  <conditionalFormatting sqref="D13:H13">
    <cfRule type="expression" dxfId="67" priority="71">
      <formula>$L13&gt;0.15</formula>
    </cfRule>
    <cfRule type="expression" dxfId="66" priority="72">
      <formula>AND($L13&gt;0.08,$L13&lt;0.15)</formula>
    </cfRule>
  </conditionalFormatting>
  <conditionalFormatting sqref="D16:H16">
    <cfRule type="expression" dxfId="65" priority="69">
      <formula>$L16&gt;0.15</formula>
    </cfRule>
    <cfRule type="expression" dxfId="64" priority="70">
      <formula>AND($L16&gt;0.08,$L16&lt;0.15)</formula>
    </cfRule>
  </conditionalFormatting>
  <conditionalFormatting sqref="D16:H16">
    <cfRule type="expression" dxfId="63" priority="67">
      <formula>$L16&gt;0.15</formula>
    </cfRule>
    <cfRule type="expression" dxfId="62" priority="68">
      <formula>AND($L16&gt;0.08,$L16&lt;0.15)</formula>
    </cfRule>
  </conditionalFormatting>
  <conditionalFormatting sqref="D17:F17 H17">
    <cfRule type="expression" dxfId="61" priority="65">
      <formula>$L17&gt;0.15</formula>
    </cfRule>
    <cfRule type="expression" dxfId="60" priority="66">
      <formula>AND($L17&gt;0.08,$L17&lt;0.15)</formula>
    </cfRule>
  </conditionalFormatting>
  <conditionalFormatting sqref="G17">
    <cfRule type="expression" dxfId="59" priority="63">
      <formula>$L17&gt;0.15</formula>
    </cfRule>
    <cfRule type="expression" dxfId="58" priority="64">
      <formula>AND($L17&gt;0.08,$L17&lt;0.15)</formula>
    </cfRule>
  </conditionalFormatting>
  <conditionalFormatting sqref="D18:F18 H18">
    <cfRule type="expression" dxfId="57" priority="61">
      <formula>$L18&gt;0.15</formula>
    </cfRule>
    <cfRule type="expression" dxfId="56" priority="62">
      <formula>AND($L18&gt;0.08,$L18&lt;0.15)</formula>
    </cfRule>
  </conditionalFormatting>
  <conditionalFormatting sqref="G18">
    <cfRule type="expression" dxfId="55" priority="59">
      <formula>$L18&gt;0.15</formula>
    </cfRule>
    <cfRule type="expression" dxfId="54" priority="60">
      <formula>AND($L18&gt;0.08,$L18&lt;0.15)</formula>
    </cfRule>
  </conditionalFormatting>
  <conditionalFormatting sqref="D19:H19">
    <cfRule type="expression" dxfId="53" priority="57">
      <formula>$L19&gt;0.15</formula>
    </cfRule>
    <cfRule type="expression" dxfId="52" priority="58">
      <formula>AND($L19&gt;0.08,$L19&lt;0.15)</formula>
    </cfRule>
  </conditionalFormatting>
  <conditionalFormatting sqref="D19:H19">
    <cfRule type="expression" dxfId="51" priority="55">
      <formula>$L19&gt;0.15</formula>
    </cfRule>
    <cfRule type="expression" dxfId="50" priority="56">
      <formula>AND($L19&gt;0.08,$L19&lt;0.15)</formula>
    </cfRule>
  </conditionalFormatting>
  <conditionalFormatting sqref="D20:H20">
    <cfRule type="expression" dxfId="49" priority="53">
      <formula>$L20&gt;0.15</formula>
    </cfRule>
    <cfRule type="expression" dxfId="48" priority="54">
      <formula>AND($L20&gt;0.08,$L20&lt;0.15)</formula>
    </cfRule>
  </conditionalFormatting>
  <conditionalFormatting sqref="D20:H20">
    <cfRule type="expression" dxfId="47" priority="51">
      <formula>$L20&gt;0.15</formula>
    </cfRule>
    <cfRule type="expression" dxfId="46" priority="52">
      <formula>AND($L20&gt;0.08,$L20&lt;0.15)</formula>
    </cfRule>
  </conditionalFormatting>
  <conditionalFormatting sqref="D21:F21 H21">
    <cfRule type="expression" dxfId="45" priority="49">
      <formula>$L21&gt;0.15</formula>
    </cfRule>
    <cfRule type="expression" dxfId="44" priority="50">
      <formula>AND($L21&gt;0.08,$L21&lt;0.15)</formula>
    </cfRule>
  </conditionalFormatting>
  <conditionalFormatting sqref="G21">
    <cfRule type="expression" dxfId="43" priority="47">
      <formula>$L21&gt;0.15</formula>
    </cfRule>
    <cfRule type="expression" dxfId="42" priority="48">
      <formula>AND($L21&gt;0.08,$L21&lt;0.15)</formula>
    </cfRule>
  </conditionalFormatting>
  <conditionalFormatting sqref="D22:H22">
    <cfRule type="expression" dxfId="41" priority="45">
      <formula>$L22&gt;0.15</formula>
    </cfRule>
    <cfRule type="expression" dxfId="40" priority="46">
      <formula>AND($L22&gt;0.08,$L22&lt;0.15)</formula>
    </cfRule>
  </conditionalFormatting>
  <conditionalFormatting sqref="D22:H22">
    <cfRule type="expression" dxfId="39" priority="43">
      <formula>$L22&gt;0.15</formula>
    </cfRule>
    <cfRule type="expression" dxfId="38" priority="44">
      <formula>AND($L22&gt;0.08,$L22&lt;0.15)</formula>
    </cfRule>
  </conditionalFormatting>
  <conditionalFormatting sqref="D23:H23">
    <cfRule type="expression" dxfId="37" priority="41">
      <formula>$L23&gt;0.15</formula>
    </cfRule>
    <cfRule type="expression" dxfId="36" priority="42">
      <formula>AND($L23&gt;0.08,$L23&lt;0.15)</formula>
    </cfRule>
  </conditionalFormatting>
  <conditionalFormatting sqref="D23:H23">
    <cfRule type="expression" dxfId="35" priority="39">
      <formula>$L23&gt;0.15</formula>
    </cfRule>
    <cfRule type="expression" dxfId="34" priority="40">
      <formula>AND($L23&gt;0.08,$L23&lt;0.15)</formula>
    </cfRule>
  </conditionalFormatting>
  <conditionalFormatting sqref="D24:H24">
    <cfRule type="expression" dxfId="33" priority="37">
      <formula>$L24&gt;0.15</formula>
    </cfRule>
    <cfRule type="expression" dxfId="32" priority="38">
      <formula>AND($L24&gt;0.08,$L24&lt;0.15)</formula>
    </cfRule>
  </conditionalFormatting>
  <conditionalFormatting sqref="D24:H24">
    <cfRule type="expression" dxfId="31" priority="35">
      <formula>$L24&gt;0.15</formula>
    </cfRule>
    <cfRule type="expression" dxfId="30" priority="36">
      <formula>AND($L24&gt;0.08,$L24&lt;0.15)</formula>
    </cfRule>
  </conditionalFormatting>
  <conditionalFormatting sqref="D25:H25">
    <cfRule type="expression" dxfId="29" priority="33">
      <formula>$L25&gt;0.15</formula>
    </cfRule>
    <cfRule type="expression" dxfId="28" priority="34">
      <formula>AND($L25&gt;0.08,$L25&lt;0.15)</formula>
    </cfRule>
  </conditionalFormatting>
  <conditionalFormatting sqref="D25:H25">
    <cfRule type="expression" dxfId="27" priority="31">
      <formula>$L25&gt;0.15</formula>
    </cfRule>
    <cfRule type="expression" dxfId="26" priority="32">
      <formula>AND($L25&gt;0.08,$L25&lt;0.15)</formula>
    </cfRule>
  </conditionalFormatting>
  <conditionalFormatting sqref="D26:H26">
    <cfRule type="expression" dxfId="25" priority="29">
      <formula>$L26&gt;0.15</formula>
    </cfRule>
    <cfRule type="expression" dxfId="24" priority="30">
      <formula>AND($L26&gt;0.08,$L26&lt;0.15)</formula>
    </cfRule>
  </conditionalFormatting>
  <conditionalFormatting sqref="D26:H26">
    <cfRule type="expression" dxfId="23" priority="27">
      <formula>$L26&gt;0.15</formula>
    </cfRule>
    <cfRule type="expression" dxfId="22" priority="28">
      <formula>AND($L26&gt;0.08,$L26&lt;0.15)</formula>
    </cfRule>
  </conditionalFormatting>
  <conditionalFormatting sqref="D28:H28">
    <cfRule type="expression" dxfId="21" priority="17">
      <formula>$L28&gt;0.15</formula>
    </cfRule>
    <cfRule type="expression" dxfId="20" priority="18">
      <formula>AND($L28&gt;0.08,$L28&lt;0.15)</formula>
    </cfRule>
  </conditionalFormatting>
  <conditionalFormatting sqref="E29:H29">
    <cfRule type="expression" dxfId="19" priority="15">
      <formula>$L29&gt;0.15</formula>
    </cfRule>
    <cfRule type="expression" dxfId="18" priority="16">
      <formula>AND($L29&gt;0.08,$L29&lt;0.15)</formula>
    </cfRule>
  </conditionalFormatting>
  <conditionalFormatting sqref="D27:H27">
    <cfRule type="expression" dxfId="17" priority="21">
      <formula>$L27&gt;0.15</formula>
    </cfRule>
    <cfRule type="expression" dxfId="16" priority="22">
      <formula>AND($L27&gt;0.08,$L27&lt;0.15)</formula>
    </cfRule>
  </conditionalFormatting>
  <conditionalFormatting sqref="D28:H28">
    <cfRule type="expression" dxfId="15" priority="19">
      <formula>$L28&gt;0.15</formula>
    </cfRule>
    <cfRule type="expression" dxfId="14" priority="20">
      <formula>AND($L28&gt;0.08,$L28&lt;0.15)</formula>
    </cfRule>
  </conditionalFormatting>
  <conditionalFormatting sqref="D30:H30">
    <cfRule type="expression" dxfId="13" priority="13">
      <formula>$L30&gt;0.15</formula>
    </cfRule>
    <cfRule type="expression" dxfId="12" priority="14">
      <formula>AND($L30&gt;0.08,$L30&lt;0.15)</formula>
    </cfRule>
  </conditionalFormatting>
  <conditionalFormatting sqref="D30:H30">
    <cfRule type="expression" dxfId="11" priority="11">
      <formula>$L30&gt;0.15</formula>
    </cfRule>
    <cfRule type="expression" dxfId="10" priority="12">
      <formula>AND($L30&gt;0.08,$L30&lt;0.15)</formula>
    </cfRule>
  </conditionalFormatting>
  <conditionalFormatting sqref="D31:H31">
    <cfRule type="expression" dxfId="9" priority="9">
      <formula>$L31&gt;0.15</formula>
    </cfRule>
    <cfRule type="expression" dxfId="8" priority="10">
      <formula>AND($L31&gt;0.08,$L31&lt;0.15)</formula>
    </cfRule>
  </conditionalFormatting>
  <conditionalFormatting sqref="D31:H31">
    <cfRule type="expression" dxfId="7" priority="7">
      <formula>$L31&gt;0.15</formula>
    </cfRule>
    <cfRule type="expression" dxfId="6" priority="8">
      <formula>AND($L31&gt;0.08,$L31&lt;0.15)</formula>
    </cfRule>
  </conditionalFormatting>
  <conditionalFormatting sqref="D32:H32">
    <cfRule type="expression" dxfId="5" priority="5">
      <formula>$L32&gt;0.15</formula>
    </cfRule>
    <cfRule type="expression" dxfId="4" priority="6">
      <formula>AND($L32&gt;0.08,$L32&lt;0.15)</formula>
    </cfRule>
  </conditionalFormatting>
  <conditionalFormatting sqref="D32:H32">
    <cfRule type="expression" dxfId="3" priority="3">
      <formula>$L32&gt;0.15</formula>
    </cfRule>
    <cfRule type="expression" dxfId="2" priority="4">
      <formula>AND($L32&gt;0.08,$L32&lt;0.15)</formula>
    </cfRule>
  </conditionalFormatting>
  <conditionalFormatting sqref="D33:E33">
    <cfRule type="expression" dxfId="1" priority="1">
      <formula>$L33&gt;0.15</formula>
    </cfRule>
    <cfRule type="expression" dxfId="0" priority="2">
      <formula>AND($L33&gt;0.08,$L33&lt;0.15)</formula>
    </cfRule>
  </conditionalFormatting>
  <dataValidations count="3">
    <dataValidation type="list" allowBlank="1" showInputMessage="1" showErrorMessage="1" sqref="Z7:Z46 Z49:Z63">
      <formula1>"A, B"</formula1>
    </dataValidation>
    <dataValidation type="whole" allowBlank="1" showInputMessage="1" showErrorMessage="1" errorTitle="입력값이 올바르지 않습니다." error="숫자만 쓰세요!" sqref="M7:W46 M49:W63">
      <formula1>0</formula1>
      <formula2>20000</formula2>
    </dataValidation>
    <dataValidation allowBlank="1" showInputMessage="1" showErrorMessage="1" prompt="수식 계산_x000a_수치 입력 금지" sqref="K7:K46 K49:K63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데이터!$C$4:$C$11</xm:f>
          </x14:formula1>
          <xm:sqref>AB49:AB63 AB7:AB46</xm:sqref>
        </x14:dataValidation>
        <x14:dataValidation type="list" allowBlank="1" showInputMessage="1" showErrorMessage="1">
          <x14:formula1>
            <xm:f>데이터!$B$4:$B$17</xm:f>
          </x14:formula1>
          <xm:sqref>D49:D63 D7:D28 D30:D46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5</vt:i4>
      </vt:variant>
    </vt:vector>
  </HeadingPairs>
  <TitlesOfParts>
    <vt:vector size="11" baseType="lpstr">
      <vt:lpstr>데이터</vt:lpstr>
      <vt:lpstr>11월2일</vt:lpstr>
      <vt:lpstr>11월3일</vt:lpstr>
      <vt:lpstr>11월4일</vt:lpstr>
      <vt:lpstr>11월5일</vt:lpstr>
      <vt:lpstr>11월6일</vt:lpstr>
      <vt:lpstr>'11월2일'!Print_Area</vt:lpstr>
      <vt:lpstr>'11월3일'!Print_Area</vt:lpstr>
      <vt:lpstr>'11월4일'!Print_Area</vt:lpstr>
      <vt:lpstr>'11월5일'!Print_Area</vt:lpstr>
      <vt:lpstr>'11월6일'!Print_Area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QC-3</cp:lastModifiedBy>
  <dcterms:created xsi:type="dcterms:W3CDTF">2020-05-22T07:35:31Z</dcterms:created>
  <dcterms:modified xsi:type="dcterms:W3CDTF">2020-12-21T03:06:56Z</dcterms:modified>
</cp:coreProperties>
</file>