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11월\"/>
    </mc:Choice>
  </mc:AlternateContent>
  <xr:revisionPtr revIDLastSave="0" documentId="13_ncr:1_{EB11B47F-1C8A-49CB-AE35-C1C4803CBF62}" xr6:coauthVersionLast="45" xr6:coauthVersionMax="45" xr10:uidLastSave="{00000000-0000-0000-0000-000000000000}"/>
  <bookViews>
    <workbookView xWindow="-120" yWindow="-120" windowWidth="29040" windowHeight="15840" firstSheet="1" activeTab="4" xr2:uid="{BD4EB5AE-10EB-483A-919C-3F380A3CAE8E}"/>
  </bookViews>
  <sheets>
    <sheet name="데이터" sheetId="4" state="hidden" r:id="rId1"/>
    <sheet name="11월9일" sheetId="28" r:id="rId2"/>
    <sheet name="11월10일" sheetId="29" r:id="rId3"/>
    <sheet name="11월11일" sheetId="30" r:id="rId4"/>
    <sheet name="11월12일" sheetId="31" r:id="rId5"/>
    <sheet name="1" sheetId="33" r:id="rId6"/>
  </sheets>
  <definedNames>
    <definedName name="_xlnm.Print_Area" localSheetId="5">'1'!$A$1:$AC$48</definedName>
    <definedName name="_xlnm.Print_Area" localSheetId="2">'11월10일'!$A$1:$AC$48</definedName>
    <definedName name="_xlnm.Print_Area" localSheetId="3">'11월11일'!$A$1:$AC$51</definedName>
    <definedName name="_xlnm.Print_Area" localSheetId="4">'11월12일'!$A$1:$AC$48</definedName>
    <definedName name="_xlnm.Print_Area" localSheetId="1">'11월9일'!$A$1:$AC$48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0" l="1"/>
  <c r="C10" i="30" s="1"/>
  <c r="B9" i="30"/>
  <c r="B10" i="30" s="1"/>
  <c r="C8" i="30"/>
  <c r="B8" i="30"/>
  <c r="AA9" i="30"/>
  <c r="K9" i="30"/>
  <c r="I9" i="30"/>
  <c r="AA8" i="30"/>
  <c r="K8" i="30"/>
  <c r="I8" i="30" s="1"/>
  <c r="L8" i="30" s="1"/>
  <c r="AA7" i="30"/>
  <c r="K7" i="30"/>
  <c r="I7" i="30" s="1"/>
  <c r="L9" i="30" l="1"/>
  <c r="L7" i="30"/>
  <c r="AA63" i="33" l="1"/>
  <c r="K63" i="33"/>
  <c r="L63" i="33" s="1"/>
  <c r="I63" i="33"/>
  <c r="C63" i="33"/>
  <c r="B63" i="33"/>
  <c r="AA62" i="33"/>
  <c r="K62" i="33"/>
  <c r="I62" i="33" s="1"/>
  <c r="L62" i="33" s="1"/>
  <c r="C62" i="33"/>
  <c r="B62" i="33"/>
  <c r="AA61" i="33"/>
  <c r="K61" i="33"/>
  <c r="L61" i="33" s="1"/>
  <c r="I61" i="33"/>
  <c r="C61" i="33"/>
  <c r="B61" i="33"/>
  <c r="AA60" i="33"/>
  <c r="K60" i="33"/>
  <c r="I60" i="33" s="1"/>
  <c r="L60" i="33" s="1"/>
  <c r="C60" i="33"/>
  <c r="B60" i="33"/>
  <c r="AA59" i="33"/>
  <c r="K59" i="33"/>
  <c r="L59" i="33" s="1"/>
  <c r="I59" i="33"/>
  <c r="C59" i="33"/>
  <c r="B59" i="33"/>
  <c r="AA58" i="33"/>
  <c r="K58" i="33"/>
  <c r="I58" i="33" s="1"/>
  <c r="L58" i="33" s="1"/>
  <c r="C58" i="33"/>
  <c r="B58" i="33"/>
  <c r="AA57" i="33"/>
  <c r="K57" i="33"/>
  <c r="L57" i="33" s="1"/>
  <c r="I57" i="33"/>
  <c r="C57" i="33"/>
  <c r="B57" i="33"/>
  <c r="AA56" i="33"/>
  <c r="K56" i="33"/>
  <c r="I56" i="33" s="1"/>
  <c r="L56" i="33" s="1"/>
  <c r="C56" i="33"/>
  <c r="B56" i="33"/>
  <c r="AA55" i="33"/>
  <c r="K55" i="33"/>
  <c r="L55" i="33" s="1"/>
  <c r="I55" i="33"/>
  <c r="C55" i="33"/>
  <c r="B55" i="33"/>
  <c r="AA54" i="33"/>
  <c r="K54" i="33"/>
  <c r="I54" i="33" s="1"/>
  <c r="L54" i="33" s="1"/>
  <c r="C54" i="33"/>
  <c r="B54" i="33"/>
  <c r="AA53" i="33"/>
  <c r="K53" i="33"/>
  <c r="L53" i="33" s="1"/>
  <c r="I53" i="33"/>
  <c r="C53" i="33"/>
  <c r="B53" i="33"/>
  <c r="AA52" i="33"/>
  <c r="K52" i="33"/>
  <c r="I52" i="33" s="1"/>
  <c r="L52" i="33" s="1"/>
  <c r="C52" i="33"/>
  <c r="B52" i="33"/>
  <c r="AA51" i="33"/>
  <c r="K51" i="33"/>
  <c r="L51" i="33" s="1"/>
  <c r="I51" i="33"/>
  <c r="C51" i="33"/>
  <c r="B51" i="33"/>
  <c r="AA50" i="33"/>
  <c r="K50" i="33"/>
  <c r="I50" i="33" s="1"/>
  <c r="L50" i="33" s="1"/>
  <c r="C50" i="33"/>
  <c r="B50" i="33"/>
  <c r="AA49" i="33"/>
  <c r="K49" i="33"/>
  <c r="L49" i="33" s="1"/>
  <c r="I49" i="33"/>
  <c r="C49" i="33"/>
  <c r="B49" i="33"/>
  <c r="W47" i="33"/>
  <c r="V47" i="33"/>
  <c r="U47" i="33"/>
  <c r="T47" i="33"/>
  <c r="S47" i="33"/>
  <c r="R47" i="33"/>
  <c r="Q47" i="33"/>
  <c r="P47" i="33"/>
  <c r="O47" i="33"/>
  <c r="N47" i="33"/>
  <c r="M47" i="33"/>
  <c r="J47" i="33"/>
  <c r="AA46" i="33"/>
  <c r="K46" i="33"/>
  <c r="I46" i="33" s="1"/>
  <c r="AA45" i="33"/>
  <c r="K45" i="33"/>
  <c r="I45" i="33"/>
  <c r="L45" i="33" s="1"/>
  <c r="AA44" i="33"/>
  <c r="K44" i="33"/>
  <c r="I44" i="33" s="1"/>
  <c r="AA43" i="33"/>
  <c r="K43" i="33"/>
  <c r="I43" i="33"/>
  <c r="L43" i="33" s="1"/>
  <c r="AA42" i="33"/>
  <c r="K42" i="33"/>
  <c r="I42" i="33" s="1"/>
  <c r="AA41" i="33"/>
  <c r="K41" i="33"/>
  <c r="L41" i="33" s="1"/>
  <c r="I41" i="33"/>
  <c r="AA40" i="33"/>
  <c r="K40" i="33"/>
  <c r="I40" i="33" s="1"/>
  <c r="AA39" i="33"/>
  <c r="K39" i="33"/>
  <c r="L39" i="33" s="1"/>
  <c r="I39" i="33"/>
  <c r="AA38" i="33"/>
  <c r="K38" i="33"/>
  <c r="I38" i="33" s="1"/>
  <c r="AA37" i="33"/>
  <c r="K37" i="33"/>
  <c r="L37" i="33" s="1"/>
  <c r="I37" i="33"/>
  <c r="AA36" i="33"/>
  <c r="K36" i="33"/>
  <c r="I36" i="33" s="1"/>
  <c r="AA35" i="33"/>
  <c r="K35" i="33"/>
  <c r="L35" i="33" s="1"/>
  <c r="I35" i="33"/>
  <c r="AA34" i="33"/>
  <c r="K34" i="33"/>
  <c r="I34" i="33" s="1"/>
  <c r="AA33" i="33"/>
  <c r="K33" i="33"/>
  <c r="L33" i="33" s="1"/>
  <c r="I33" i="33"/>
  <c r="AA32" i="33"/>
  <c r="K32" i="33"/>
  <c r="I32" i="33" s="1"/>
  <c r="AA31" i="33"/>
  <c r="K31" i="33"/>
  <c r="L31" i="33" s="1"/>
  <c r="I31" i="33"/>
  <c r="AA30" i="33"/>
  <c r="K30" i="33"/>
  <c r="I30" i="33" s="1"/>
  <c r="AA29" i="33"/>
  <c r="K29" i="33"/>
  <c r="L29" i="33" s="1"/>
  <c r="I29" i="33"/>
  <c r="AA28" i="33"/>
  <c r="K28" i="33"/>
  <c r="I28" i="33" s="1"/>
  <c r="AA27" i="33"/>
  <c r="K27" i="33"/>
  <c r="L27" i="33" s="1"/>
  <c r="I27" i="33"/>
  <c r="AA26" i="33"/>
  <c r="K26" i="33"/>
  <c r="I26" i="33" s="1"/>
  <c r="AA25" i="33"/>
  <c r="K25" i="33"/>
  <c r="L25" i="33" s="1"/>
  <c r="I25" i="33"/>
  <c r="AA24" i="33"/>
  <c r="K24" i="33"/>
  <c r="I24" i="33" s="1"/>
  <c r="AA23" i="33"/>
  <c r="K23" i="33"/>
  <c r="L23" i="33" s="1"/>
  <c r="I23" i="33"/>
  <c r="AA22" i="33"/>
  <c r="K22" i="33"/>
  <c r="I22" i="33" s="1"/>
  <c r="AA21" i="33"/>
  <c r="K21" i="33"/>
  <c r="L21" i="33" s="1"/>
  <c r="I21" i="33"/>
  <c r="AA20" i="33"/>
  <c r="K20" i="33"/>
  <c r="I20" i="33" s="1"/>
  <c r="AA19" i="33"/>
  <c r="K19" i="33"/>
  <c r="L19" i="33" s="1"/>
  <c r="I19" i="33"/>
  <c r="AA18" i="33"/>
  <c r="K18" i="33"/>
  <c r="I18" i="33" s="1"/>
  <c r="AA17" i="33"/>
  <c r="K17" i="33"/>
  <c r="L17" i="33" s="1"/>
  <c r="I17" i="33"/>
  <c r="AA16" i="33"/>
  <c r="K16" i="33"/>
  <c r="I16" i="33" s="1"/>
  <c r="AA15" i="33"/>
  <c r="K15" i="33"/>
  <c r="L15" i="33" s="1"/>
  <c r="I15" i="33"/>
  <c r="AA14" i="33"/>
  <c r="K14" i="33"/>
  <c r="I14" i="33" s="1"/>
  <c r="AA13" i="33"/>
  <c r="K13" i="33"/>
  <c r="L13" i="33" s="1"/>
  <c r="I13" i="33"/>
  <c r="AA12" i="33"/>
  <c r="K12" i="33"/>
  <c r="AA11" i="33"/>
  <c r="K11" i="33"/>
  <c r="L11" i="33" s="1"/>
  <c r="I11" i="33"/>
  <c r="C11" i="33"/>
  <c r="C12" i="33" s="1"/>
  <c r="C13" i="33" s="1"/>
  <c r="C14" i="33" s="1"/>
  <c r="C15" i="33" s="1"/>
  <c r="C16" i="33" s="1"/>
  <c r="C17" i="33" s="1"/>
  <c r="C18" i="33" s="1"/>
  <c r="C19" i="33" s="1"/>
  <c r="C20" i="33" s="1"/>
  <c r="C21" i="33" s="1"/>
  <c r="C22" i="33" s="1"/>
  <c r="C23" i="33" s="1"/>
  <c r="C24" i="33" s="1"/>
  <c r="C25" i="33" s="1"/>
  <c r="C26" i="33" s="1"/>
  <c r="C27" i="33" s="1"/>
  <c r="C28" i="33" s="1"/>
  <c r="C29" i="33" s="1"/>
  <c r="C30" i="33" s="1"/>
  <c r="C31" i="33" s="1"/>
  <c r="C32" i="33" s="1"/>
  <c r="C33" i="33" s="1"/>
  <c r="C34" i="33" s="1"/>
  <c r="C35" i="33" s="1"/>
  <c r="C36" i="33" s="1"/>
  <c r="C37" i="33" s="1"/>
  <c r="C38" i="33" s="1"/>
  <c r="C39" i="33" s="1"/>
  <c r="C40" i="33" s="1"/>
  <c r="C41" i="33" s="1"/>
  <c r="C42" i="33" s="1"/>
  <c r="C43" i="33" s="1"/>
  <c r="C44" i="33" s="1"/>
  <c r="C45" i="33" s="1"/>
  <c r="C46" i="33" s="1"/>
  <c r="AA10" i="33"/>
  <c r="K10" i="33"/>
  <c r="AA9" i="33"/>
  <c r="K9" i="33"/>
  <c r="L9" i="33" s="1"/>
  <c r="I9" i="33"/>
  <c r="C9" i="33"/>
  <c r="C10" i="33" s="1"/>
  <c r="AA8" i="33"/>
  <c r="K8" i="33"/>
  <c r="C8" i="33"/>
  <c r="B8" i="33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AA7" i="33"/>
  <c r="K7" i="33"/>
  <c r="L7" i="33" s="1"/>
  <c r="L47" i="33" s="1"/>
  <c r="I7" i="33"/>
  <c r="C5" i="33"/>
  <c r="AA63" i="31"/>
  <c r="K63" i="31"/>
  <c r="L63" i="31" s="1"/>
  <c r="I63" i="31"/>
  <c r="C63" i="31"/>
  <c r="B63" i="31"/>
  <c r="AA62" i="31"/>
  <c r="K62" i="31"/>
  <c r="I62" i="31" s="1"/>
  <c r="L62" i="31" s="1"/>
  <c r="C62" i="31"/>
  <c r="B62" i="31"/>
  <c r="AA61" i="31"/>
  <c r="K61" i="31"/>
  <c r="L61" i="31" s="1"/>
  <c r="I61" i="31"/>
  <c r="C61" i="31"/>
  <c r="B61" i="31"/>
  <c r="AA60" i="31"/>
  <c r="K60" i="31"/>
  <c r="I60" i="31" s="1"/>
  <c r="L60" i="31" s="1"/>
  <c r="C60" i="31"/>
  <c r="B60" i="31"/>
  <c r="AA59" i="31"/>
  <c r="K59" i="31"/>
  <c r="L59" i="31" s="1"/>
  <c r="I59" i="31"/>
  <c r="C59" i="31"/>
  <c r="B59" i="31"/>
  <c r="AA58" i="31"/>
  <c r="K58" i="31"/>
  <c r="I58" i="31" s="1"/>
  <c r="L58" i="31" s="1"/>
  <c r="C58" i="31"/>
  <c r="B58" i="31"/>
  <c r="AA57" i="31"/>
  <c r="K57" i="31"/>
  <c r="L57" i="31" s="1"/>
  <c r="I57" i="31"/>
  <c r="C57" i="31"/>
  <c r="B57" i="31"/>
  <c r="AA56" i="31"/>
  <c r="K56" i="31"/>
  <c r="I56" i="31" s="1"/>
  <c r="L56" i="31" s="1"/>
  <c r="C56" i="31"/>
  <c r="B56" i="31"/>
  <c r="AA55" i="31"/>
  <c r="K55" i="31"/>
  <c r="L55" i="31" s="1"/>
  <c r="I55" i="31"/>
  <c r="C55" i="31"/>
  <c r="B55" i="31"/>
  <c r="AA54" i="31"/>
  <c r="K54" i="31"/>
  <c r="I54" i="31" s="1"/>
  <c r="L54" i="31" s="1"/>
  <c r="C54" i="31"/>
  <c r="B54" i="31"/>
  <c r="AA53" i="31"/>
  <c r="K53" i="31"/>
  <c r="L53" i="31" s="1"/>
  <c r="I53" i="31"/>
  <c r="C53" i="31"/>
  <c r="B53" i="31"/>
  <c r="AA52" i="31"/>
  <c r="K52" i="31"/>
  <c r="I52" i="31" s="1"/>
  <c r="L52" i="31" s="1"/>
  <c r="C52" i="31"/>
  <c r="B52" i="31"/>
  <c r="AA51" i="31"/>
  <c r="K51" i="31"/>
  <c r="I51" i="31"/>
  <c r="C51" i="31"/>
  <c r="B51" i="31"/>
  <c r="AA50" i="31"/>
  <c r="K50" i="31"/>
  <c r="I50" i="31" s="1"/>
  <c r="L50" i="31" s="1"/>
  <c r="C50" i="31"/>
  <c r="B50" i="31"/>
  <c r="AA49" i="31"/>
  <c r="K49" i="31"/>
  <c r="I49" i="31" s="1"/>
  <c r="C49" i="31"/>
  <c r="B49" i="31"/>
  <c r="W47" i="31"/>
  <c r="V47" i="31"/>
  <c r="U47" i="31"/>
  <c r="T47" i="31"/>
  <c r="S47" i="31"/>
  <c r="R47" i="31"/>
  <c r="Q47" i="31"/>
  <c r="P47" i="31"/>
  <c r="O47" i="31"/>
  <c r="N47" i="31"/>
  <c r="M47" i="31"/>
  <c r="J47" i="31"/>
  <c r="AA46" i="31"/>
  <c r="K46" i="31"/>
  <c r="I46" i="31" s="1"/>
  <c r="AA45" i="31"/>
  <c r="K45" i="31"/>
  <c r="I45" i="31"/>
  <c r="L45" i="31" s="1"/>
  <c r="AA44" i="31"/>
  <c r="K44" i="31"/>
  <c r="I44" i="31" s="1"/>
  <c r="AA43" i="31"/>
  <c r="K43" i="31"/>
  <c r="I43" i="31"/>
  <c r="L43" i="31" s="1"/>
  <c r="AA42" i="31"/>
  <c r="K42" i="31"/>
  <c r="I42" i="31" s="1"/>
  <c r="AA41" i="31"/>
  <c r="K41" i="31"/>
  <c r="I41" i="31"/>
  <c r="L41" i="31" s="1"/>
  <c r="AA40" i="31"/>
  <c r="K40" i="31"/>
  <c r="I40" i="31" s="1"/>
  <c r="AA39" i="31"/>
  <c r="K39" i="31"/>
  <c r="I39" i="31"/>
  <c r="L39" i="31" s="1"/>
  <c r="AA38" i="31"/>
  <c r="K38" i="31"/>
  <c r="I38" i="31" s="1"/>
  <c r="AA37" i="31"/>
  <c r="K37" i="31"/>
  <c r="L37" i="31" s="1"/>
  <c r="I37" i="31"/>
  <c r="AA36" i="31"/>
  <c r="K36" i="31"/>
  <c r="I36" i="31" s="1"/>
  <c r="AA35" i="31"/>
  <c r="K35" i="31"/>
  <c r="L35" i="31" s="1"/>
  <c r="I35" i="31"/>
  <c r="AA34" i="31"/>
  <c r="K34" i="31"/>
  <c r="I34" i="31" s="1"/>
  <c r="AA33" i="31"/>
  <c r="K33" i="31"/>
  <c r="AA32" i="31"/>
  <c r="K32" i="31"/>
  <c r="I32" i="31" s="1"/>
  <c r="AA31" i="31"/>
  <c r="K31" i="31"/>
  <c r="AA30" i="31"/>
  <c r="K30" i="31"/>
  <c r="I30" i="31" s="1"/>
  <c r="AA29" i="31"/>
  <c r="K29" i="31"/>
  <c r="AA28" i="31"/>
  <c r="K28" i="31"/>
  <c r="I28" i="31" s="1"/>
  <c r="AA27" i="31"/>
  <c r="K27" i="31"/>
  <c r="AA26" i="31"/>
  <c r="K26" i="31"/>
  <c r="I26" i="31" s="1"/>
  <c r="AA25" i="31"/>
  <c r="K25" i="31"/>
  <c r="AA24" i="31"/>
  <c r="K24" i="31"/>
  <c r="I24" i="31" s="1"/>
  <c r="AA23" i="31"/>
  <c r="K23" i="31"/>
  <c r="AA22" i="31"/>
  <c r="K22" i="31"/>
  <c r="I22" i="31" s="1"/>
  <c r="AA21" i="31"/>
  <c r="K21" i="31"/>
  <c r="AA20" i="31"/>
  <c r="K20" i="31"/>
  <c r="I20" i="31" s="1"/>
  <c r="AA19" i="31"/>
  <c r="K19" i="31"/>
  <c r="AA18" i="31"/>
  <c r="K18" i="31"/>
  <c r="I18" i="31" s="1"/>
  <c r="AA17" i="31"/>
  <c r="K17" i="31"/>
  <c r="AA16" i="31"/>
  <c r="K16" i="31"/>
  <c r="I16" i="31" s="1"/>
  <c r="AA15" i="31"/>
  <c r="K15" i="31"/>
  <c r="AA14" i="31"/>
  <c r="K14" i="31"/>
  <c r="I14" i="31" s="1"/>
  <c r="AA13" i="31"/>
  <c r="K13" i="31"/>
  <c r="AA12" i="31"/>
  <c r="K12" i="31"/>
  <c r="I12" i="31" s="1"/>
  <c r="AA11" i="31"/>
  <c r="K11" i="31"/>
  <c r="AA10" i="31"/>
  <c r="K10" i="31"/>
  <c r="I10" i="31" s="1"/>
  <c r="AA9" i="31"/>
  <c r="K9" i="31"/>
  <c r="AA8" i="31"/>
  <c r="K8" i="31"/>
  <c r="I8" i="31" s="1"/>
  <c r="C8" i="31"/>
  <c r="C9" i="31" s="1"/>
  <c r="C10" i="31" s="1"/>
  <c r="C11" i="31" s="1"/>
  <c r="C12" i="31" s="1"/>
  <c r="C13" i="31" s="1"/>
  <c r="C14" i="31" s="1"/>
  <c r="C15" i="31" s="1"/>
  <c r="C16" i="31" s="1"/>
  <c r="C17" i="31" s="1"/>
  <c r="C18" i="31" s="1"/>
  <c r="C19" i="31" s="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B8" i="3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AA7" i="31"/>
  <c r="K7" i="31"/>
  <c r="C5" i="31"/>
  <c r="AA66" i="30"/>
  <c r="K66" i="30"/>
  <c r="L66" i="30" s="1"/>
  <c r="I66" i="30"/>
  <c r="C66" i="30"/>
  <c r="B66" i="30"/>
  <c r="AA65" i="30"/>
  <c r="L65" i="30"/>
  <c r="K65" i="30"/>
  <c r="I65" i="30"/>
  <c r="C65" i="30"/>
  <c r="B65" i="30"/>
  <c r="AA64" i="30"/>
  <c r="K64" i="30"/>
  <c r="L64" i="30" s="1"/>
  <c r="I64" i="30"/>
  <c r="C64" i="30"/>
  <c r="B64" i="30"/>
  <c r="AA63" i="30"/>
  <c r="L63" i="30"/>
  <c r="K63" i="30"/>
  <c r="I63" i="30"/>
  <c r="C63" i="30"/>
  <c r="B63" i="30"/>
  <c r="AA62" i="30"/>
  <c r="K62" i="30"/>
  <c r="L62" i="30" s="1"/>
  <c r="I62" i="30"/>
  <c r="C62" i="30"/>
  <c r="B62" i="30"/>
  <c r="AA61" i="30"/>
  <c r="L61" i="30"/>
  <c r="K61" i="30"/>
  <c r="I61" i="30"/>
  <c r="C61" i="30"/>
  <c r="B61" i="30"/>
  <c r="AA60" i="30"/>
  <c r="K60" i="30"/>
  <c r="L60" i="30" s="1"/>
  <c r="I60" i="30"/>
  <c r="C60" i="30"/>
  <c r="B60" i="30"/>
  <c r="AA59" i="30"/>
  <c r="L59" i="30"/>
  <c r="K59" i="30"/>
  <c r="I59" i="30"/>
  <c r="C59" i="30"/>
  <c r="B59" i="30"/>
  <c r="AA58" i="30"/>
  <c r="K58" i="30"/>
  <c r="L58" i="30" s="1"/>
  <c r="I58" i="30"/>
  <c r="C58" i="30"/>
  <c r="B58" i="30"/>
  <c r="AA57" i="30"/>
  <c r="L57" i="30"/>
  <c r="K57" i="30"/>
  <c r="I57" i="30"/>
  <c r="C57" i="30"/>
  <c r="B57" i="30"/>
  <c r="AA56" i="30"/>
  <c r="K56" i="30"/>
  <c r="L56" i="30" s="1"/>
  <c r="I56" i="30"/>
  <c r="C56" i="30"/>
  <c r="B56" i="30"/>
  <c r="AA55" i="30"/>
  <c r="L55" i="30"/>
  <c r="K55" i="30"/>
  <c r="I55" i="30"/>
  <c r="C55" i="30"/>
  <c r="B55" i="30"/>
  <c r="AA54" i="30"/>
  <c r="K54" i="30"/>
  <c r="I54" i="30"/>
  <c r="C54" i="30"/>
  <c r="B54" i="30"/>
  <c r="AA53" i="30"/>
  <c r="K53" i="30"/>
  <c r="I53" i="30"/>
  <c r="L53" i="30" s="1"/>
  <c r="C53" i="30"/>
  <c r="B53" i="30"/>
  <c r="AA52" i="30"/>
  <c r="K52" i="30"/>
  <c r="I52" i="30"/>
  <c r="C52" i="30"/>
  <c r="B52" i="30"/>
  <c r="W50" i="30"/>
  <c r="V50" i="30"/>
  <c r="U50" i="30"/>
  <c r="T50" i="30"/>
  <c r="S50" i="30"/>
  <c r="R50" i="30"/>
  <c r="Q50" i="30"/>
  <c r="P50" i="30"/>
  <c r="O50" i="30"/>
  <c r="N50" i="30"/>
  <c r="M50" i="30"/>
  <c r="J50" i="30"/>
  <c r="AA49" i="30"/>
  <c r="K49" i="30"/>
  <c r="I49" i="30" s="1"/>
  <c r="AA48" i="30"/>
  <c r="K48" i="30"/>
  <c r="L48" i="30" s="1"/>
  <c r="I48" i="30"/>
  <c r="AA47" i="30"/>
  <c r="K47" i="30"/>
  <c r="I47" i="30" s="1"/>
  <c r="AA46" i="30"/>
  <c r="K46" i="30"/>
  <c r="L46" i="30" s="1"/>
  <c r="I46" i="30"/>
  <c r="AA45" i="30"/>
  <c r="K45" i="30"/>
  <c r="I45" i="30" s="1"/>
  <c r="AA44" i="30"/>
  <c r="K44" i="30"/>
  <c r="L44" i="30" s="1"/>
  <c r="I44" i="30"/>
  <c r="AA43" i="30"/>
  <c r="K43" i="30"/>
  <c r="I43" i="30" s="1"/>
  <c r="AA42" i="30"/>
  <c r="K42" i="30"/>
  <c r="L42" i="30" s="1"/>
  <c r="I42" i="30"/>
  <c r="AA41" i="30"/>
  <c r="K41" i="30"/>
  <c r="I41" i="30" s="1"/>
  <c r="AA40" i="30"/>
  <c r="K40" i="30"/>
  <c r="L40" i="30" s="1"/>
  <c r="I40" i="30"/>
  <c r="AA39" i="30"/>
  <c r="K39" i="30"/>
  <c r="I39" i="30" s="1"/>
  <c r="AA38" i="30"/>
  <c r="K38" i="30"/>
  <c r="L38" i="30" s="1"/>
  <c r="I38" i="30"/>
  <c r="AA37" i="30"/>
  <c r="K37" i="30"/>
  <c r="I37" i="30" s="1"/>
  <c r="AA36" i="30"/>
  <c r="K36" i="30"/>
  <c r="L36" i="30" s="1"/>
  <c r="I36" i="30"/>
  <c r="AA35" i="30"/>
  <c r="K35" i="30"/>
  <c r="I35" i="30" s="1"/>
  <c r="AA34" i="30"/>
  <c r="K34" i="30"/>
  <c r="L34" i="30" s="1"/>
  <c r="I34" i="30"/>
  <c r="AA33" i="30"/>
  <c r="K33" i="30"/>
  <c r="I33" i="30" s="1"/>
  <c r="AA32" i="30"/>
  <c r="K32" i="30"/>
  <c r="I32" i="30"/>
  <c r="AA31" i="30"/>
  <c r="K31" i="30"/>
  <c r="I31" i="30" s="1"/>
  <c r="AA30" i="30"/>
  <c r="K30" i="30"/>
  <c r="I30" i="30" s="1"/>
  <c r="AA29" i="30"/>
  <c r="K29" i="30"/>
  <c r="I29" i="30" s="1"/>
  <c r="AA28" i="30"/>
  <c r="K28" i="30"/>
  <c r="I28" i="30" s="1"/>
  <c r="AA27" i="30"/>
  <c r="K27" i="30"/>
  <c r="I27" i="30" s="1"/>
  <c r="AA26" i="30"/>
  <c r="K26" i="30"/>
  <c r="I26" i="30"/>
  <c r="AA25" i="30"/>
  <c r="K25" i="30"/>
  <c r="I25" i="30" s="1"/>
  <c r="AA24" i="30"/>
  <c r="K24" i="30"/>
  <c r="AA23" i="30"/>
  <c r="K23" i="30"/>
  <c r="I23" i="30" s="1"/>
  <c r="AA22" i="30"/>
  <c r="K22" i="30"/>
  <c r="I22" i="30"/>
  <c r="AA21" i="30"/>
  <c r="K21" i="30"/>
  <c r="I21" i="30" s="1"/>
  <c r="AA20" i="30"/>
  <c r="K20" i="30"/>
  <c r="AA19" i="30"/>
  <c r="K19" i="30"/>
  <c r="I19" i="30" s="1"/>
  <c r="AA18" i="30"/>
  <c r="K18" i="30"/>
  <c r="I18" i="30" s="1"/>
  <c r="AA17" i="30"/>
  <c r="K17" i="30"/>
  <c r="I17" i="30" s="1"/>
  <c r="AA16" i="30"/>
  <c r="K16" i="30"/>
  <c r="I16" i="30"/>
  <c r="AA15" i="30"/>
  <c r="K15" i="30"/>
  <c r="I15" i="30" s="1"/>
  <c r="AA14" i="30"/>
  <c r="K14" i="30"/>
  <c r="I14" i="30"/>
  <c r="AA13" i="30"/>
  <c r="K13" i="30"/>
  <c r="I13" i="30" s="1"/>
  <c r="AA12" i="30"/>
  <c r="K12" i="30"/>
  <c r="I12" i="30" s="1"/>
  <c r="AA11" i="30"/>
  <c r="K11" i="30"/>
  <c r="I11" i="30" s="1"/>
  <c r="C11" i="30"/>
  <c r="C12" i="30" s="1"/>
  <c r="C13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C37" i="30" s="1"/>
  <c r="C38" i="30" s="1"/>
  <c r="C39" i="30" s="1"/>
  <c r="C40" i="30" s="1"/>
  <c r="C41" i="30" s="1"/>
  <c r="C42" i="30" s="1"/>
  <c r="C43" i="30" s="1"/>
  <c r="C44" i="30" s="1"/>
  <c r="C45" i="30" s="1"/>
  <c r="C46" i="30" s="1"/>
  <c r="C47" i="30" s="1"/>
  <c r="C48" i="30" s="1"/>
  <c r="C49" i="30" s="1"/>
  <c r="B11" i="30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AA10" i="30"/>
  <c r="K10" i="30"/>
  <c r="I10" i="30" s="1"/>
  <c r="C5" i="30"/>
  <c r="AA63" i="29"/>
  <c r="K63" i="29"/>
  <c r="I63" i="29"/>
  <c r="L63" i="29" s="1"/>
  <c r="C63" i="29"/>
  <c r="B63" i="29"/>
  <c r="AA62" i="29"/>
  <c r="K62" i="29"/>
  <c r="I62" i="29" s="1"/>
  <c r="C62" i="29"/>
  <c r="B62" i="29"/>
  <c r="AA61" i="29"/>
  <c r="L61" i="29"/>
  <c r="K61" i="29"/>
  <c r="I61" i="29"/>
  <c r="C61" i="29"/>
  <c r="B61" i="29"/>
  <c r="AA60" i="29"/>
  <c r="K60" i="29"/>
  <c r="I60" i="29" s="1"/>
  <c r="C60" i="29"/>
  <c r="B60" i="29"/>
  <c r="AA59" i="29"/>
  <c r="L59" i="29"/>
  <c r="K59" i="29"/>
  <c r="I59" i="29"/>
  <c r="C59" i="29"/>
  <c r="B59" i="29"/>
  <c r="AA58" i="29"/>
  <c r="K58" i="29"/>
  <c r="I58" i="29" s="1"/>
  <c r="C58" i="29"/>
  <c r="B58" i="29"/>
  <c r="AA57" i="29"/>
  <c r="K57" i="29"/>
  <c r="I57" i="29" s="1"/>
  <c r="L57" i="29" s="1"/>
  <c r="C57" i="29"/>
  <c r="B57" i="29"/>
  <c r="AA56" i="29"/>
  <c r="K56" i="29"/>
  <c r="I56" i="29" s="1"/>
  <c r="C56" i="29"/>
  <c r="B56" i="29"/>
  <c r="AA55" i="29"/>
  <c r="K55" i="29"/>
  <c r="I55" i="29" s="1"/>
  <c r="L55" i="29" s="1"/>
  <c r="C55" i="29"/>
  <c r="B55" i="29"/>
  <c r="AA54" i="29"/>
  <c r="K54" i="29"/>
  <c r="I54" i="29" s="1"/>
  <c r="C54" i="29"/>
  <c r="B54" i="29"/>
  <c r="AA53" i="29"/>
  <c r="K53" i="29"/>
  <c r="C53" i="29"/>
  <c r="B53" i="29"/>
  <c r="AA52" i="29"/>
  <c r="K52" i="29"/>
  <c r="I52" i="29" s="1"/>
  <c r="C52" i="29"/>
  <c r="B52" i="29"/>
  <c r="AA51" i="29"/>
  <c r="K51" i="29"/>
  <c r="C51" i="29"/>
  <c r="B51" i="29"/>
  <c r="AA50" i="29"/>
  <c r="K50" i="29"/>
  <c r="I50" i="29" s="1"/>
  <c r="C50" i="29"/>
  <c r="B50" i="29"/>
  <c r="AA49" i="29"/>
  <c r="K49" i="29"/>
  <c r="C49" i="29"/>
  <c r="B49" i="29"/>
  <c r="W47" i="29"/>
  <c r="V47" i="29"/>
  <c r="U47" i="29"/>
  <c r="T47" i="29"/>
  <c r="S47" i="29"/>
  <c r="R47" i="29"/>
  <c r="Q47" i="29"/>
  <c r="P47" i="29"/>
  <c r="O47" i="29"/>
  <c r="N47" i="29"/>
  <c r="M47" i="29"/>
  <c r="J47" i="29"/>
  <c r="AA46" i="29"/>
  <c r="K46" i="29"/>
  <c r="L46" i="29" s="1"/>
  <c r="I46" i="29"/>
  <c r="AA45" i="29"/>
  <c r="K45" i="29"/>
  <c r="I45" i="29" s="1"/>
  <c r="L45" i="29" s="1"/>
  <c r="AA44" i="29"/>
  <c r="K44" i="29"/>
  <c r="L44" i="29" s="1"/>
  <c r="I44" i="29"/>
  <c r="AA43" i="29"/>
  <c r="K43" i="29"/>
  <c r="I43" i="29" s="1"/>
  <c r="L43" i="29" s="1"/>
  <c r="AA42" i="29"/>
  <c r="K42" i="29"/>
  <c r="L42" i="29" s="1"/>
  <c r="I42" i="29"/>
  <c r="AA41" i="29"/>
  <c r="K41" i="29"/>
  <c r="I41" i="29" s="1"/>
  <c r="L41" i="29" s="1"/>
  <c r="AA40" i="29"/>
  <c r="K40" i="29"/>
  <c r="L40" i="29" s="1"/>
  <c r="I40" i="29"/>
  <c r="AA39" i="29"/>
  <c r="K39" i="29"/>
  <c r="I39" i="29" s="1"/>
  <c r="L39" i="29" s="1"/>
  <c r="AA38" i="29"/>
  <c r="K38" i="29"/>
  <c r="L38" i="29" s="1"/>
  <c r="I38" i="29"/>
  <c r="AA37" i="29"/>
  <c r="K37" i="29"/>
  <c r="I37" i="29" s="1"/>
  <c r="L37" i="29" s="1"/>
  <c r="AA36" i="29"/>
  <c r="K36" i="29"/>
  <c r="L36" i="29" s="1"/>
  <c r="I36" i="29"/>
  <c r="AA35" i="29"/>
  <c r="K35" i="29"/>
  <c r="I35" i="29" s="1"/>
  <c r="L35" i="29" s="1"/>
  <c r="AA34" i="29"/>
  <c r="K34" i="29"/>
  <c r="L34" i="29" s="1"/>
  <c r="I34" i="29"/>
  <c r="AA33" i="29"/>
  <c r="K33" i="29"/>
  <c r="I33" i="29" s="1"/>
  <c r="L33" i="29" s="1"/>
  <c r="AA32" i="29"/>
  <c r="K32" i="29"/>
  <c r="L32" i="29" s="1"/>
  <c r="I32" i="29"/>
  <c r="AA31" i="29"/>
  <c r="K31" i="29"/>
  <c r="I31" i="29" s="1"/>
  <c r="L31" i="29" s="1"/>
  <c r="AA30" i="29"/>
  <c r="K30" i="29"/>
  <c r="L30" i="29" s="1"/>
  <c r="I30" i="29"/>
  <c r="AA29" i="29"/>
  <c r="K29" i="29"/>
  <c r="I29" i="29" s="1"/>
  <c r="L29" i="29" s="1"/>
  <c r="AA28" i="29"/>
  <c r="K28" i="29"/>
  <c r="I28" i="29" s="1"/>
  <c r="AA27" i="29"/>
  <c r="K27" i="29"/>
  <c r="I27" i="29" s="1"/>
  <c r="L27" i="29" s="1"/>
  <c r="AA26" i="29"/>
  <c r="K26" i="29"/>
  <c r="I26" i="29"/>
  <c r="AA25" i="29"/>
  <c r="K25" i="29"/>
  <c r="I25" i="29" s="1"/>
  <c r="L25" i="29" s="1"/>
  <c r="AA24" i="29"/>
  <c r="K24" i="29"/>
  <c r="I24" i="29"/>
  <c r="AA23" i="29"/>
  <c r="K23" i="29"/>
  <c r="I23" i="29" s="1"/>
  <c r="L23" i="29" s="1"/>
  <c r="AA22" i="29"/>
  <c r="K22" i="29"/>
  <c r="I22" i="29" s="1"/>
  <c r="AA21" i="29"/>
  <c r="K21" i="29"/>
  <c r="I21" i="29" s="1"/>
  <c r="L21" i="29" s="1"/>
  <c r="AA20" i="29"/>
  <c r="K20" i="29"/>
  <c r="I20" i="29" s="1"/>
  <c r="AA19" i="29"/>
  <c r="K19" i="29"/>
  <c r="I19" i="29" s="1"/>
  <c r="L19" i="29" s="1"/>
  <c r="AA18" i="29"/>
  <c r="K18" i="29"/>
  <c r="I18" i="29"/>
  <c r="AA17" i="29"/>
  <c r="K17" i="29"/>
  <c r="I17" i="29" s="1"/>
  <c r="L17" i="29" s="1"/>
  <c r="AA16" i="29"/>
  <c r="K16" i="29"/>
  <c r="I16" i="29" s="1"/>
  <c r="AA15" i="29"/>
  <c r="K15" i="29"/>
  <c r="I15" i="29" s="1"/>
  <c r="L15" i="29" s="1"/>
  <c r="AA14" i="29"/>
  <c r="K14" i="29"/>
  <c r="I14" i="29" s="1"/>
  <c r="AA13" i="29"/>
  <c r="K13" i="29"/>
  <c r="I13" i="29" s="1"/>
  <c r="L13" i="29" s="1"/>
  <c r="AA12" i="29"/>
  <c r="K12" i="29"/>
  <c r="I12" i="29" s="1"/>
  <c r="AA11" i="29"/>
  <c r="K11" i="29"/>
  <c r="I11" i="29" s="1"/>
  <c r="L11" i="29" s="1"/>
  <c r="AA10" i="29"/>
  <c r="K10" i="29"/>
  <c r="I10" i="29"/>
  <c r="AA9" i="29"/>
  <c r="K9" i="29"/>
  <c r="I9" i="29" s="1"/>
  <c r="L9" i="29" s="1"/>
  <c r="AA8" i="29"/>
  <c r="K8" i="29"/>
  <c r="I8" i="29" s="1"/>
  <c r="C8" i="29"/>
  <c r="C9" i="29" s="1"/>
  <c r="C10" i="29" s="1"/>
  <c r="C11" i="29" s="1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B8" i="29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AA7" i="29"/>
  <c r="K7" i="29"/>
  <c r="C5" i="29"/>
  <c r="L51" i="31" l="1"/>
  <c r="L49" i="31"/>
  <c r="L32" i="30"/>
  <c r="L30" i="30"/>
  <c r="L28" i="30"/>
  <c r="L26" i="30"/>
  <c r="I20" i="30"/>
  <c r="L20" i="30" s="1"/>
  <c r="L22" i="30"/>
  <c r="L14" i="30"/>
  <c r="L18" i="30"/>
  <c r="L16" i="30"/>
  <c r="L54" i="30"/>
  <c r="L52" i="30"/>
  <c r="I24" i="30"/>
  <c r="L24" i="30" s="1"/>
  <c r="L12" i="30"/>
  <c r="L10" i="30"/>
  <c r="L28" i="29"/>
  <c r="L26" i="29"/>
  <c r="L24" i="29"/>
  <c r="L22" i="29"/>
  <c r="L20" i="29"/>
  <c r="L18" i="29"/>
  <c r="L12" i="29"/>
  <c r="K47" i="29"/>
  <c r="I8" i="33"/>
  <c r="K47" i="33"/>
  <c r="L8" i="33"/>
  <c r="I12" i="33"/>
  <c r="L12" i="33" s="1"/>
  <c r="I10" i="33"/>
  <c r="I47" i="33" s="1"/>
  <c r="L10" i="33"/>
  <c r="L14" i="33"/>
  <c r="L18" i="33"/>
  <c r="L20" i="33"/>
  <c r="L22" i="33"/>
  <c r="L24" i="33"/>
  <c r="L26" i="33"/>
  <c r="L30" i="33"/>
  <c r="L34" i="33"/>
  <c r="L36" i="33"/>
  <c r="L38" i="33"/>
  <c r="L40" i="33"/>
  <c r="L46" i="33"/>
  <c r="L16" i="33"/>
  <c r="L28" i="33"/>
  <c r="L32" i="33"/>
  <c r="L42" i="33"/>
  <c r="L44" i="33"/>
  <c r="L15" i="31"/>
  <c r="L31" i="31"/>
  <c r="I7" i="31"/>
  <c r="L8" i="31"/>
  <c r="I9" i="31"/>
  <c r="L9" i="31" s="1"/>
  <c r="L10" i="31"/>
  <c r="I11" i="31"/>
  <c r="L11" i="31" s="1"/>
  <c r="L12" i="31"/>
  <c r="I13" i="31"/>
  <c r="L13" i="31" s="1"/>
  <c r="L14" i="31"/>
  <c r="I15" i="31"/>
  <c r="L16" i="31"/>
  <c r="I17" i="31"/>
  <c r="L17" i="31" s="1"/>
  <c r="L18" i="31"/>
  <c r="I19" i="31"/>
  <c r="L19" i="31" s="1"/>
  <c r="L20" i="31"/>
  <c r="I21" i="31"/>
  <c r="L21" i="31" s="1"/>
  <c r="L22" i="31"/>
  <c r="I23" i="31"/>
  <c r="L23" i="31" s="1"/>
  <c r="L24" i="31"/>
  <c r="I25" i="31"/>
  <c r="L25" i="31" s="1"/>
  <c r="L26" i="31"/>
  <c r="I27" i="31"/>
  <c r="L27" i="31" s="1"/>
  <c r="L28" i="31"/>
  <c r="I29" i="31"/>
  <c r="L29" i="31" s="1"/>
  <c r="L30" i="31"/>
  <c r="I31" i="31"/>
  <c r="L32" i="31"/>
  <c r="I33" i="31"/>
  <c r="L33" i="31" s="1"/>
  <c r="L34" i="31"/>
  <c r="L36" i="31"/>
  <c r="L38" i="31"/>
  <c r="L40" i="31"/>
  <c r="L42" i="31"/>
  <c r="L44" i="31"/>
  <c r="L46" i="31"/>
  <c r="K47" i="31"/>
  <c r="I50" i="30"/>
  <c r="L21" i="30"/>
  <c r="L27" i="30"/>
  <c r="L29" i="30"/>
  <c r="L37" i="30"/>
  <c r="L41" i="30"/>
  <c r="L43" i="30"/>
  <c r="L45" i="30"/>
  <c r="L47" i="30"/>
  <c r="L49" i="30"/>
  <c r="K50" i="30"/>
  <c r="L13" i="30"/>
  <c r="L17" i="30"/>
  <c r="L23" i="30"/>
  <c r="L33" i="30"/>
  <c r="L39" i="30"/>
  <c r="L11" i="30"/>
  <c r="L15" i="30"/>
  <c r="L19" i="30"/>
  <c r="L25" i="30"/>
  <c r="L31" i="30"/>
  <c r="L35" i="30"/>
  <c r="L8" i="29"/>
  <c r="L16" i="29"/>
  <c r="L10" i="29"/>
  <c r="L14" i="29"/>
  <c r="I49" i="29"/>
  <c r="L49" i="29" s="1"/>
  <c r="L50" i="29"/>
  <c r="I51" i="29"/>
  <c r="L51" i="29" s="1"/>
  <c r="L52" i="29"/>
  <c r="I53" i="29"/>
  <c r="L53" i="29" s="1"/>
  <c r="L54" i="29"/>
  <c r="L56" i="29"/>
  <c r="L58" i="29"/>
  <c r="L60" i="29"/>
  <c r="L62" i="29"/>
  <c r="I7" i="29"/>
  <c r="AA63" i="28"/>
  <c r="K63" i="28"/>
  <c r="L63" i="28" s="1"/>
  <c r="I63" i="28"/>
  <c r="C63" i="28"/>
  <c r="B63" i="28"/>
  <c r="AA62" i="28"/>
  <c r="K62" i="28"/>
  <c r="I62" i="28" s="1"/>
  <c r="L62" i="28" s="1"/>
  <c r="C62" i="28"/>
  <c r="B62" i="28"/>
  <c r="AA61" i="28"/>
  <c r="K61" i="28"/>
  <c r="I61" i="28"/>
  <c r="L61" i="28" s="1"/>
  <c r="C61" i="28"/>
  <c r="B61" i="28"/>
  <c r="AA60" i="28"/>
  <c r="K60" i="28"/>
  <c r="I60" i="28" s="1"/>
  <c r="L60" i="28" s="1"/>
  <c r="C60" i="28"/>
  <c r="B60" i="28"/>
  <c r="AA59" i="28"/>
  <c r="K59" i="28"/>
  <c r="I59" i="28"/>
  <c r="L59" i="28" s="1"/>
  <c r="C59" i="28"/>
  <c r="B59" i="28"/>
  <c r="AA58" i="28"/>
  <c r="K58" i="28"/>
  <c r="I58" i="28" s="1"/>
  <c r="L58" i="28" s="1"/>
  <c r="C58" i="28"/>
  <c r="B58" i="28"/>
  <c r="AA57" i="28"/>
  <c r="K57" i="28"/>
  <c r="L57" i="28" s="1"/>
  <c r="I57" i="28"/>
  <c r="C57" i="28"/>
  <c r="B57" i="28"/>
  <c r="AA56" i="28"/>
  <c r="K56" i="28"/>
  <c r="I56" i="28" s="1"/>
  <c r="L56" i="28" s="1"/>
  <c r="C56" i="28"/>
  <c r="B56" i="28"/>
  <c r="AA55" i="28"/>
  <c r="K55" i="28"/>
  <c r="L55" i="28" s="1"/>
  <c r="I55" i="28"/>
  <c r="C55" i="28"/>
  <c r="B55" i="28"/>
  <c r="AA54" i="28"/>
  <c r="K54" i="28"/>
  <c r="I54" i="28" s="1"/>
  <c r="L54" i="28" s="1"/>
  <c r="C54" i="28"/>
  <c r="B54" i="28"/>
  <c r="AA53" i="28"/>
  <c r="K53" i="28"/>
  <c r="L53" i="28" s="1"/>
  <c r="I53" i="28"/>
  <c r="C53" i="28"/>
  <c r="B53" i="28"/>
  <c r="AA52" i="28"/>
  <c r="K52" i="28"/>
  <c r="I52" i="28" s="1"/>
  <c r="L52" i="28" s="1"/>
  <c r="C52" i="28"/>
  <c r="B52" i="28"/>
  <c r="AA51" i="28"/>
  <c r="K51" i="28"/>
  <c r="L51" i="28" s="1"/>
  <c r="I51" i="28"/>
  <c r="C51" i="28"/>
  <c r="B51" i="28"/>
  <c r="AA50" i="28"/>
  <c r="K50" i="28"/>
  <c r="I50" i="28" s="1"/>
  <c r="L50" i="28" s="1"/>
  <c r="C50" i="28"/>
  <c r="B50" i="28"/>
  <c r="AA49" i="28"/>
  <c r="K49" i="28"/>
  <c r="I49" i="28" s="1"/>
  <c r="C49" i="28"/>
  <c r="B49" i="28"/>
  <c r="W47" i="28"/>
  <c r="V47" i="28"/>
  <c r="U47" i="28"/>
  <c r="T47" i="28"/>
  <c r="S47" i="28"/>
  <c r="R47" i="28"/>
  <c r="Q47" i="28"/>
  <c r="P47" i="28"/>
  <c r="O47" i="28"/>
  <c r="N47" i="28"/>
  <c r="M47" i="28"/>
  <c r="J47" i="28"/>
  <c r="AA46" i="28"/>
  <c r="K46" i="28"/>
  <c r="I46" i="28" s="1"/>
  <c r="AA45" i="28"/>
  <c r="L45" i="28"/>
  <c r="K45" i="28"/>
  <c r="I45" i="28"/>
  <c r="AA44" i="28"/>
  <c r="K44" i="28"/>
  <c r="I44" i="28" s="1"/>
  <c r="AA43" i="28"/>
  <c r="L43" i="28"/>
  <c r="K43" i="28"/>
  <c r="I43" i="28"/>
  <c r="AA42" i="28"/>
  <c r="K42" i="28"/>
  <c r="I42" i="28" s="1"/>
  <c r="AA41" i="28"/>
  <c r="L41" i="28"/>
  <c r="K41" i="28"/>
  <c r="I41" i="28"/>
  <c r="AA40" i="28"/>
  <c r="K40" i="28"/>
  <c r="I40" i="28" s="1"/>
  <c r="AA39" i="28"/>
  <c r="K39" i="28"/>
  <c r="I39" i="28" s="1"/>
  <c r="L39" i="28" s="1"/>
  <c r="AA38" i="28"/>
  <c r="K38" i="28"/>
  <c r="I38" i="28" s="1"/>
  <c r="AA37" i="28"/>
  <c r="K37" i="28"/>
  <c r="I37" i="28" s="1"/>
  <c r="L37" i="28" s="1"/>
  <c r="AA36" i="28"/>
  <c r="K36" i="28"/>
  <c r="I36" i="28" s="1"/>
  <c r="AA35" i="28"/>
  <c r="K35" i="28"/>
  <c r="I35" i="28" s="1"/>
  <c r="L35" i="28" s="1"/>
  <c r="AA34" i="28"/>
  <c r="K34" i="28"/>
  <c r="I34" i="28" s="1"/>
  <c r="AA33" i="28"/>
  <c r="K33" i="28"/>
  <c r="I33" i="28" s="1"/>
  <c r="L33" i="28" s="1"/>
  <c r="AA32" i="28"/>
  <c r="K32" i="28"/>
  <c r="I32" i="28" s="1"/>
  <c r="AA31" i="28"/>
  <c r="K31" i="28"/>
  <c r="I31" i="28" s="1"/>
  <c r="L31" i="28" s="1"/>
  <c r="AA30" i="28"/>
  <c r="K30" i="28"/>
  <c r="I30" i="28" s="1"/>
  <c r="AA29" i="28"/>
  <c r="K29" i="28"/>
  <c r="I29" i="28" s="1"/>
  <c r="L29" i="28" s="1"/>
  <c r="AA28" i="28"/>
  <c r="K28" i="28"/>
  <c r="I28" i="28" s="1"/>
  <c r="AA27" i="28"/>
  <c r="K27" i="28"/>
  <c r="AA26" i="28"/>
  <c r="K26" i="28"/>
  <c r="I26" i="28" s="1"/>
  <c r="AA25" i="28"/>
  <c r="K25" i="28"/>
  <c r="AA24" i="28"/>
  <c r="K24" i="28"/>
  <c r="I24" i="28" s="1"/>
  <c r="AA23" i="28"/>
  <c r="K23" i="28"/>
  <c r="AA22" i="28"/>
  <c r="K22" i="28"/>
  <c r="I22" i="28" s="1"/>
  <c r="AA21" i="28"/>
  <c r="K21" i="28"/>
  <c r="AA20" i="28"/>
  <c r="K20" i="28"/>
  <c r="I20" i="28" s="1"/>
  <c r="AA19" i="28"/>
  <c r="K19" i="28"/>
  <c r="AA18" i="28"/>
  <c r="K18" i="28"/>
  <c r="I18" i="28" s="1"/>
  <c r="AA17" i="28"/>
  <c r="K17" i="28"/>
  <c r="AA16" i="28"/>
  <c r="K16" i="28"/>
  <c r="I16" i="28" s="1"/>
  <c r="AA15" i="28"/>
  <c r="K15" i="28"/>
  <c r="AA14" i="28"/>
  <c r="K14" i="28"/>
  <c r="I14" i="28" s="1"/>
  <c r="AA13" i="28"/>
  <c r="K13" i="28"/>
  <c r="AA12" i="28"/>
  <c r="K12" i="28"/>
  <c r="I12" i="28" s="1"/>
  <c r="AA11" i="28"/>
  <c r="K11" i="28"/>
  <c r="AA10" i="28"/>
  <c r="K10" i="28"/>
  <c r="I10" i="28" s="1"/>
  <c r="AA9" i="28"/>
  <c r="K9" i="28"/>
  <c r="AA8" i="28"/>
  <c r="K8" i="28"/>
  <c r="I8" i="28" s="1"/>
  <c r="C8" i="28"/>
  <c r="C9" i="28" s="1"/>
  <c r="C10" i="28" s="1"/>
  <c r="C11" i="28" s="1"/>
  <c r="C12" i="28" s="1"/>
  <c r="C13" i="28" s="1"/>
  <c r="C14" i="28" s="1"/>
  <c r="C15" i="28" s="1"/>
  <c r="C16" i="28" s="1"/>
  <c r="C17" i="28" s="1"/>
  <c r="C18" i="28" s="1"/>
  <c r="C19" i="28" s="1"/>
  <c r="C20" i="28" s="1"/>
  <c r="C21" i="28" s="1"/>
  <c r="C22" i="28" s="1"/>
  <c r="C23" i="28" s="1"/>
  <c r="C24" i="28" s="1"/>
  <c r="C25" i="28" s="1"/>
  <c r="C26" i="28" s="1"/>
  <c r="C27" i="28" s="1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44" i="28" s="1"/>
  <c r="C45" i="28" s="1"/>
  <c r="C46" i="28" s="1"/>
  <c r="B8" i="28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AA7" i="28"/>
  <c r="K7" i="28"/>
  <c r="C5" i="28"/>
  <c r="L50" i="30" l="1"/>
  <c r="I47" i="31"/>
  <c r="L7" i="31"/>
  <c r="L47" i="31" s="1"/>
  <c r="I47" i="29"/>
  <c r="L7" i="29"/>
  <c r="L47" i="29" s="1"/>
  <c r="L49" i="28"/>
  <c r="I7" i="28"/>
  <c r="L8" i="28"/>
  <c r="I9" i="28"/>
  <c r="L9" i="28" s="1"/>
  <c r="L10" i="28"/>
  <c r="I11" i="28"/>
  <c r="L11" i="28" s="1"/>
  <c r="L12" i="28"/>
  <c r="I13" i="28"/>
  <c r="L13" i="28" s="1"/>
  <c r="L14" i="28"/>
  <c r="I15" i="28"/>
  <c r="L15" i="28" s="1"/>
  <c r="L16" i="28"/>
  <c r="I17" i="28"/>
  <c r="L17" i="28" s="1"/>
  <c r="L18" i="28"/>
  <c r="I19" i="28"/>
  <c r="L19" i="28" s="1"/>
  <c r="L20" i="28"/>
  <c r="I21" i="28"/>
  <c r="L21" i="28" s="1"/>
  <c r="L22" i="28"/>
  <c r="I23" i="28"/>
  <c r="L23" i="28" s="1"/>
  <c r="L24" i="28"/>
  <c r="I25" i="28"/>
  <c r="L25" i="28" s="1"/>
  <c r="L26" i="28"/>
  <c r="I27" i="28"/>
  <c r="L27" i="28" s="1"/>
  <c r="L28" i="28"/>
  <c r="L30" i="28"/>
  <c r="L32" i="28"/>
  <c r="L34" i="28"/>
  <c r="L36" i="28"/>
  <c r="L38" i="28"/>
  <c r="L40" i="28"/>
  <c r="L42" i="28"/>
  <c r="L44" i="28"/>
  <c r="L46" i="28"/>
  <c r="K47" i="28"/>
  <c r="I47" i="28" l="1"/>
  <c r="L7" i="28"/>
  <c r="L47" i="28" s="1"/>
</calcChain>
</file>

<file path=xl/sharedStrings.xml><?xml version="1.0" encoding="utf-8"?>
<sst xmlns="http://schemas.openxmlformats.org/spreadsheetml/2006/main" count="933" uniqueCount="193">
  <si>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</si>
  <si>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</si>
  <si>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</si>
  <si>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</si>
  <si>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</si>
  <si>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</si>
  <si>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</si>
  <si>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</si>
  <si>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</si>
  <si>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</si>
  <si>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</si>
  <si>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</si>
  <si>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</si>
  <si>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</si>
  <si>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</si>
  <si>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</si>
  <si>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</si>
  <si>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</si>
  <si>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</si>
  <si>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</si>
  <si>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</si>
  <si>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</si>
  <si>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</si>
  <si>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</si>
  <si>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</si>
  <si>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</si>
  <si>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</si>
  <si>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</si>
  <si>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</si>
  <si>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</si>
  <si>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</si>
  <si>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</si>
  <si>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</si>
  <si>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</si>
  <si>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</si>
  <si>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</si>
  <si>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</si>
  <si>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</si>
  <si>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</si>
  <si>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</si>
  <si>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</si>
  <si>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</si>
  <si>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</si>
  <si>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</si>
  <si>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</si>
  <si>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</si>
  <si>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</si>
  <si>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</si>
  <si>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</si>
  <si>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</si>
  <si>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</si>
  <si>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11월 2일</t>
    <phoneticPr fontId="4" type="noConversion"/>
  </si>
  <si>
    <t>11월 9일</t>
    <phoneticPr fontId="4" type="noConversion"/>
  </si>
  <si>
    <t>AMB07U1A-KAA-R4</t>
    <phoneticPr fontId="4" type="noConversion"/>
  </si>
  <si>
    <t>A</t>
    <phoneticPr fontId="4" type="noConversion"/>
  </si>
  <si>
    <t>김선화</t>
  </si>
  <si>
    <t>ADAPTER</t>
    <phoneticPr fontId="4" type="noConversion"/>
  </si>
  <si>
    <t>MCS</t>
    <phoneticPr fontId="4" type="noConversion"/>
  </si>
  <si>
    <t>SF2255</t>
    <phoneticPr fontId="4" type="noConversion"/>
  </si>
  <si>
    <t>B/K</t>
    <phoneticPr fontId="4" type="noConversion"/>
  </si>
  <si>
    <t>11월 12일</t>
    <phoneticPr fontId="4" type="noConversion"/>
  </si>
  <si>
    <t>11월 11일</t>
    <phoneticPr fontId="4" type="noConversion"/>
  </si>
  <si>
    <t>11월 10일</t>
    <phoneticPr fontId="4" type="noConversion"/>
  </si>
  <si>
    <t>BASE</t>
    <phoneticPr fontId="4" type="noConversion"/>
  </si>
  <si>
    <t>AMB0172A-KAA-R2</t>
    <phoneticPr fontId="4" type="noConversion"/>
  </si>
  <si>
    <t>SGF2033</t>
  </si>
  <si>
    <t>B/K</t>
    <phoneticPr fontId="4" type="noConversion"/>
  </si>
  <si>
    <t>B</t>
    <phoneticPr fontId="4" type="noConversion"/>
  </si>
  <si>
    <t>B</t>
    <phoneticPr fontId="4" type="noConversion"/>
  </si>
  <si>
    <t>1번CAV BURR 발생 선별후 막고 찍음</t>
    <phoneticPr fontId="4" type="noConversion"/>
  </si>
  <si>
    <t>AM0610C-J</t>
    <phoneticPr fontId="4" type="noConversion"/>
  </si>
  <si>
    <t>SAM</t>
    <phoneticPr fontId="4" type="noConversion"/>
  </si>
  <si>
    <t xml:space="preserve">SGF2030 </t>
    <phoneticPr fontId="4" type="noConversion"/>
  </si>
  <si>
    <t>N/P</t>
    <phoneticPr fontId="4" type="noConversion"/>
  </si>
  <si>
    <t>HR03B-374A1</t>
    <phoneticPr fontId="4" type="noConversion"/>
  </si>
  <si>
    <t>HIC</t>
    <phoneticPr fontId="4" type="noConversion"/>
  </si>
  <si>
    <t>SGF2033</t>
    <phoneticPr fontId="4" type="noConversion"/>
  </si>
  <si>
    <t>A</t>
    <phoneticPr fontId="4" type="noConversion"/>
  </si>
  <si>
    <t>지아</t>
  </si>
  <si>
    <t>SST</t>
    <phoneticPr fontId="4" type="noConversion"/>
  </si>
  <si>
    <t>SHAFT</t>
    <phoneticPr fontId="4" type="noConversion"/>
  </si>
  <si>
    <t>KR6197-06KA</t>
    <phoneticPr fontId="4" type="noConversion"/>
  </si>
  <si>
    <t>BASE</t>
    <phoneticPr fontId="4" type="noConversion"/>
  </si>
  <si>
    <t>288F84M-B122A</t>
    <phoneticPr fontId="4" type="noConversion"/>
  </si>
  <si>
    <t>288F84M-B121A</t>
    <phoneticPr fontId="4" type="noConversion"/>
  </si>
  <si>
    <t>버사상(샘플)RVS</t>
    <phoneticPr fontId="4" type="noConversion"/>
  </si>
  <si>
    <r>
      <rPr>
        <b/>
        <sz val="10"/>
        <rFont val="맑은 고딕"/>
        <family val="3"/>
        <charset val="129"/>
      </rPr>
      <t>버사상(샘플)</t>
    </r>
    <r>
      <rPr>
        <sz val="10"/>
        <rFont val="맑은 고딕"/>
        <family val="3"/>
        <charset val="129"/>
      </rPr>
      <t>STD</t>
    </r>
    <phoneticPr fontId="4" type="noConversion"/>
  </si>
  <si>
    <t>수연</t>
  </si>
  <si>
    <t>AMB07U1A-KAA-R4</t>
    <phoneticPr fontId="4" type="noConversion"/>
  </si>
  <si>
    <t>SF2255</t>
    <phoneticPr fontId="4" type="noConversion"/>
  </si>
  <si>
    <t>박소연</t>
  </si>
  <si>
    <t>HIC</t>
    <phoneticPr fontId="4" type="noConversion"/>
  </si>
  <si>
    <t>HDBF05-M01B1(2C)</t>
    <phoneticPr fontId="4" type="noConversion"/>
  </si>
  <si>
    <t>SGF2041</t>
    <phoneticPr fontId="4" type="noConversion"/>
  </si>
  <si>
    <t>SST</t>
    <phoneticPr fontId="4" type="noConversion"/>
  </si>
  <si>
    <t>STOPPER</t>
    <phoneticPr fontId="4" type="noConversion"/>
  </si>
  <si>
    <t>K-JR01903-D180ZA</t>
    <phoneticPr fontId="4" type="noConversion"/>
  </si>
  <si>
    <t>SGP2020R</t>
    <phoneticPr fontId="4" type="noConversion"/>
  </si>
  <si>
    <t>AM0340A-K</t>
    <phoneticPr fontId="4" type="noConversion"/>
  </si>
  <si>
    <t>COVER</t>
    <phoneticPr fontId="4" type="noConversion"/>
  </si>
  <si>
    <t>JD4901</t>
    <phoneticPr fontId="4" type="noConversion"/>
  </si>
  <si>
    <t>김춘화</t>
  </si>
  <si>
    <t>KR6458AB456CA</t>
    <phoneticPr fontId="4" type="noConversion"/>
  </si>
  <si>
    <t>SGF2033</t>
    <phoneticPr fontId="4" type="noConversion"/>
  </si>
  <si>
    <t>SLIDER</t>
    <phoneticPr fontId="4" type="noConversion"/>
  </si>
  <si>
    <t>HDBF05-M02B1</t>
    <phoneticPr fontId="4" type="noConversion"/>
  </si>
  <si>
    <t>N/P</t>
    <phoneticPr fontId="4" type="noConversion"/>
  </si>
  <si>
    <t>이은실</t>
  </si>
  <si>
    <t>HIC</t>
    <phoneticPr fontId="4" type="noConversion"/>
  </si>
  <si>
    <t>A</t>
    <phoneticPr fontId="4" type="noConversion"/>
  </si>
  <si>
    <t>B</t>
    <phoneticPr fontId="4" type="noConversion"/>
  </si>
  <si>
    <t>NP635-315-006#LB</t>
    <phoneticPr fontId="4" type="noConversion"/>
  </si>
  <si>
    <t>SGP2030R</t>
    <phoneticPr fontId="4" type="noConversion"/>
  </si>
  <si>
    <t>샘플</t>
    <phoneticPr fontId="4" type="noConversion"/>
  </si>
  <si>
    <t>샘플A.B.C.D</t>
    <phoneticPr fontId="4" type="noConversion"/>
  </si>
  <si>
    <t>SST</t>
    <phoneticPr fontId="4" type="noConversion"/>
  </si>
  <si>
    <t>MCS</t>
    <phoneticPr fontId="4" type="noConversion"/>
  </si>
  <si>
    <t>STOPPER</t>
    <phoneticPr fontId="4" type="noConversion"/>
  </si>
  <si>
    <t>BASE</t>
    <phoneticPr fontId="4" type="noConversion"/>
  </si>
  <si>
    <t>ADAPTER</t>
    <phoneticPr fontId="4" type="noConversion"/>
  </si>
  <si>
    <t>K-JR01903-D180ZA(증)</t>
    <phoneticPr fontId="4" type="noConversion"/>
  </si>
  <si>
    <t>SGP2020R</t>
    <phoneticPr fontId="4" type="noConversion"/>
  </si>
  <si>
    <t>HDB08QL-102B1</t>
    <phoneticPr fontId="4" type="noConversion"/>
  </si>
  <si>
    <t>SGF2041</t>
    <phoneticPr fontId="4" type="noConversion"/>
  </si>
  <si>
    <t>AMB07U1A-KAA-R5</t>
    <phoneticPr fontId="4" type="noConversion"/>
  </si>
  <si>
    <t xml:space="preserve">SF2255 </t>
    <phoneticPr fontId="4" type="noConversion"/>
  </si>
  <si>
    <t>I/V</t>
    <phoneticPr fontId="4" type="noConversion"/>
  </si>
  <si>
    <t>KR6166CB299UA</t>
    <phoneticPr fontId="4" type="noConversion"/>
  </si>
  <si>
    <t>HDBF05-M04B1</t>
    <phoneticPr fontId="4" type="noConversion"/>
  </si>
  <si>
    <t>AMB20D7B-KAA-R1</t>
    <phoneticPr fontId="4" type="noConversion"/>
  </si>
  <si>
    <t>KR6202-06KA</t>
    <phoneticPr fontId="4" type="noConversion"/>
  </si>
  <si>
    <t>SHAFT</t>
    <phoneticPr fontId="4" type="noConversion"/>
  </si>
  <si>
    <t>SST</t>
    <phoneticPr fontId="4" type="noConversion"/>
  </si>
  <si>
    <t>B</t>
    <phoneticPr fontId="4" type="noConversion"/>
  </si>
  <si>
    <t>A</t>
    <phoneticPr fontId="4" type="noConversion"/>
  </si>
  <si>
    <t>AM0610C-J</t>
    <phoneticPr fontId="4" type="noConversion"/>
  </si>
  <si>
    <t>SAM</t>
    <phoneticPr fontId="4" type="noConversion"/>
  </si>
  <si>
    <t>MCS</t>
    <phoneticPr fontId="4" type="noConversion"/>
  </si>
  <si>
    <t>SGF2030</t>
    <phoneticPr fontId="4" type="noConversion"/>
  </si>
  <si>
    <t>NP635-315-006#IN-A</t>
    <phoneticPr fontId="4" type="noConversion"/>
  </si>
  <si>
    <t>NP635-315-006#IN-B</t>
    <phoneticPr fontId="4" type="noConversion"/>
  </si>
  <si>
    <t>LG35</t>
    <phoneticPr fontId="4" type="noConversion"/>
  </si>
  <si>
    <t>KR6454-A352YA</t>
    <phoneticPr fontId="4" type="noConversion"/>
  </si>
  <si>
    <t>AYE</t>
    <phoneticPr fontId="4" type="noConversion"/>
  </si>
  <si>
    <t>AMB07U1A-KAA-R5</t>
    <phoneticPr fontId="4" type="noConversion"/>
  </si>
  <si>
    <t>ADAPTER</t>
    <phoneticPr fontId="4" type="noConversion"/>
  </si>
  <si>
    <t>SF2255</t>
    <phoneticPr fontId="4" type="noConversion"/>
  </si>
  <si>
    <t>KR6422-B589CA</t>
    <phoneticPr fontId="4" type="noConversion"/>
  </si>
  <si>
    <t>NP628-1056-001#IN-B</t>
    <phoneticPr fontId="4" type="noConversion"/>
  </si>
  <si>
    <t>AMB0129A-KAA-R5</t>
    <phoneticPr fontId="4" type="noConversion"/>
  </si>
  <si>
    <t>SGF2050</t>
    <phoneticPr fontId="4" type="noConversion"/>
  </si>
  <si>
    <t>HDB75-M01A5-1L</t>
    <phoneticPr fontId="4" type="noConversion"/>
  </si>
  <si>
    <t>L/G</t>
    <phoneticPr fontId="4" type="noConversion"/>
  </si>
  <si>
    <t>HIC</t>
    <phoneticPr fontId="4" type="noConversion"/>
  </si>
  <si>
    <t>BASE</t>
    <phoneticPr fontId="4" type="noConversion"/>
  </si>
  <si>
    <t>A</t>
    <phoneticPr fontId="4" type="noConversion"/>
  </si>
  <si>
    <t>NP628-1056-001#IN-B</t>
    <phoneticPr fontId="4" type="noConversion"/>
  </si>
  <si>
    <t>AYE</t>
    <phoneticPr fontId="4" type="noConversion"/>
  </si>
  <si>
    <t>HDB75-M01A1-1L(4C)</t>
    <phoneticPr fontId="4" type="noConversion"/>
  </si>
  <si>
    <t>AMB20E4B-KAA-R2</t>
    <phoneticPr fontId="4" type="noConversion"/>
  </si>
  <si>
    <t>F/A</t>
    <phoneticPr fontId="4" type="noConversion"/>
  </si>
  <si>
    <t>MCS</t>
    <phoneticPr fontId="4" type="noConversion"/>
  </si>
  <si>
    <t>SF2255</t>
    <phoneticPr fontId="4" type="noConversion"/>
  </si>
  <si>
    <t>I/V</t>
    <phoneticPr fontId="4" type="noConversion"/>
  </si>
  <si>
    <t>1.2.3.4. 샘플</t>
    <phoneticPr fontId="4" type="noConversion"/>
  </si>
  <si>
    <t>I.J.K..L 샘플</t>
    <phoneticPr fontId="4" type="noConversion"/>
  </si>
  <si>
    <t>샘플</t>
    <phoneticPr fontId="4" type="noConversion"/>
  </si>
  <si>
    <t>K-AR3545-1A</t>
    <phoneticPr fontId="4" type="noConversion"/>
  </si>
  <si>
    <t>SLIDER</t>
    <phoneticPr fontId="4" type="noConversion"/>
  </si>
  <si>
    <t>SST</t>
    <phoneticPr fontId="4" type="noConversion"/>
  </si>
  <si>
    <t>SGF2033</t>
    <phoneticPr fontId="4" type="noConversion"/>
  </si>
  <si>
    <t>N/P</t>
    <phoneticPr fontId="4" type="noConversion"/>
  </si>
  <si>
    <t>HDB08NL-78S2(3차)</t>
    <phoneticPr fontId="4" type="noConversion"/>
  </si>
  <si>
    <t>SGF2030</t>
    <phoneticPr fontId="4" type="noConversion"/>
  </si>
  <si>
    <t>K-AR3464-1A</t>
    <phoneticPr fontId="4" type="noConversion"/>
  </si>
  <si>
    <t>COVER</t>
    <phoneticPr fontId="4" type="noConversion"/>
  </si>
  <si>
    <t>NP595-352-012#LB-1</t>
    <phoneticPr fontId="4" type="noConversion"/>
  </si>
  <si>
    <t>SGP2030R</t>
    <phoneticPr fontId="4" type="noConversion"/>
  </si>
  <si>
    <t>HDBF05-M02B1</t>
    <phoneticPr fontId="4" type="noConversion"/>
  </si>
  <si>
    <t>SGF2041</t>
    <phoneticPr fontId="4" type="noConversion"/>
  </si>
  <si>
    <t>HDBF05-M04B1</t>
    <phoneticPr fontId="4" type="noConversion"/>
  </si>
  <si>
    <t>STOPPER</t>
    <phoneticPr fontId="4" type="noConversion"/>
  </si>
  <si>
    <t>AMB07U1A-KAA-R5</t>
    <phoneticPr fontId="4" type="noConversion"/>
  </si>
  <si>
    <t>ADAPTER</t>
    <phoneticPr fontId="4" type="noConversion"/>
  </si>
  <si>
    <t xml:space="preserve">SF2255 </t>
    <phoneticPr fontId="4" type="noConversion"/>
  </si>
  <si>
    <t>B</t>
    <phoneticPr fontId="4" type="noConversion"/>
  </si>
  <si>
    <t>AMB0172A-KAA-R2</t>
    <phoneticPr fontId="4" type="noConversion"/>
  </si>
  <si>
    <t>AMB0354A-KAA-R1</t>
    <phoneticPr fontId="4" type="noConversion"/>
  </si>
  <si>
    <t>KR6166CB299UA</t>
    <phoneticPr fontId="4" type="noConversion"/>
  </si>
  <si>
    <t>AMB0129A-KAA-R5</t>
    <phoneticPr fontId="4" type="noConversion"/>
  </si>
  <si>
    <t>SGF2050</t>
    <phoneticPr fontId="4" type="noConversion"/>
  </si>
  <si>
    <t>AMB1915B-KAA-R1</t>
    <phoneticPr fontId="4" type="noConversion"/>
  </si>
  <si>
    <t>ACTUATOR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</si>
</sst>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244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20"/>
  </cols>
  <sheetData>
    <row r="3" spans="2:3" ht="15" customHeight="1" x14ac:dyDescent="0.3">
      <c r="B3" s="19" t="s">
        <v>28</v>
      </c>
      <c r="C3" s="19" t="s">
        <v>29</v>
      </c>
    </row>
    <row r="4" spans="2:3" ht="15" customHeight="1" x14ac:dyDescent="0.3">
      <c r="B4" s="21"/>
      <c r="C4" s="21" t="s">
        <v>35</v>
      </c>
    </row>
    <row r="5" spans="2:3" ht="15" customHeight="1" x14ac:dyDescent="0.3">
      <c r="B5" s="21" t="s">
        <v>30</v>
      </c>
      <c r="C5" s="21" t="s">
        <v>31</v>
      </c>
    </row>
    <row r="6" spans="2:3" ht="15" customHeight="1" x14ac:dyDescent="0.3">
      <c r="B6" s="21" t="s">
        <v>32</v>
      </c>
      <c r="C6" s="21" t="s">
        <v>33</v>
      </c>
    </row>
    <row r="7" spans="2:3" ht="15" customHeight="1" x14ac:dyDescent="0.3">
      <c r="B7" s="21" t="s">
        <v>34</v>
      </c>
      <c r="C7" s="21" t="s">
        <v>37</v>
      </c>
    </row>
    <row r="8" spans="2:3" ht="15" customHeight="1" x14ac:dyDescent="0.3">
      <c r="B8" s="21" t="s">
        <v>36</v>
      </c>
      <c r="C8" s="21" t="s">
        <v>39</v>
      </c>
    </row>
    <row r="9" spans="2:3" ht="15" customHeight="1" x14ac:dyDescent="0.3">
      <c r="B9" s="21" t="s">
        <v>38</v>
      </c>
      <c r="C9" s="21" t="s">
        <v>41</v>
      </c>
    </row>
    <row r="10" spans="2:3" ht="15" customHeight="1" x14ac:dyDescent="0.3">
      <c r="B10" s="21" t="s">
        <v>40</v>
      </c>
      <c r="C10" s="21"/>
    </row>
    <row r="11" spans="2:3" ht="15" customHeight="1" x14ac:dyDescent="0.3">
      <c r="B11" s="21" t="s">
        <v>42</v>
      </c>
      <c r="C11" s="21"/>
    </row>
    <row r="12" spans="2:3" ht="15" customHeight="1" x14ac:dyDescent="0.3">
      <c r="B12" s="21" t="s">
        <v>43</v>
      </c>
      <c r="C12" s="21"/>
    </row>
    <row r="13" spans="2:3" ht="15" customHeight="1" x14ac:dyDescent="0.3">
      <c r="B13" s="21" t="s">
        <v>44</v>
      </c>
      <c r="C13" s="21"/>
    </row>
    <row r="14" spans="2:3" ht="15" customHeight="1" x14ac:dyDescent="0.3">
      <c r="B14" s="21" t="s">
        <v>45</v>
      </c>
      <c r="C14" s="21"/>
    </row>
    <row r="15" spans="2:3" ht="15" customHeight="1" x14ac:dyDescent="0.3">
      <c r="B15" s="21" t="s">
        <v>48</v>
      </c>
      <c r="C15" s="21"/>
    </row>
    <row r="16" spans="2:3" ht="15" customHeight="1" x14ac:dyDescent="0.3">
      <c r="B16" s="21" t="s">
        <v>49</v>
      </c>
      <c r="C16" s="21"/>
    </row>
    <row r="17" spans="2:3" ht="15" customHeight="1" x14ac:dyDescent="0.3">
      <c r="B17" s="21"/>
      <c r="C17" s="21"/>
    </row>
    <row r="18" spans="2:3" ht="15" customHeight="1" x14ac:dyDescent="0.3">
      <c r="B18" s="21"/>
      <c r="C18" s="21"/>
    </row>
    <row r="19" spans="2:3" ht="15" customHeight="1" x14ac:dyDescent="0.3">
      <c r="B19" s="21"/>
      <c r="C19" s="21"/>
    </row>
    <row r="20" spans="2:3" ht="15" customHeight="1" x14ac:dyDescent="0.3">
      <c r="B20" s="21"/>
      <c r="C20" s="21"/>
    </row>
    <row r="21" spans="2:3" ht="15" customHeight="1" x14ac:dyDescent="0.3">
      <c r="B21" s="21"/>
      <c r="C21" s="21"/>
    </row>
    <row r="22" spans="2:3" ht="15" customHeight="1" x14ac:dyDescent="0.3">
      <c r="B22" s="21"/>
      <c r="C22" s="21"/>
    </row>
    <row r="23" spans="2:3" ht="15" customHeight="1" x14ac:dyDescent="0.3">
      <c r="B23" s="21"/>
      <c r="C23" s="21"/>
    </row>
    <row r="24" spans="2:3" ht="15" customHeight="1" x14ac:dyDescent="0.3">
      <c r="B24" s="21"/>
      <c r="C24" s="21"/>
    </row>
    <row r="25" spans="2:3" ht="15" customHeight="1" x14ac:dyDescent="0.3">
      <c r="B25" s="21"/>
      <c r="C25" s="2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FA3FD-EA44-4738-8A33-0500D9B63CC3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T12" sqref="T12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35" t="s">
        <v>52</v>
      </c>
      <c r="B1" s="36"/>
      <c r="C1" s="36"/>
      <c r="D1" s="36"/>
      <c r="E1" s="41" t="s">
        <v>0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2"/>
    </row>
    <row r="2" spans="1:29" s="1" customFormat="1" ht="13.5" customHeight="1" x14ac:dyDescent="0.3">
      <c r="A2" s="37"/>
      <c r="B2" s="38"/>
      <c r="C2" s="38"/>
      <c r="D2" s="38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4"/>
    </row>
    <row r="3" spans="1:29" s="1" customFormat="1" ht="13.5" customHeight="1" x14ac:dyDescent="0.3">
      <c r="A3" s="39"/>
      <c r="B3" s="40"/>
      <c r="C3" s="40"/>
      <c r="D3" s="40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6"/>
    </row>
    <row r="4" spans="1:29" s="1" customFormat="1" ht="9.9499999999999993" customHeight="1" thickBot="1" x14ac:dyDescent="0.35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9"/>
    </row>
    <row r="5" spans="1:29" s="2" customFormat="1" ht="17.25" thickTop="1" x14ac:dyDescent="0.3">
      <c r="A5" s="29" t="s">
        <v>1</v>
      </c>
      <c r="B5" s="50" t="s">
        <v>50</v>
      </c>
      <c r="C5" s="50" t="str">
        <f>RIGHT($A$1,1)</f>
        <v>일</v>
      </c>
      <c r="D5" s="29" t="s">
        <v>2</v>
      </c>
      <c r="E5" s="29" t="s">
        <v>3</v>
      </c>
      <c r="F5" s="29" t="s">
        <v>4</v>
      </c>
      <c r="G5" s="29" t="s">
        <v>5</v>
      </c>
      <c r="H5" s="27" t="s">
        <v>6</v>
      </c>
      <c r="I5" s="29" t="s">
        <v>7</v>
      </c>
      <c r="J5" s="29" t="s">
        <v>8</v>
      </c>
      <c r="K5" s="29" t="s">
        <v>9</v>
      </c>
      <c r="L5" s="30" t="s">
        <v>10</v>
      </c>
      <c r="M5" s="32" t="s">
        <v>11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 t="s">
        <v>12</v>
      </c>
      <c r="Y5" s="32"/>
      <c r="Z5" s="32"/>
      <c r="AA5" s="32" t="s">
        <v>13</v>
      </c>
      <c r="AB5" s="32" t="s">
        <v>14</v>
      </c>
      <c r="AC5" s="53" t="s">
        <v>15</v>
      </c>
    </row>
    <row r="6" spans="1:29" s="2" customFormat="1" ht="17.25" thickBot="1" x14ac:dyDescent="0.35">
      <c r="A6" s="28"/>
      <c r="B6" s="51"/>
      <c r="C6" s="51"/>
      <c r="D6" s="28"/>
      <c r="E6" s="28"/>
      <c r="F6" s="28"/>
      <c r="G6" s="28"/>
      <c r="H6" s="28"/>
      <c r="I6" s="28"/>
      <c r="J6" s="28"/>
      <c r="K6" s="28"/>
      <c r="L6" s="31"/>
      <c r="M6" s="22" t="s">
        <v>16</v>
      </c>
      <c r="N6" s="22" t="s">
        <v>17</v>
      </c>
      <c r="O6" s="22" t="s">
        <v>18</v>
      </c>
      <c r="P6" s="22" t="s">
        <v>19</v>
      </c>
      <c r="Q6" s="22" t="s">
        <v>20</v>
      </c>
      <c r="R6" s="3" t="s">
        <v>21</v>
      </c>
      <c r="S6" s="22" t="s">
        <v>22</v>
      </c>
      <c r="T6" s="3" t="s">
        <v>23</v>
      </c>
      <c r="U6" s="3" t="s">
        <v>46</v>
      </c>
      <c r="V6" s="3" t="s">
        <v>47</v>
      </c>
      <c r="W6" s="22" t="s">
        <v>24</v>
      </c>
      <c r="X6" s="22" t="s">
        <v>25</v>
      </c>
      <c r="Y6" s="22" t="s">
        <v>26</v>
      </c>
      <c r="Z6" s="22" t="s">
        <v>27</v>
      </c>
      <c r="AA6" s="52"/>
      <c r="AB6" s="52"/>
      <c r="AC6" s="52"/>
    </row>
    <row r="7" spans="1:29" s="13" customFormat="1" ht="20.100000000000001" customHeight="1" thickTop="1" x14ac:dyDescent="0.3">
      <c r="A7" s="4">
        <v>1</v>
      </c>
      <c r="B7" s="5">
        <v>11</v>
      </c>
      <c r="C7" s="5">
        <v>9</v>
      </c>
      <c r="D7" s="6" t="s">
        <v>57</v>
      </c>
      <c r="E7" s="6" t="s">
        <v>56</v>
      </c>
      <c r="F7" s="6" t="s">
        <v>53</v>
      </c>
      <c r="G7" s="4" t="s">
        <v>58</v>
      </c>
      <c r="H7" s="4" t="s">
        <v>59</v>
      </c>
      <c r="I7" s="7">
        <f t="shared" ref="I7:I46" si="0">J7+K7</f>
        <v>552</v>
      </c>
      <c r="J7" s="8">
        <v>550</v>
      </c>
      <c r="K7" s="7">
        <f t="shared" ref="K7:K16" si="1">SUM(M7:W7)</f>
        <v>2</v>
      </c>
      <c r="L7" s="9">
        <f t="shared" ref="L7:L46" si="2">K7/I7</f>
        <v>3.6231884057971015E-3</v>
      </c>
      <c r="M7" s="10"/>
      <c r="N7" s="10"/>
      <c r="O7" s="10"/>
      <c r="P7" s="10">
        <v>1</v>
      </c>
      <c r="Q7" s="10"/>
      <c r="R7" s="10"/>
      <c r="S7" s="10">
        <v>1</v>
      </c>
      <c r="T7" s="10"/>
      <c r="U7" s="10"/>
      <c r="V7" s="10"/>
      <c r="W7" s="10"/>
      <c r="X7" s="11">
        <v>20201108</v>
      </c>
      <c r="Y7" s="11">
        <v>1</v>
      </c>
      <c r="Z7" s="5" t="s">
        <v>54</v>
      </c>
      <c r="AA7" s="11" t="str">
        <f t="shared" ref="AA7:AA46" si="3">IF($Z7="A","하선동",IF($Z7="B","이형준",""))</f>
        <v>하선동</v>
      </c>
      <c r="AB7" s="4" t="s">
        <v>55</v>
      </c>
      <c r="AC7" s="12"/>
    </row>
    <row r="8" spans="1:29" s="13" customFormat="1" ht="20.100000000000001" customHeight="1" x14ac:dyDescent="0.3">
      <c r="A8" s="4">
        <v>2</v>
      </c>
      <c r="B8" s="5">
        <f>B7</f>
        <v>11</v>
      </c>
      <c r="C8" s="5">
        <f>C7</f>
        <v>9</v>
      </c>
      <c r="D8" s="6" t="s">
        <v>30</v>
      </c>
      <c r="E8" s="6" t="s">
        <v>63</v>
      </c>
      <c r="F8" s="6" t="s">
        <v>64</v>
      </c>
      <c r="G8" s="4" t="s">
        <v>65</v>
      </c>
      <c r="H8" s="4" t="s">
        <v>66</v>
      </c>
      <c r="I8" s="7">
        <f t="shared" si="0"/>
        <v>2855</v>
      </c>
      <c r="J8" s="8">
        <v>2800</v>
      </c>
      <c r="K8" s="7">
        <f t="shared" si="1"/>
        <v>55</v>
      </c>
      <c r="L8" s="9">
        <f t="shared" si="2"/>
        <v>1.9264448336252189E-2</v>
      </c>
      <c r="M8" s="10">
        <v>1</v>
      </c>
      <c r="N8" s="10"/>
      <c r="O8" s="10"/>
      <c r="P8" s="10">
        <v>52</v>
      </c>
      <c r="Q8" s="10"/>
      <c r="R8" s="10"/>
      <c r="S8" s="10"/>
      <c r="T8" s="10">
        <v>2</v>
      </c>
      <c r="U8" s="10"/>
      <c r="V8" s="10"/>
      <c r="W8" s="10"/>
      <c r="X8" s="11">
        <v>20201106</v>
      </c>
      <c r="Y8" s="11">
        <v>15</v>
      </c>
      <c r="Z8" s="5" t="s">
        <v>67</v>
      </c>
      <c r="AA8" s="11" t="str">
        <f t="shared" si="3"/>
        <v>이형준</v>
      </c>
      <c r="AB8" s="4" t="s">
        <v>55</v>
      </c>
      <c r="AC8" s="12"/>
    </row>
    <row r="9" spans="1:29" s="13" customFormat="1" ht="20.100000000000001" customHeight="1" x14ac:dyDescent="0.3">
      <c r="A9" s="4">
        <v>3</v>
      </c>
      <c r="B9" s="5">
        <f t="shared" ref="B9:C46" si="4">B8</f>
        <v>11</v>
      </c>
      <c r="C9" s="5">
        <f t="shared" si="4"/>
        <v>9</v>
      </c>
      <c r="D9" s="6" t="s">
        <v>30</v>
      </c>
      <c r="E9" s="6" t="s">
        <v>63</v>
      </c>
      <c r="F9" s="6" t="s">
        <v>64</v>
      </c>
      <c r="G9" s="4" t="s">
        <v>65</v>
      </c>
      <c r="H9" s="4" t="s">
        <v>66</v>
      </c>
      <c r="I9" s="7">
        <f t="shared" si="0"/>
        <v>846</v>
      </c>
      <c r="J9" s="8">
        <v>839</v>
      </c>
      <c r="K9" s="7">
        <f t="shared" si="1"/>
        <v>7</v>
      </c>
      <c r="L9" s="9">
        <f t="shared" si="2"/>
        <v>8.2742316784869974E-3</v>
      </c>
      <c r="M9" s="10"/>
      <c r="N9" s="10"/>
      <c r="O9" s="10"/>
      <c r="P9" s="10">
        <v>6</v>
      </c>
      <c r="Q9" s="10"/>
      <c r="R9" s="10"/>
      <c r="S9" s="10"/>
      <c r="T9" s="10">
        <v>1</v>
      </c>
      <c r="U9" s="10"/>
      <c r="V9" s="10"/>
      <c r="W9" s="10"/>
      <c r="X9" s="11">
        <v>20201106</v>
      </c>
      <c r="Y9" s="11">
        <v>15</v>
      </c>
      <c r="Z9" s="5" t="s">
        <v>54</v>
      </c>
      <c r="AA9" s="11" t="str">
        <f t="shared" si="3"/>
        <v>하선동</v>
      </c>
      <c r="AB9" s="4" t="s">
        <v>55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11</v>
      </c>
      <c r="C10" s="5">
        <f t="shared" si="4"/>
        <v>9</v>
      </c>
      <c r="D10" s="6" t="s">
        <v>30</v>
      </c>
      <c r="E10" s="6" t="s">
        <v>71</v>
      </c>
      <c r="F10" s="4" t="s">
        <v>70</v>
      </c>
      <c r="G10" s="4" t="s">
        <v>72</v>
      </c>
      <c r="H10" s="4" t="s">
        <v>73</v>
      </c>
      <c r="I10" s="7">
        <f t="shared" si="0"/>
        <v>3000</v>
      </c>
      <c r="J10" s="8">
        <v>2771</v>
      </c>
      <c r="K10" s="7">
        <f t="shared" si="1"/>
        <v>229</v>
      </c>
      <c r="L10" s="9">
        <f t="shared" si="2"/>
        <v>7.6333333333333336E-2</v>
      </c>
      <c r="M10" s="10"/>
      <c r="N10" s="10">
        <v>223</v>
      </c>
      <c r="O10" s="10"/>
      <c r="P10" s="10"/>
      <c r="Q10" s="10"/>
      <c r="R10" s="10"/>
      <c r="S10" s="10"/>
      <c r="T10" s="10">
        <v>6</v>
      </c>
      <c r="U10" s="10"/>
      <c r="V10" s="10"/>
      <c r="W10" s="10"/>
      <c r="X10" s="11">
        <v>20201106</v>
      </c>
      <c r="Y10" s="11">
        <v>12</v>
      </c>
      <c r="Z10" s="5" t="s">
        <v>68</v>
      </c>
      <c r="AA10" s="11" t="str">
        <f t="shared" si="3"/>
        <v>이형준</v>
      </c>
      <c r="AB10" s="4" t="s">
        <v>55</v>
      </c>
      <c r="AC10" s="12" t="s">
        <v>69</v>
      </c>
    </row>
    <row r="11" spans="1:29" s="13" customFormat="1" ht="20.100000000000001" customHeight="1" x14ac:dyDescent="0.3">
      <c r="A11" s="4">
        <v>5</v>
      </c>
      <c r="B11" s="5">
        <f t="shared" si="4"/>
        <v>11</v>
      </c>
      <c r="C11" s="5">
        <f t="shared" si="4"/>
        <v>9</v>
      </c>
      <c r="D11" s="6" t="s">
        <v>75</v>
      </c>
      <c r="E11" s="6" t="s">
        <v>63</v>
      </c>
      <c r="F11" s="6" t="s">
        <v>74</v>
      </c>
      <c r="G11" s="4" t="s">
        <v>76</v>
      </c>
      <c r="H11" s="4" t="s">
        <v>59</v>
      </c>
      <c r="I11" s="7">
        <f t="shared" si="0"/>
        <v>1525</v>
      </c>
      <c r="J11" s="8">
        <v>1520</v>
      </c>
      <c r="K11" s="7">
        <f t="shared" si="1"/>
        <v>5</v>
      </c>
      <c r="L11" s="9">
        <f t="shared" si="2"/>
        <v>3.2786885245901639E-3</v>
      </c>
      <c r="M11" s="10">
        <v>2</v>
      </c>
      <c r="N11" s="10"/>
      <c r="O11" s="10"/>
      <c r="P11" s="10">
        <v>3</v>
      </c>
      <c r="Q11" s="10"/>
      <c r="R11" s="10"/>
      <c r="S11" s="10"/>
      <c r="T11" s="10"/>
      <c r="U11" s="10"/>
      <c r="V11" s="10"/>
      <c r="W11" s="10"/>
      <c r="X11" s="11">
        <v>20201109</v>
      </c>
      <c r="Y11" s="11">
        <v>13</v>
      </c>
      <c r="Z11" s="5" t="s">
        <v>77</v>
      </c>
      <c r="AA11" s="11" t="str">
        <f t="shared" si="3"/>
        <v>하선동</v>
      </c>
      <c r="AB11" s="4" t="s">
        <v>78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11</v>
      </c>
      <c r="C12" s="5">
        <f t="shared" si="4"/>
        <v>9</v>
      </c>
      <c r="D12" s="6" t="s">
        <v>79</v>
      </c>
      <c r="E12" s="4" t="s">
        <v>80</v>
      </c>
      <c r="F12" s="4" t="s">
        <v>81</v>
      </c>
      <c r="G12" s="4"/>
      <c r="H12" s="4" t="s">
        <v>59</v>
      </c>
      <c r="I12" s="7">
        <f t="shared" si="0"/>
        <v>15936</v>
      </c>
      <c r="J12" s="8">
        <v>15000</v>
      </c>
      <c r="K12" s="7">
        <f t="shared" si="1"/>
        <v>936</v>
      </c>
      <c r="L12" s="9">
        <f t="shared" si="2"/>
        <v>5.8734939759036146E-2</v>
      </c>
      <c r="M12" s="10">
        <v>923</v>
      </c>
      <c r="N12" s="10">
        <v>13</v>
      </c>
      <c r="O12" s="10"/>
      <c r="P12" s="10"/>
      <c r="Q12" s="10"/>
      <c r="R12" s="10"/>
      <c r="S12" s="10"/>
      <c r="T12" s="10"/>
      <c r="U12" s="10"/>
      <c r="V12" s="10"/>
      <c r="W12" s="10"/>
      <c r="X12" s="11">
        <v>20200926</v>
      </c>
      <c r="Y12" s="11">
        <v>4</v>
      </c>
      <c r="Z12" s="5" t="s">
        <v>68</v>
      </c>
      <c r="AA12" s="11" t="str">
        <f t="shared" si="3"/>
        <v>이형준</v>
      </c>
      <c r="AB12" s="4" t="s">
        <v>78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11</v>
      </c>
      <c r="C13" s="5">
        <f t="shared" si="4"/>
        <v>9</v>
      </c>
      <c r="D13" s="6" t="s">
        <v>30</v>
      </c>
      <c r="E13" s="6" t="s">
        <v>63</v>
      </c>
      <c r="F13" s="6" t="s">
        <v>64</v>
      </c>
      <c r="G13" s="4" t="s">
        <v>65</v>
      </c>
      <c r="H13" s="4" t="s">
        <v>59</v>
      </c>
      <c r="I13" s="7">
        <f t="shared" si="0"/>
        <v>1526</v>
      </c>
      <c r="J13" s="8">
        <v>1450</v>
      </c>
      <c r="K13" s="7">
        <f t="shared" si="1"/>
        <v>76</v>
      </c>
      <c r="L13" s="9">
        <f t="shared" si="2"/>
        <v>4.9803407601572737E-2</v>
      </c>
      <c r="M13" s="10">
        <v>12</v>
      </c>
      <c r="N13" s="10"/>
      <c r="O13" s="10"/>
      <c r="P13" s="10">
        <v>42</v>
      </c>
      <c r="Q13" s="10"/>
      <c r="R13" s="10"/>
      <c r="S13" s="10"/>
      <c r="T13" s="10"/>
      <c r="U13" s="10"/>
      <c r="V13" s="10">
        <v>22</v>
      </c>
      <c r="W13" s="10"/>
      <c r="X13" s="11">
        <v>20201106</v>
      </c>
      <c r="Y13" s="11">
        <v>15</v>
      </c>
      <c r="Z13" s="5" t="s">
        <v>77</v>
      </c>
      <c r="AA13" s="11" t="str">
        <f t="shared" si="3"/>
        <v>하선동</v>
      </c>
      <c r="AB13" s="4" t="s">
        <v>87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11</v>
      </c>
      <c r="C14" s="5">
        <f t="shared" si="4"/>
        <v>9</v>
      </c>
      <c r="D14" s="6" t="s">
        <v>30</v>
      </c>
      <c r="E14" s="6" t="s">
        <v>63</v>
      </c>
      <c r="F14" s="6" t="s">
        <v>64</v>
      </c>
      <c r="G14" s="4" t="s">
        <v>65</v>
      </c>
      <c r="H14" s="4" t="s">
        <v>59</v>
      </c>
      <c r="I14" s="7">
        <f t="shared" si="0"/>
        <v>3402</v>
      </c>
      <c r="J14" s="8">
        <v>3300</v>
      </c>
      <c r="K14" s="7">
        <f t="shared" si="1"/>
        <v>102</v>
      </c>
      <c r="L14" s="9">
        <f t="shared" si="2"/>
        <v>2.9982363315696647E-2</v>
      </c>
      <c r="M14" s="10">
        <v>4</v>
      </c>
      <c r="N14" s="10"/>
      <c r="O14" s="10"/>
      <c r="P14" s="10">
        <v>62</v>
      </c>
      <c r="Q14" s="10"/>
      <c r="R14" s="10"/>
      <c r="S14" s="10"/>
      <c r="T14" s="10"/>
      <c r="U14" s="10"/>
      <c r="V14" s="10">
        <v>36</v>
      </c>
      <c r="W14" s="10"/>
      <c r="X14" s="11">
        <v>20201105</v>
      </c>
      <c r="Y14" s="11">
        <v>15</v>
      </c>
      <c r="Z14" s="5" t="s">
        <v>68</v>
      </c>
      <c r="AA14" s="11" t="str">
        <f t="shared" si="3"/>
        <v>이형준</v>
      </c>
      <c r="AB14" s="4" t="s">
        <v>87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11</v>
      </c>
      <c r="C15" s="5">
        <f t="shared" si="4"/>
        <v>9</v>
      </c>
      <c r="D15" s="6" t="s">
        <v>30</v>
      </c>
      <c r="E15" s="6" t="s">
        <v>63</v>
      </c>
      <c r="F15" s="6" t="s">
        <v>64</v>
      </c>
      <c r="G15" s="4" t="s">
        <v>65</v>
      </c>
      <c r="H15" s="4" t="s">
        <v>59</v>
      </c>
      <c r="I15" s="7">
        <f t="shared" si="0"/>
        <v>2373</v>
      </c>
      <c r="J15" s="8">
        <v>2300</v>
      </c>
      <c r="K15" s="7">
        <f t="shared" si="1"/>
        <v>73</v>
      </c>
      <c r="L15" s="9">
        <f t="shared" si="2"/>
        <v>3.076274757690687E-2</v>
      </c>
      <c r="M15" s="10">
        <v>2</v>
      </c>
      <c r="N15" s="10"/>
      <c r="O15" s="10"/>
      <c r="P15" s="10">
        <v>49</v>
      </c>
      <c r="Q15" s="10"/>
      <c r="R15" s="10"/>
      <c r="S15" s="10"/>
      <c r="T15" s="10"/>
      <c r="U15" s="10"/>
      <c r="V15" s="10">
        <v>22</v>
      </c>
      <c r="W15" s="10"/>
      <c r="X15" s="11">
        <v>20201104</v>
      </c>
      <c r="Y15" s="11">
        <v>15</v>
      </c>
      <c r="Z15" s="5" t="s">
        <v>68</v>
      </c>
      <c r="AA15" s="11" t="str">
        <f t="shared" si="3"/>
        <v>이형준</v>
      </c>
      <c r="AB15" s="4" t="s">
        <v>87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11</v>
      </c>
      <c r="C16" s="5">
        <f t="shared" si="4"/>
        <v>9</v>
      </c>
      <c r="D16" s="6" t="s">
        <v>30</v>
      </c>
      <c r="E16" s="6" t="s">
        <v>63</v>
      </c>
      <c r="F16" s="6" t="s">
        <v>64</v>
      </c>
      <c r="G16" s="4" t="s">
        <v>65</v>
      </c>
      <c r="H16" s="4" t="s">
        <v>59</v>
      </c>
      <c r="I16" s="7">
        <f t="shared" si="0"/>
        <v>2015</v>
      </c>
      <c r="J16" s="8">
        <v>1950</v>
      </c>
      <c r="K16" s="7">
        <f t="shared" si="1"/>
        <v>65</v>
      </c>
      <c r="L16" s="9">
        <f t="shared" si="2"/>
        <v>3.2258064516129031E-2</v>
      </c>
      <c r="M16" s="10">
        <v>2</v>
      </c>
      <c r="N16" s="10"/>
      <c r="O16" s="10"/>
      <c r="P16" s="10">
        <v>63</v>
      </c>
      <c r="Q16" s="10"/>
      <c r="R16" s="10"/>
      <c r="S16" s="10"/>
      <c r="T16" s="10"/>
      <c r="U16" s="10"/>
      <c r="V16" s="10"/>
      <c r="W16" s="10"/>
      <c r="X16" s="11">
        <v>20201105</v>
      </c>
      <c r="Y16" s="11">
        <v>15</v>
      </c>
      <c r="Z16" s="5" t="s">
        <v>77</v>
      </c>
      <c r="AA16" s="11" t="str">
        <f t="shared" si="3"/>
        <v>하선동</v>
      </c>
      <c r="AB16" s="4" t="s">
        <v>87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11</v>
      </c>
      <c r="C17" s="5">
        <f t="shared" si="4"/>
        <v>9</v>
      </c>
      <c r="D17" s="6" t="s">
        <v>30</v>
      </c>
      <c r="E17" s="6" t="s">
        <v>56</v>
      </c>
      <c r="F17" s="6" t="s">
        <v>88</v>
      </c>
      <c r="G17" s="4" t="s">
        <v>89</v>
      </c>
      <c r="H17" s="4" t="s">
        <v>73</v>
      </c>
      <c r="I17" s="7">
        <f t="shared" si="0"/>
        <v>550</v>
      </c>
      <c r="J17" s="8">
        <v>550</v>
      </c>
      <c r="K17" s="7">
        <f t="shared" ref="K17:K18" si="5">SUM(M17:W17)</f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>
        <v>20201108</v>
      </c>
      <c r="Y17" s="11">
        <v>1</v>
      </c>
      <c r="Z17" s="5" t="s">
        <v>77</v>
      </c>
      <c r="AA17" s="11" t="str">
        <f t="shared" si="3"/>
        <v>하선동</v>
      </c>
      <c r="AB17" s="4" t="s">
        <v>90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11</v>
      </c>
      <c r="C18" s="5">
        <f t="shared" si="4"/>
        <v>9</v>
      </c>
      <c r="D18" s="6" t="s">
        <v>91</v>
      </c>
      <c r="E18" s="6" t="s">
        <v>63</v>
      </c>
      <c r="F18" s="6" t="s">
        <v>92</v>
      </c>
      <c r="G18" s="4" t="s">
        <v>93</v>
      </c>
      <c r="H18" s="4" t="s">
        <v>59</v>
      </c>
      <c r="I18" s="7">
        <f t="shared" si="0"/>
        <v>5468</v>
      </c>
      <c r="J18" s="8">
        <v>5464</v>
      </c>
      <c r="K18" s="7">
        <f t="shared" si="5"/>
        <v>4</v>
      </c>
      <c r="L18" s="9">
        <f t="shared" si="2"/>
        <v>7.3152889539136799E-4</v>
      </c>
      <c r="M18" s="10"/>
      <c r="N18" s="10"/>
      <c r="O18" s="10"/>
      <c r="P18" s="10">
        <v>3</v>
      </c>
      <c r="Q18" s="10">
        <v>1</v>
      </c>
      <c r="R18" s="10"/>
      <c r="S18" s="10"/>
      <c r="T18" s="10"/>
      <c r="U18" s="10"/>
      <c r="V18" s="10"/>
      <c r="W18" s="10"/>
      <c r="X18" s="11">
        <v>20201106</v>
      </c>
      <c r="Y18" s="11">
        <v>4</v>
      </c>
      <c r="Z18" s="5" t="s">
        <v>77</v>
      </c>
      <c r="AA18" s="11" t="str">
        <f t="shared" si="3"/>
        <v>하선동</v>
      </c>
      <c r="AB18" s="4" t="s">
        <v>90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11</v>
      </c>
      <c r="C19" s="5">
        <f t="shared" si="4"/>
        <v>9</v>
      </c>
      <c r="D19" s="6" t="s">
        <v>94</v>
      </c>
      <c r="E19" s="15" t="s">
        <v>95</v>
      </c>
      <c r="F19" s="4" t="s">
        <v>96</v>
      </c>
      <c r="G19" s="4" t="s">
        <v>97</v>
      </c>
      <c r="H19" s="4" t="s">
        <v>59</v>
      </c>
      <c r="I19" s="7">
        <f t="shared" si="0"/>
        <v>2012</v>
      </c>
      <c r="J19" s="8">
        <v>2012</v>
      </c>
      <c r="K19" s="7">
        <f t="shared" ref="K19:K46" si="6">SUM(M19:W19)</f>
        <v>0</v>
      </c>
      <c r="L19" s="9">
        <f t="shared" si="2"/>
        <v>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>
        <v>20201109</v>
      </c>
      <c r="Y19" s="11">
        <v>11</v>
      </c>
      <c r="Z19" s="5" t="s">
        <v>77</v>
      </c>
      <c r="AA19" s="11" t="str">
        <f t="shared" si="3"/>
        <v>하선동</v>
      </c>
      <c r="AB19" s="4" t="s">
        <v>90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11</v>
      </c>
      <c r="C20" s="5">
        <f t="shared" si="4"/>
        <v>9</v>
      </c>
      <c r="D20" s="6" t="s">
        <v>30</v>
      </c>
      <c r="E20" s="6" t="s">
        <v>99</v>
      </c>
      <c r="F20" s="6" t="s">
        <v>98</v>
      </c>
      <c r="G20" s="4" t="s">
        <v>100</v>
      </c>
      <c r="H20" s="4" t="s">
        <v>59</v>
      </c>
      <c r="I20" s="7">
        <f t="shared" si="0"/>
        <v>4095</v>
      </c>
      <c r="J20" s="8">
        <v>4095</v>
      </c>
      <c r="K20" s="7">
        <f t="shared" si="6"/>
        <v>0</v>
      </c>
      <c r="L20" s="9">
        <f t="shared" si="2"/>
        <v>0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>
        <v>20201109</v>
      </c>
      <c r="Y20" s="11">
        <v>3</v>
      </c>
      <c r="Z20" s="5" t="s">
        <v>77</v>
      </c>
      <c r="AA20" s="11" t="str">
        <f t="shared" si="3"/>
        <v>하선동</v>
      </c>
      <c r="AB20" s="4" t="s">
        <v>90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11</v>
      </c>
      <c r="C21" s="5">
        <f t="shared" si="4"/>
        <v>9</v>
      </c>
      <c r="D21" s="6" t="s">
        <v>30</v>
      </c>
      <c r="E21" s="6" t="s">
        <v>56</v>
      </c>
      <c r="F21" s="6" t="s">
        <v>53</v>
      </c>
      <c r="G21" s="4" t="s">
        <v>58</v>
      </c>
      <c r="H21" s="4" t="s">
        <v>59</v>
      </c>
      <c r="I21" s="7">
        <f t="shared" si="0"/>
        <v>3056</v>
      </c>
      <c r="J21" s="8">
        <v>2988</v>
      </c>
      <c r="K21" s="7">
        <f t="shared" si="6"/>
        <v>68</v>
      </c>
      <c r="L21" s="9">
        <f t="shared" si="2"/>
        <v>2.2251308900523559E-2</v>
      </c>
      <c r="M21" s="10">
        <v>6</v>
      </c>
      <c r="N21" s="10"/>
      <c r="O21" s="10"/>
      <c r="P21" s="10">
        <v>43</v>
      </c>
      <c r="Q21" s="10">
        <v>4</v>
      </c>
      <c r="R21" s="10"/>
      <c r="S21" s="10">
        <v>10</v>
      </c>
      <c r="T21" s="10">
        <v>1</v>
      </c>
      <c r="U21" s="10">
        <v>4</v>
      </c>
      <c r="V21" s="10"/>
      <c r="W21" s="10"/>
      <c r="X21" s="11">
        <v>20201108</v>
      </c>
      <c r="Y21" s="11">
        <v>1</v>
      </c>
      <c r="Z21" s="5" t="s">
        <v>77</v>
      </c>
      <c r="AA21" s="11" t="str">
        <f t="shared" si="3"/>
        <v>하선동</v>
      </c>
      <c r="AB21" s="4" t="s">
        <v>101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11</v>
      </c>
      <c r="C22" s="5">
        <f t="shared" si="4"/>
        <v>9</v>
      </c>
      <c r="D22" s="13" t="s">
        <v>94</v>
      </c>
      <c r="E22" s="6" t="s">
        <v>63</v>
      </c>
      <c r="F22" s="6" t="s">
        <v>102</v>
      </c>
      <c r="G22" s="4" t="s">
        <v>103</v>
      </c>
      <c r="H22" s="4" t="s">
        <v>59</v>
      </c>
      <c r="I22" s="7">
        <f t="shared" si="0"/>
        <v>2688</v>
      </c>
      <c r="J22" s="8">
        <v>2382</v>
      </c>
      <c r="K22" s="7">
        <f t="shared" si="6"/>
        <v>306</v>
      </c>
      <c r="L22" s="9">
        <f t="shared" si="2"/>
        <v>0.11383928571428571</v>
      </c>
      <c r="M22" s="10">
        <v>256</v>
      </c>
      <c r="N22" s="10"/>
      <c r="O22" s="10"/>
      <c r="P22" s="10">
        <v>50</v>
      </c>
      <c r="Q22" s="10"/>
      <c r="R22" s="10"/>
      <c r="S22" s="10"/>
      <c r="T22" s="10"/>
      <c r="U22" s="10"/>
      <c r="V22" s="10"/>
      <c r="W22" s="10"/>
      <c r="X22" s="11">
        <v>20201106</v>
      </c>
      <c r="Y22" s="11">
        <v>7</v>
      </c>
      <c r="Z22" s="5" t="s">
        <v>68</v>
      </c>
      <c r="AA22" s="11" t="str">
        <f t="shared" si="3"/>
        <v>이형준</v>
      </c>
      <c r="AB22" s="4" t="s">
        <v>101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11</v>
      </c>
      <c r="C23" s="5">
        <f t="shared" si="4"/>
        <v>9</v>
      </c>
      <c r="D23" s="6" t="s">
        <v>91</v>
      </c>
      <c r="E23" s="6" t="s">
        <v>104</v>
      </c>
      <c r="F23" s="6" t="s">
        <v>105</v>
      </c>
      <c r="G23" s="4" t="s">
        <v>93</v>
      </c>
      <c r="H23" s="4" t="s">
        <v>106</v>
      </c>
      <c r="I23" s="7">
        <f t="shared" si="0"/>
        <v>3818</v>
      </c>
      <c r="J23" s="8">
        <v>3813</v>
      </c>
      <c r="K23" s="7">
        <f t="shared" si="6"/>
        <v>5</v>
      </c>
      <c r="L23" s="9">
        <f t="shared" si="2"/>
        <v>1.3095861707700367E-3</v>
      </c>
      <c r="M23" s="10"/>
      <c r="N23" s="10"/>
      <c r="O23" s="10"/>
      <c r="P23" s="10"/>
      <c r="Q23" s="10"/>
      <c r="R23" s="10"/>
      <c r="S23" s="10">
        <v>5</v>
      </c>
      <c r="T23" s="10"/>
      <c r="U23" s="10"/>
      <c r="V23" s="10"/>
      <c r="W23" s="10"/>
      <c r="X23" s="11">
        <v>20201103</v>
      </c>
      <c r="Y23" s="11">
        <v>12</v>
      </c>
      <c r="Z23" s="5" t="s">
        <v>77</v>
      </c>
      <c r="AA23" s="11" t="str">
        <f t="shared" si="3"/>
        <v>하선동</v>
      </c>
      <c r="AB23" s="4" t="s">
        <v>101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11</v>
      </c>
      <c r="C24" s="5">
        <f t="shared" si="4"/>
        <v>9</v>
      </c>
      <c r="D24" s="6" t="s">
        <v>91</v>
      </c>
      <c r="E24" s="6" t="s">
        <v>104</v>
      </c>
      <c r="F24" s="6" t="s">
        <v>105</v>
      </c>
      <c r="G24" s="4" t="s">
        <v>93</v>
      </c>
      <c r="H24" s="4" t="s">
        <v>106</v>
      </c>
      <c r="I24" s="7">
        <f t="shared" si="0"/>
        <v>496</v>
      </c>
      <c r="J24" s="8">
        <v>482</v>
      </c>
      <c r="K24" s="7">
        <f t="shared" si="6"/>
        <v>14</v>
      </c>
      <c r="L24" s="9">
        <f t="shared" si="2"/>
        <v>2.8225806451612902E-2</v>
      </c>
      <c r="M24" s="10"/>
      <c r="N24" s="10"/>
      <c r="O24" s="10"/>
      <c r="P24" s="10">
        <v>3</v>
      </c>
      <c r="Q24" s="10">
        <v>5</v>
      </c>
      <c r="R24" s="10"/>
      <c r="S24" s="10">
        <v>4</v>
      </c>
      <c r="T24" s="10">
        <v>2</v>
      </c>
      <c r="U24" s="10"/>
      <c r="V24" s="10"/>
      <c r="W24" s="10"/>
      <c r="X24" s="11">
        <v>20201109</v>
      </c>
      <c r="Y24" s="11">
        <v>2</v>
      </c>
      <c r="Z24" s="5" t="s">
        <v>77</v>
      </c>
      <c r="AA24" s="11" t="str">
        <f t="shared" si="3"/>
        <v>하선동</v>
      </c>
      <c r="AB24" s="4" t="s">
        <v>101</v>
      </c>
      <c r="AC24" s="12"/>
    </row>
    <row r="25" spans="1:29" s="13" customFormat="1" ht="20.100000000000001" customHeight="1" x14ac:dyDescent="0.3">
      <c r="A25" s="4">
        <v>19</v>
      </c>
      <c r="B25" s="5">
        <f t="shared" si="4"/>
        <v>11</v>
      </c>
      <c r="C25" s="5">
        <f t="shared" si="4"/>
        <v>9</v>
      </c>
      <c r="D25" s="6" t="s">
        <v>30</v>
      </c>
      <c r="E25" s="6" t="s">
        <v>56</v>
      </c>
      <c r="F25" s="6" t="s">
        <v>53</v>
      </c>
      <c r="G25" s="4" t="s">
        <v>58</v>
      </c>
      <c r="H25" s="4" t="s">
        <v>59</v>
      </c>
      <c r="I25" s="7">
        <f t="shared" si="0"/>
        <v>1005</v>
      </c>
      <c r="J25" s="8">
        <v>995</v>
      </c>
      <c r="K25" s="7">
        <f t="shared" si="6"/>
        <v>10</v>
      </c>
      <c r="L25" s="9">
        <f t="shared" si="2"/>
        <v>9.9502487562189053E-3</v>
      </c>
      <c r="M25" s="10"/>
      <c r="N25" s="10"/>
      <c r="O25" s="10"/>
      <c r="P25" s="10">
        <v>8</v>
      </c>
      <c r="Q25" s="10">
        <v>1</v>
      </c>
      <c r="R25" s="10"/>
      <c r="S25" s="10">
        <v>1</v>
      </c>
      <c r="T25" s="10"/>
      <c r="U25" s="10"/>
      <c r="V25" s="10"/>
      <c r="W25" s="10"/>
      <c r="X25" s="11">
        <v>20201109</v>
      </c>
      <c r="Y25" s="11">
        <v>1</v>
      </c>
      <c r="Z25" s="5" t="s">
        <v>68</v>
      </c>
      <c r="AA25" s="11" t="str">
        <f t="shared" si="3"/>
        <v>이형준</v>
      </c>
      <c r="AB25" s="4" t="s">
        <v>107</v>
      </c>
      <c r="AC25" s="12"/>
    </row>
    <row r="26" spans="1:29" s="13" customFormat="1" ht="20.100000000000001" customHeight="1" x14ac:dyDescent="0.3">
      <c r="A26" s="4">
        <v>20</v>
      </c>
      <c r="B26" s="5">
        <f t="shared" si="4"/>
        <v>11</v>
      </c>
      <c r="C26" s="5">
        <f t="shared" si="4"/>
        <v>9</v>
      </c>
      <c r="D26" s="6" t="s">
        <v>79</v>
      </c>
      <c r="E26" s="4" t="s">
        <v>80</v>
      </c>
      <c r="F26" s="4" t="s">
        <v>81</v>
      </c>
      <c r="G26" s="4"/>
      <c r="H26" s="4" t="s">
        <v>59</v>
      </c>
      <c r="I26" s="7">
        <f t="shared" si="0"/>
        <v>29440</v>
      </c>
      <c r="J26" s="8">
        <v>28000</v>
      </c>
      <c r="K26" s="7">
        <f t="shared" si="6"/>
        <v>1440</v>
      </c>
      <c r="L26" s="9">
        <f t="shared" si="2"/>
        <v>4.8913043478260872E-2</v>
      </c>
      <c r="M26" s="10">
        <v>1440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>
        <v>20200926</v>
      </c>
      <c r="Y26" s="11">
        <v>4</v>
      </c>
      <c r="Z26" s="5" t="s">
        <v>68</v>
      </c>
      <c r="AA26" s="11" t="str">
        <f t="shared" si="3"/>
        <v>이형준</v>
      </c>
      <c r="AB26" s="4" t="s">
        <v>107</v>
      </c>
      <c r="AC26" s="12"/>
    </row>
    <row r="27" spans="1:29" s="13" customFormat="1" ht="20.100000000000001" customHeight="1" x14ac:dyDescent="0.3">
      <c r="A27" s="4">
        <v>21</v>
      </c>
      <c r="B27" s="5">
        <f t="shared" si="4"/>
        <v>11</v>
      </c>
      <c r="C27" s="5">
        <f t="shared" si="4"/>
        <v>9</v>
      </c>
      <c r="D27" s="6" t="s">
        <v>79</v>
      </c>
      <c r="E27" s="4" t="s">
        <v>80</v>
      </c>
      <c r="F27" s="4" t="s">
        <v>81</v>
      </c>
      <c r="G27" s="4"/>
      <c r="H27" s="4" t="s">
        <v>59</v>
      </c>
      <c r="I27" s="7">
        <f t="shared" si="0"/>
        <v>7543</v>
      </c>
      <c r="J27" s="8">
        <v>7300</v>
      </c>
      <c r="K27" s="7">
        <f t="shared" si="6"/>
        <v>243</v>
      </c>
      <c r="L27" s="9">
        <f t="shared" si="2"/>
        <v>3.2215298952671348E-2</v>
      </c>
      <c r="M27" s="10">
        <v>243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>
        <v>20200926</v>
      </c>
      <c r="Y27" s="11">
        <v>4</v>
      </c>
      <c r="Z27" s="5" t="s">
        <v>77</v>
      </c>
      <c r="AA27" s="11" t="str">
        <f t="shared" si="3"/>
        <v>하선동</v>
      </c>
      <c r="AB27" s="4" t="s">
        <v>107</v>
      </c>
      <c r="AC27" s="12"/>
    </row>
    <row r="28" spans="1:29" s="13" customFormat="1" ht="20.100000000000001" customHeight="1" x14ac:dyDescent="0.3">
      <c r="A28" s="4">
        <v>22</v>
      </c>
      <c r="B28" s="5">
        <f t="shared" si="4"/>
        <v>11</v>
      </c>
      <c r="C28" s="5">
        <f t="shared" si="4"/>
        <v>9</v>
      </c>
      <c r="D28" s="6" t="s">
        <v>91</v>
      </c>
      <c r="E28" s="6" t="s">
        <v>104</v>
      </c>
      <c r="F28" s="6" t="s">
        <v>105</v>
      </c>
      <c r="G28" s="4" t="s">
        <v>93</v>
      </c>
      <c r="H28" s="4" t="s">
        <v>106</v>
      </c>
      <c r="I28" s="7">
        <f t="shared" si="0"/>
        <v>1304</v>
      </c>
      <c r="J28" s="8">
        <v>1270</v>
      </c>
      <c r="K28" s="7">
        <f t="shared" si="6"/>
        <v>34</v>
      </c>
      <c r="L28" s="9">
        <f t="shared" si="2"/>
        <v>2.6073619631901839E-2</v>
      </c>
      <c r="M28" s="10"/>
      <c r="N28" s="10"/>
      <c r="O28" s="10"/>
      <c r="P28" s="10">
        <v>6</v>
      </c>
      <c r="Q28" s="10">
        <v>7</v>
      </c>
      <c r="R28" s="10"/>
      <c r="S28" s="10">
        <v>18</v>
      </c>
      <c r="T28" s="10">
        <v>3</v>
      </c>
      <c r="U28" s="10"/>
      <c r="V28" s="10"/>
      <c r="W28" s="10"/>
      <c r="X28" s="11">
        <v>20201109</v>
      </c>
      <c r="Y28" s="11">
        <v>2</v>
      </c>
      <c r="Z28" s="5" t="s">
        <v>77</v>
      </c>
      <c r="AA28" s="11" t="str">
        <f t="shared" si="3"/>
        <v>하선동</v>
      </c>
      <c r="AB28" s="4" t="s">
        <v>107</v>
      </c>
      <c r="AC28" s="12"/>
    </row>
    <row r="29" spans="1:29" s="13" customFormat="1" ht="20.100000000000001" customHeight="1" x14ac:dyDescent="0.3">
      <c r="A29" s="4">
        <v>23</v>
      </c>
      <c r="B29" s="5">
        <f t="shared" si="4"/>
        <v>11</v>
      </c>
      <c r="C29" s="5">
        <f t="shared" si="4"/>
        <v>9</v>
      </c>
      <c r="D29" s="6" t="s">
        <v>91</v>
      </c>
      <c r="E29" s="6" t="s">
        <v>104</v>
      </c>
      <c r="F29" s="6" t="s">
        <v>105</v>
      </c>
      <c r="G29" s="4" t="s">
        <v>93</v>
      </c>
      <c r="H29" s="4" t="s">
        <v>106</v>
      </c>
      <c r="I29" s="7">
        <f t="shared" si="0"/>
        <v>3323</v>
      </c>
      <c r="J29" s="8">
        <v>3235</v>
      </c>
      <c r="K29" s="7">
        <f t="shared" si="6"/>
        <v>88</v>
      </c>
      <c r="L29" s="9">
        <f t="shared" si="2"/>
        <v>2.6482094492928078E-2</v>
      </c>
      <c r="M29" s="10"/>
      <c r="N29" s="10"/>
      <c r="O29" s="10"/>
      <c r="P29" s="10">
        <v>5</v>
      </c>
      <c r="Q29" s="10">
        <v>38</v>
      </c>
      <c r="R29" s="10"/>
      <c r="S29" s="10">
        <v>42</v>
      </c>
      <c r="T29" s="10">
        <v>3</v>
      </c>
      <c r="U29" s="10"/>
      <c r="V29" s="10"/>
      <c r="W29" s="10"/>
      <c r="X29" s="11">
        <v>20201109</v>
      </c>
      <c r="Y29" s="11">
        <v>2</v>
      </c>
      <c r="Z29" s="5" t="s">
        <v>68</v>
      </c>
      <c r="AA29" s="11" t="str">
        <f t="shared" si="3"/>
        <v>이형준</v>
      </c>
      <c r="AB29" s="4" t="s">
        <v>107</v>
      </c>
      <c r="AC29" s="12"/>
    </row>
    <row r="30" spans="1:29" s="13" customFormat="1" ht="20.100000000000001" customHeight="1" x14ac:dyDescent="0.3">
      <c r="A30" s="4">
        <v>24</v>
      </c>
      <c r="B30" s="5">
        <f t="shared" si="4"/>
        <v>11</v>
      </c>
      <c r="C30" s="5">
        <f t="shared" si="4"/>
        <v>9</v>
      </c>
      <c r="D30" s="6"/>
      <c r="E30" s="6"/>
      <c r="F30" s="6"/>
      <c r="G30" s="4"/>
      <c r="H30" s="4"/>
      <c r="I30" s="7">
        <f t="shared" si="0"/>
        <v>0</v>
      </c>
      <c r="J30" s="8"/>
      <c r="K30" s="7">
        <f t="shared" si="6"/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3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>
        <f t="shared" si="4"/>
        <v>11</v>
      </c>
      <c r="C31" s="5">
        <f t="shared" si="4"/>
        <v>9</v>
      </c>
      <c r="D31" s="6"/>
      <c r="E31" s="4"/>
      <c r="F31" s="4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2"/>
    </row>
    <row r="32" spans="1:29" s="13" customFormat="1" ht="20.100000000000001" customHeight="1" x14ac:dyDescent="0.3">
      <c r="A32" s="4">
        <v>26</v>
      </c>
      <c r="B32" s="5">
        <f t="shared" si="4"/>
        <v>11</v>
      </c>
      <c r="C32" s="5">
        <f t="shared" si="4"/>
        <v>9</v>
      </c>
      <c r="D32" s="6"/>
      <c r="E32" s="4"/>
      <c r="F32" s="4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>
        <f t="shared" si="4"/>
        <v>11</v>
      </c>
      <c r="C33" s="5">
        <f t="shared" si="4"/>
        <v>9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>
        <f t="shared" si="4"/>
        <v>11</v>
      </c>
      <c r="C34" s="5">
        <f t="shared" si="4"/>
        <v>9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f t="shared" si="4"/>
        <v>11</v>
      </c>
      <c r="C35" s="5">
        <f t="shared" si="4"/>
        <v>9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f t="shared" si="4"/>
        <v>11</v>
      </c>
      <c r="C36" s="5">
        <f t="shared" si="4"/>
        <v>9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f t="shared" si="4"/>
        <v>11</v>
      </c>
      <c r="C37" s="5">
        <f t="shared" si="4"/>
        <v>9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4"/>
        <v>11</v>
      </c>
      <c r="C38" s="5">
        <f t="shared" si="4"/>
        <v>9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4"/>
        <v>11</v>
      </c>
      <c r="C39" s="5">
        <f t="shared" si="4"/>
        <v>9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4"/>
        <v>11</v>
      </c>
      <c r="C40" s="5">
        <f t="shared" si="4"/>
        <v>9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si="4"/>
        <v>11</v>
      </c>
      <c r="C41" s="5">
        <f t="shared" si="4"/>
        <v>9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4"/>
        <v>11</v>
      </c>
      <c r="C42" s="5">
        <f t="shared" si="4"/>
        <v>9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4"/>
        <v>11</v>
      </c>
      <c r="C43" s="5">
        <f t="shared" si="4"/>
        <v>9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4"/>
        <v>11</v>
      </c>
      <c r="C44" s="5">
        <f t="shared" si="4"/>
        <v>9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4"/>
        <v>11</v>
      </c>
      <c r="C45" s="5">
        <f t="shared" si="4"/>
        <v>9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4"/>
        <v>11</v>
      </c>
      <c r="C46" s="5">
        <f t="shared" si="4"/>
        <v>9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33"/>
      <c r="B47" s="34"/>
      <c r="C47" s="34"/>
      <c r="D47" s="34"/>
      <c r="E47" s="34"/>
      <c r="F47" s="34"/>
      <c r="G47" s="34"/>
      <c r="H47" s="34"/>
      <c r="I47" s="24">
        <f t="shared" ref="I47:W47" si="7">SUM(I7:I46)</f>
        <v>98828</v>
      </c>
      <c r="J47" s="24">
        <f t="shared" si="7"/>
        <v>95066</v>
      </c>
      <c r="K47" s="24">
        <f t="shared" si="7"/>
        <v>3762</v>
      </c>
      <c r="L47" s="24" t="e">
        <f t="shared" si="7"/>
        <v>#DIV/0!</v>
      </c>
      <c r="M47" s="24">
        <f t="shared" si="7"/>
        <v>2891</v>
      </c>
      <c r="N47" s="24">
        <f t="shared" si="7"/>
        <v>236</v>
      </c>
      <c r="O47" s="24">
        <f t="shared" si="7"/>
        <v>0</v>
      </c>
      <c r="P47" s="24">
        <f t="shared" si="7"/>
        <v>396</v>
      </c>
      <c r="Q47" s="24">
        <f t="shared" si="7"/>
        <v>56</v>
      </c>
      <c r="R47" s="24">
        <f t="shared" si="7"/>
        <v>0</v>
      </c>
      <c r="S47" s="24">
        <f t="shared" si="7"/>
        <v>81</v>
      </c>
      <c r="T47" s="24">
        <f t="shared" si="7"/>
        <v>18</v>
      </c>
      <c r="U47" s="24">
        <f t="shared" si="7"/>
        <v>4</v>
      </c>
      <c r="V47" s="24">
        <f t="shared" si="7"/>
        <v>80</v>
      </c>
      <c r="W47" s="24">
        <f t="shared" si="7"/>
        <v>0</v>
      </c>
      <c r="X47" s="25"/>
      <c r="Y47" s="26"/>
      <c r="Z47" s="26"/>
      <c r="AA47" s="26"/>
      <c r="AB47" s="26"/>
      <c r="AC47" s="26"/>
    </row>
    <row r="48" spans="1:29" s="16" customFormat="1" ht="13.5" x14ac:dyDescent="0.3">
      <c r="A48" s="33"/>
      <c r="B48" s="34"/>
      <c r="C48" s="34"/>
      <c r="D48" s="34"/>
      <c r="E48" s="34"/>
      <c r="F48" s="34"/>
      <c r="G48" s="34"/>
      <c r="H48" s="3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6"/>
      <c r="Y48" s="26"/>
      <c r="Z48" s="26"/>
      <c r="AA48" s="26"/>
      <c r="AB48" s="26"/>
      <c r="AC48" s="26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9</v>
      </c>
      <c r="D49" s="6" t="s">
        <v>43</v>
      </c>
      <c r="E49" s="6" t="s">
        <v>82</v>
      </c>
      <c r="F49" s="6" t="s">
        <v>83</v>
      </c>
      <c r="G49" s="4"/>
      <c r="H49" s="4"/>
      <c r="I49" s="7">
        <f t="shared" ref="I49:I63" si="8">J49+K49</f>
        <v>32</v>
      </c>
      <c r="J49" s="8">
        <v>30</v>
      </c>
      <c r="K49" s="7">
        <f t="shared" ref="K49:K63" si="9">SUM(M49:W49)</f>
        <v>2</v>
      </c>
      <c r="L49" s="9">
        <f t="shared" ref="L49:L63" si="10">K49/I49</f>
        <v>6.25E-2</v>
      </c>
      <c r="M49" s="10">
        <v>2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20201109</v>
      </c>
      <c r="Y49" s="11">
        <v>14</v>
      </c>
      <c r="Z49" s="5" t="s">
        <v>77</v>
      </c>
      <c r="AA49" s="11" t="str">
        <f>IF($Z49="A","하선동",IF($Z49="B","이형준",""))</f>
        <v>하선동</v>
      </c>
      <c r="AB49" s="4"/>
      <c r="AC49" s="12" t="s">
        <v>85</v>
      </c>
    </row>
    <row r="50" spans="1:29" ht="20.100000000000001" customHeight="1" x14ac:dyDescent="0.3">
      <c r="A50" s="4">
        <v>2</v>
      </c>
      <c r="B50" s="5" t="str">
        <f t="shared" ref="B50:B63" si="11">LEFT($A$1,1)</f>
        <v>1</v>
      </c>
      <c r="C50" s="5" t="str">
        <f t="shared" ref="C50:C63" si="12">MID($A$1,4,2)</f>
        <v xml:space="preserve"> 9</v>
      </c>
      <c r="D50" s="6" t="s">
        <v>43</v>
      </c>
      <c r="E50" s="6" t="s">
        <v>82</v>
      </c>
      <c r="F50" s="6" t="s">
        <v>84</v>
      </c>
      <c r="G50" s="4"/>
      <c r="H50" s="4"/>
      <c r="I50" s="7">
        <f t="shared" si="8"/>
        <v>32</v>
      </c>
      <c r="J50" s="14">
        <v>30</v>
      </c>
      <c r="K50" s="7">
        <f t="shared" si="9"/>
        <v>2</v>
      </c>
      <c r="L50" s="9">
        <f t="shared" si="10"/>
        <v>6.25E-2</v>
      </c>
      <c r="M50" s="10">
        <v>2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>
        <v>20201106</v>
      </c>
      <c r="Y50" s="11">
        <v>14</v>
      </c>
      <c r="Z50" s="5" t="s">
        <v>77</v>
      </c>
      <c r="AA50" s="11" t="str">
        <f t="shared" ref="AA50:AA63" si="13">IF($Z50="A","하선동",IF($Z50="B","이형준",""))</f>
        <v>하선동</v>
      </c>
      <c r="AB50" s="4"/>
      <c r="AC50" s="12" t="s">
        <v>86</v>
      </c>
    </row>
    <row r="51" spans="1:29" ht="20.100000000000001" customHeight="1" x14ac:dyDescent="0.3">
      <c r="A51" s="4">
        <v>3</v>
      </c>
      <c r="B51" s="5" t="str">
        <f t="shared" si="11"/>
        <v>1</v>
      </c>
      <c r="C51" s="5" t="str">
        <f t="shared" si="12"/>
        <v xml:space="preserve"> 9</v>
      </c>
      <c r="D51" s="6"/>
      <c r="E51" s="6"/>
      <c r="F51" s="6"/>
      <c r="G51" s="4"/>
      <c r="H51" s="4"/>
      <c r="I51" s="7">
        <f t="shared" si="8"/>
        <v>0</v>
      </c>
      <c r="J51" s="8"/>
      <c r="K51" s="7">
        <f t="shared" si="9"/>
        <v>0</v>
      </c>
      <c r="L51" s="9" t="e">
        <f t="shared" si="10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5"/>
      <c r="AA51" s="11" t="str">
        <f t="shared" si="13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1"/>
        <v>1</v>
      </c>
      <c r="C52" s="5" t="str">
        <f t="shared" si="12"/>
        <v xml:space="preserve"> 9</v>
      </c>
      <c r="D52" s="6"/>
      <c r="E52" s="6"/>
      <c r="F52" s="6"/>
      <c r="G52" s="4"/>
      <c r="H52" s="4"/>
      <c r="I52" s="7">
        <f t="shared" si="8"/>
        <v>0</v>
      </c>
      <c r="J52" s="8"/>
      <c r="K52" s="7">
        <f t="shared" si="9"/>
        <v>0</v>
      </c>
      <c r="L52" s="9" t="e">
        <f t="shared" si="10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3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1"/>
        <v>1</v>
      </c>
      <c r="C53" s="5" t="str">
        <f t="shared" si="12"/>
        <v xml:space="preserve"> 9</v>
      </c>
      <c r="D53" s="6"/>
      <c r="E53" s="6"/>
      <c r="F53" s="6"/>
      <c r="G53" s="4"/>
      <c r="H53" s="4"/>
      <c r="I53" s="7">
        <f t="shared" si="8"/>
        <v>0</v>
      </c>
      <c r="J53" s="8"/>
      <c r="K53" s="7">
        <f t="shared" si="9"/>
        <v>0</v>
      </c>
      <c r="L53" s="9" t="e">
        <f t="shared" si="10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3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1"/>
        <v>1</v>
      </c>
      <c r="C54" s="5" t="str">
        <f t="shared" si="12"/>
        <v xml:space="preserve"> 9</v>
      </c>
      <c r="D54" s="6"/>
      <c r="E54" s="6"/>
      <c r="F54" s="6"/>
      <c r="G54" s="4"/>
      <c r="H54" s="4"/>
      <c r="I54" s="7">
        <f t="shared" si="8"/>
        <v>0</v>
      </c>
      <c r="J54" s="8"/>
      <c r="K54" s="7">
        <f t="shared" si="9"/>
        <v>0</v>
      </c>
      <c r="L54" s="9" t="e">
        <f t="shared" si="10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3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1"/>
        <v>1</v>
      </c>
      <c r="C55" s="5" t="str">
        <f t="shared" si="12"/>
        <v xml:space="preserve"> 9</v>
      </c>
      <c r="D55" s="6"/>
      <c r="E55" s="6"/>
      <c r="F55" s="6"/>
      <c r="G55" s="4"/>
      <c r="H55" s="4"/>
      <c r="I55" s="7">
        <f t="shared" si="8"/>
        <v>0</v>
      </c>
      <c r="J55" s="8"/>
      <c r="K55" s="7">
        <f t="shared" si="9"/>
        <v>0</v>
      </c>
      <c r="L55" s="9" t="e">
        <f t="shared" si="10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3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1"/>
        <v>1</v>
      </c>
      <c r="C56" s="5" t="str">
        <f t="shared" si="12"/>
        <v xml:space="preserve"> 9</v>
      </c>
      <c r="D56" s="6"/>
      <c r="E56" s="6"/>
      <c r="F56" s="6"/>
      <c r="G56" s="4"/>
      <c r="H56" s="4"/>
      <c r="I56" s="7">
        <f t="shared" si="8"/>
        <v>0</v>
      </c>
      <c r="J56" s="8"/>
      <c r="K56" s="7">
        <f t="shared" si="9"/>
        <v>0</v>
      </c>
      <c r="L56" s="9" t="e">
        <f t="shared" si="10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3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1"/>
        <v>1</v>
      </c>
      <c r="C57" s="5" t="str">
        <f t="shared" si="12"/>
        <v xml:space="preserve"> 9</v>
      </c>
      <c r="D57" s="6"/>
      <c r="E57" s="6"/>
      <c r="F57" s="6"/>
      <c r="G57" s="4"/>
      <c r="H57" s="4"/>
      <c r="I57" s="7">
        <f t="shared" si="8"/>
        <v>0</v>
      </c>
      <c r="J57" s="8"/>
      <c r="K57" s="7">
        <f t="shared" si="9"/>
        <v>0</v>
      </c>
      <c r="L57" s="9" t="e">
        <f t="shared" si="10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3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1"/>
        <v>1</v>
      </c>
      <c r="C58" s="5" t="str">
        <f t="shared" si="12"/>
        <v xml:space="preserve"> 9</v>
      </c>
      <c r="D58" s="6"/>
      <c r="E58" s="6"/>
      <c r="F58" s="6"/>
      <c r="G58" s="4"/>
      <c r="H58" s="4"/>
      <c r="I58" s="7">
        <f t="shared" si="8"/>
        <v>0</v>
      </c>
      <c r="J58" s="8"/>
      <c r="K58" s="7">
        <f t="shared" si="9"/>
        <v>0</v>
      </c>
      <c r="L58" s="9" t="e">
        <f t="shared" si="10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3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1"/>
        <v>1</v>
      </c>
      <c r="C59" s="5" t="str">
        <f t="shared" si="12"/>
        <v xml:space="preserve"> 9</v>
      </c>
      <c r="D59" s="6"/>
      <c r="E59" s="6"/>
      <c r="F59" s="6"/>
      <c r="G59" s="4"/>
      <c r="H59" s="4"/>
      <c r="I59" s="7">
        <f t="shared" si="8"/>
        <v>0</v>
      </c>
      <c r="J59" s="8"/>
      <c r="K59" s="7">
        <f t="shared" si="9"/>
        <v>0</v>
      </c>
      <c r="L59" s="9" t="e">
        <f t="shared" si="10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3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1"/>
        <v>1</v>
      </c>
      <c r="C60" s="5" t="str">
        <f t="shared" si="12"/>
        <v xml:space="preserve"> 9</v>
      </c>
      <c r="D60" s="6"/>
      <c r="E60" s="6"/>
      <c r="F60" s="6"/>
      <c r="G60" s="4"/>
      <c r="H60" s="4"/>
      <c r="I60" s="7">
        <f t="shared" si="8"/>
        <v>0</v>
      </c>
      <c r="J60" s="8"/>
      <c r="K60" s="7">
        <f t="shared" si="9"/>
        <v>0</v>
      </c>
      <c r="L60" s="9" t="e">
        <f t="shared" si="10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3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1"/>
        <v>1</v>
      </c>
      <c r="C61" s="5" t="str">
        <f t="shared" si="12"/>
        <v xml:space="preserve"> 9</v>
      </c>
      <c r="D61" s="6"/>
      <c r="E61" s="6"/>
      <c r="F61" s="6"/>
      <c r="G61" s="4"/>
      <c r="H61" s="4"/>
      <c r="I61" s="7">
        <f t="shared" si="8"/>
        <v>0</v>
      </c>
      <c r="J61" s="8"/>
      <c r="K61" s="7">
        <f t="shared" si="9"/>
        <v>0</v>
      </c>
      <c r="L61" s="9" t="e">
        <f t="shared" si="10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3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1"/>
        <v>1</v>
      </c>
      <c r="C62" s="5" t="str">
        <f t="shared" si="12"/>
        <v xml:space="preserve"> 9</v>
      </c>
      <c r="D62" s="6"/>
      <c r="E62" s="6"/>
      <c r="F62" s="6"/>
      <c r="G62" s="4"/>
      <c r="H62" s="4"/>
      <c r="I62" s="7">
        <f t="shared" si="8"/>
        <v>0</v>
      </c>
      <c r="J62" s="8"/>
      <c r="K62" s="7">
        <f t="shared" si="9"/>
        <v>0</v>
      </c>
      <c r="L62" s="9" t="e">
        <f t="shared" si="10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3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1"/>
        <v>1</v>
      </c>
      <c r="C63" s="5" t="str">
        <f t="shared" si="12"/>
        <v xml:space="preserve"> 9</v>
      </c>
      <c r="D63" s="6"/>
      <c r="E63" s="6"/>
      <c r="F63" s="6"/>
      <c r="G63" s="4"/>
      <c r="H63" s="4"/>
      <c r="I63" s="7">
        <f t="shared" si="8"/>
        <v>0</v>
      </c>
      <c r="J63" s="8"/>
      <c r="K63" s="7">
        <f t="shared" si="9"/>
        <v>0</v>
      </c>
      <c r="L63" s="9" t="e">
        <f t="shared" si="10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3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AC7 A8:C46 I8:AC9 D10:AC12 D26:AA27 D30:AC46 I28:AA29 AC26:AC29">
    <cfRule type="expression" dxfId="243" priority="61">
      <formula>$L7&gt;0.15</formula>
    </cfRule>
    <cfRule type="expression" dxfId="242" priority="62">
      <formula>AND($L7&gt;0.08,$L7&lt;0.15)</formula>
    </cfRule>
  </conditionalFormatting>
  <conditionalFormatting sqref="A49:AC63">
    <cfRule type="expression" dxfId="241" priority="59">
      <formula>$L49&gt;0.15</formula>
    </cfRule>
    <cfRule type="expression" dxfId="240" priority="60">
      <formula>AND($L49&gt;0.08,$L49&lt;0.15)</formula>
    </cfRule>
  </conditionalFormatting>
  <conditionalFormatting sqref="D26:G26">
    <cfRule type="expression" dxfId="239" priority="55">
      <formula>$L26&gt;0.15</formula>
    </cfRule>
    <cfRule type="expression" dxfId="238" priority="56">
      <formula>AND($L26&gt;0.08,$L26&lt;0.15)</formula>
    </cfRule>
  </conditionalFormatting>
  <conditionalFormatting sqref="H26">
    <cfRule type="expression" dxfId="237" priority="53">
      <formula>$L26&gt;0.15</formula>
    </cfRule>
    <cfRule type="expression" dxfId="236" priority="54">
      <formula>AND($L26&gt;0.08,$L26&lt;0.15)</formula>
    </cfRule>
  </conditionalFormatting>
  <conditionalFormatting sqref="D7:AC7 I8:AC9 D10:AC12 I13:AC16 D17:AC17 I18:AC19 D20:AC21 I22:AC24 D25:AC25 AB26:AB29">
    <cfRule type="expression" dxfId="235" priority="47">
      <formula>$L7&gt;0.15</formula>
    </cfRule>
    <cfRule type="expression" dxfId="234" priority="48">
      <formula>AND($L7&gt;0.08,$L7&lt;0.15)</formula>
    </cfRule>
  </conditionalFormatting>
  <conditionalFormatting sqref="D8:H8">
    <cfRule type="expression" dxfId="233" priority="45">
      <formula>$L8&gt;0.15</formula>
    </cfRule>
    <cfRule type="expression" dxfId="232" priority="46">
      <formula>AND($L8&gt;0.08,$L8&lt;0.15)</formula>
    </cfRule>
  </conditionalFormatting>
  <conditionalFormatting sqref="D9:H9">
    <cfRule type="expression" dxfId="231" priority="43">
      <formula>$L9&gt;0.15</formula>
    </cfRule>
    <cfRule type="expression" dxfId="230" priority="44">
      <formula>AND($L9&gt;0.08,$L9&lt;0.15)</formula>
    </cfRule>
  </conditionalFormatting>
  <conditionalFormatting sqref="D13:H13">
    <cfRule type="expression" dxfId="229" priority="41">
      <formula>$L13&gt;0.15</formula>
    </cfRule>
    <cfRule type="expression" dxfId="228" priority="42">
      <formula>AND($L13&gt;0.08,$L13&lt;0.15)</formula>
    </cfRule>
  </conditionalFormatting>
  <conditionalFormatting sqref="D14:H14">
    <cfRule type="expression" dxfId="227" priority="39">
      <formula>$L14&gt;0.15</formula>
    </cfRule>
    <cfRule type="expression" dxfId="226" priority="40">
      <formula>AND($L14&gt;0.08,$L14&lt;0.15)</formula>
    </cfRule>
  </conditionalFormatting>
  <conditionalFormatting sqref="D15:H15">
    <cfRule type="expression" dxfId="225" priority="37">
      <formula>$L15&gt;0.15</formula>
    </cfRule>
    <cfRule type="expression" dxfId="224" priority="38">
      <formula>AND($L15&gt;0.08,$L15&lt;0.15)</formula>
    </cfRule>
  </conditionalFormatting>
  <conditionalFormatting sqref="D16:H16">
    <cfRule type="expression" dxfId="223" priority="35">
      <formula>$L16&gt;0.15</formula>
    </cfRule>
    <cfRule type="expression" dxfId="222" priority="36">
      <formula>AND($L16&gt;0.08,$L16&lt;0.15)</formula>
    </cfRule>
  </conditionalFormatting>
  <conditionalFormatting sqref="D17:E17">
    <cfRule type="expression" dxfId="221" priority="33">
      <formula>$L17&gt;0.15</formula>
    </cfRule>
    <cfRule type="expression" dxfId="220" priority="34">
      <formula>AND($L17&gt;0.08,$L17&lt;0.15)</formula>
    </cfRule>
  </conditionalFormatting>
  <conditionalFormatting sqref="D18:H18">
    <cfRule type="expression" dxfId="219" priority="31">
      <formula>$L18&gt;0.15</formula>
    </cfRule>
    <cfRule type="expression" dxfId="218" priority="32">
      <formula>AND($L18&gt;0.08,$L18&lt;0.15)</formula>
    </cfRule>
  </conditionalFormatting>
  <conditionalFormatting sqref="D19:H19">
    <cfRule type="expression" dxfId="217" priority="29">
      <formula>$L19&gt;0.15</formula>
    </cfRule>
    <cfRule type="expression" dxfId="216" priority="30">
      <formula>AND($L19&gt;0.08,$L19&lt;0.15)</formula>
    </cfRule>
  </conditionalFormatting>
  <conditionalFormatting sqref="D19:H19">
    <cfRule type="expression" dxfId="215" priority="27">
      <formula>$L19&gt;0.15</formula>
    </cfRule>
    <cfRule type="expression" dxfId="214" priority="28">
      <formula>AND($L19&gt;0.08,$L19&lt;0.15)</formula>
    </cfRule>
  </conditionalFormatting>
  <conditionalFormatting sqref="D21:H21">
    <cfRule type="expression" dxfId="213" priority="25">
      <formula>$L21&gt;0.15</formula>
    </cfRule>
    <cfRule type="expression" dxfId="212" priority="26">
      <formula>AND($L21&gt;0.08,$L21&lt;0.15)</formula>
    </cfRule>
  </conditionalFormatting>
  <conditionalFormatting sqref="E22:H22">
    <cfRule type="expression" dxfId="211" priority="23">
      <formula>$L22&gt;0.15</formula>
    </cfRule>
    <cfRule type="expression" dxfId="210" priority="24">
      <formula>AND($L22&gt;0.08,$L22&lt;0.15)</formula>
    </cfRule>
  </conditionalFormatting>
  <conditionalFormatting sqref="D23:F23 H23">
    <cfRule type="expression" dxfId="209" priority="21">
      <formula>$L23&gt;0.15</formula>
    </cfRule>
    <cfRule type="expression" dxfId="208" priority="22">
      <formula>AND($L23&gt;0.08,$L23&lt;0.15)</formula>
    </cfRule>
  </conditionalFormatting>
  <conditionalFormatting sqref="G23">
    <cfRule type="expression" dxfId="207" priority="19">
      <formula>$L23&gt;0.15</formula>
    </cfRule>
    <cfRule type="expression" dxfId="206" priority="20">
      <formula>AND($L23&gt;0.08,$L23&lt;0.15)</formula>
    </cfRule>
  </conditionalFormatting>
  <conditionalFormatting sqref="D24:F24 H24">
    <cfRule type="expression" dxfId="205" priority="17">
      <formula>$L24&gt;0.15</formula>
    </cfRule>
    <cfRule type="expression" dxfId="204" priority="18">
      <formula>AND($L24&gt;0.08,$L24&lt;0.15)</formula>
    </cfRule>
  </conditionalFormatting>
  <conditionalFormatting sqref="G24">
    <cfRule type="expression" dxfId="203" priority="15">
      <formula>$L24&gt;0.15</formula>
    </cfRule>
    <cfRule type="expression" dxfId="202" priority="16">
      <formula>AND($L24&gt;0.08,$L24&lt;0.15)</formula>
    </cfRule>
  </conditionalFormatting>
  <conditionalFormatting sqref="D25:H25">
    <cfRule type="expression" dxfId="201" priority="13">
      <formula>$L25&gt;0.15</formula>
    </cfRule>
    <cfRule type="expression" dxfId="200" priority="14">
      <formula>AND($L25&gt;0.08,$L25&lt;0.15)</formula>
    </cfRule>
  </conditionalFormatting>
  <conditionalFormatting sqref="D26:F26">
    <cfRule type="expression" dxfId="199" priority="11">
      <formula>$L26&gt;0.15</formula>
    </cfRule>
    <cfRule type="expression" dxfId="198" priority="12">
      <formula>AND($L26&gt;0.08,$L26&lt;0.15)</formula>
    </cfRule>
  </conditionalFormatting>
  <conditionalFormatting sqref="D27:F27">
    <cfRule type="expression" dxfId="197" priority="9">
      <formula>$L27&gt;0.15</formula>
    </cfRule>
    <cfRule type="expression" dxfId="196" priority="10">
      <formula>AND($L27&gt;0.08,$L27&lt;0.15)</formula>
    </cfRule>
  </conditionalFormatting>
  <conditionalFormatting sqref="D28:F28 H28">
    <cfRule type="expression" dxfId="195" priority="7">
      <formula>$L28&gt;0.15</formula>
    </cfRule>
    <cfRule type="expression" dxfId="194" priority="8">
      <formula>AND($L28&gt;0.08,$L28&lt;0.15)</formula>
    </cfRule>
  </conditionalFormatting>
  <conditionalFormatting sqref="G28">
    <cfRule type="expression" dxfId="193" priority="5">
      <formula>$L28&gt;0.15</formula>
    </cfRule>
    <cfRule type="expression" dxfId="192" priority="6">
      <formula>AND($L28&gt;0.08,$L28&lt;0.15)</formula>
    </cfRule>
  </conditionalFormatting>
  <conditionalFormatting sqref="D29:F29 H29">
    <cfRule type="expression" dxfId="191" priority="3">
      <formula>$L29&gt;0.15</formula>
    </cfRule>
    <cfRule type="expression" dxfId="190" priority="4">
      <formula>AND($L29&gt;0.08,$L29&lt;0.15)</formula>
    </cfRule>
  </conditionalFormatting>
  <conditionalFormatting sqref="G29">
    <cfRule type="expression" dxfId="189" priority="1">
      <formula>$L29&gt;0.15</formula>
    </cfRule>
    <cfRule type="expression" dxfId="188" priority="2">
      <formula>AND($L29&gt;0.08,$L29&lt;0.15)</formula>
    </cfRule>
  </conditionalFormatting>
  <dataValidations count="3">
    <dataValidation type="list" allowBlank="1" showInputMessage="1" showErrorMessage="1" sqref="Z7:Z46 Z49:Z63" xr:uid="{0D1EF79C-9478-4664-AAB5-F1D8EE1A0588}">
      <formula1>"A, B"</formula1>
    </dataValidation>
    <dataValidation type="whole" allowBlank="1" showInputMessage="1" showErrorMessage="1" errorTitle="입력값이 올바르지 않습니다." error="숫자만 쓰세요!" sqref="M7:W46 M49:W63" xr:uid="{8638DB09-29BE-433E-8F32-3FA3F20B3B1C}">
      <formula1>0</formula1>
      <formula2>20000</formula2>
    </dataValidation>
    <dataValidation allowBlank="1" showInputMessage="1" showErrorMessage="1" prompt="수식 계산_x000a_수치 입력 금지" sqref="K7:K46 K49:K63" xr:uid="{7626F4DE-839C-4472-9161-A3C4428784A2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5B436B9-6105-4358-8F94-2C682B4D6858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A2EC835E-6C16-4A8B-B2DD-CBAF63E1F86D}">
          <x14:formula1>
            <xm:f>데이터!$B$4:$B$17</xm:f>
          </x14:formula1>
          <xm:sqref>D49:D63 D7 D10:D12 D17 D20:D21 D25:D27 D30:D46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30E0-50B9-43AE-B0A0-A95345BE1FCE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D18" sqref="D18:H18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35" t="s">
        <v>62</v>
      </c>
      <c r="B1" s="36"/>
      <c r="C1" s="36"/>
      <c r="D1" s="36"/>
      <c r="E1" s="41" t="s">
        <v>0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2"/>
    </row>
    <row r="2" spans="1:29" s="1" customFormat="1" ht="13.5" customHeight="1" x14ac:dyDescent="0.3">
      <c r="A2" s="37"/>
      <c r="B2" s="38"/>
      <c r="C2" s="38"/>
      <c r="D2" s="38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4"/>
    </row>
    <row r="3" spans="1:29" s="1" customFormat="1" ht="13.5" customHeight="1" x14ac:dyDescent="0.3">
      <c r="A3" s="39"/>
      <c r="B3" s="40"/>
      <c r="C3" s="40"/>
      <c r="D3" s="40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6"/>
    </row>
    <row r="4" spans="1:29" s="1" customFormat="1" ht="9.9499999999999993" customHeight="1" thickBot="1" x14ac:dyDescent="0.35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9"/>
    </row>
    <row r="5" spans="1:29" s="2" customFormat="1" ht="17.25" thickTop="1" x14ac:dyDescent="0.3">
      <c r="A5" s="29" t="s">
        <v>1</v>
      </c>
      <c r="B5" s="50" t="s">
        <v>50</v>
      </c>
      <c r="C5" s="50" t="str">
        <f>RIGHT($A$1,1)</f>
        <v>일</v>
      </c>
      <c r="D5" s="29" t="s">
        <v>2</v>
      </c>
      <c r="E5" s="29" t="s">
        <v>3</v>
      </c>
      <c r="F5" s="29" t="s">
        <v>4</v>
      </c>
      <c r="G5" s="29" t="s">
        <v>5</v>
      </c>
      <c r="H5" s="27" t="s">
        <v>6</v>
      </c>
      <c r="I5" s="29" t="s">
        <v>7</v>
      </c>
      <c r="J5" s="29" t="s">
        <v>8</v>
      </c>
      <c r="K5" s="29" t="s">
        <v>9</v>
      </c>
      <c r="L5" s="30" t="s">
        <v>10</v>
      </c>
      <c r="M5" s="32" t="s">
        <v>11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 t="s">
        <v>12</v>
      </c>
      <c r="Y5" s="32"/>
      <c r="Z5" s="32"/>
      <c r="AA5" s="32" t="s">
        <v>13</v>
      </c>
      <c r="AB5" s="32" t="s">
        <v>14</v>
      </c>
      <c r="AC5" s="53" t="s">
        <v>15</v>
      </c>
    </row>
    <row r="6" spans="1:29" s="2" customFormat="1" ht="17.25" thickBot="1" x14ac:dyDescent="0.35">
      <c r="A6" s="28"/>
      <c r="B6" s="51"/>
      <c r="C6" s="51"/>
      <c r="D6" s="28"/>
      <c r="E6" s="28"/>
      <c r="F6" s="28"/>
      <c r="G6" s="28"/>
      <c r="H6" s="28"/>
      <c r="I6" s="28"/>
      <c r="J6" s="28"/>
      <c r="K6" s="28"/>
      <c r="L6" s="31"/>
      <c r="M6" s="23" t="s">
        <v>16</v>
      </c>
      <c r="N6" s="23" t="s">
        <v>17</v>
      </c>
      <c r="O6" s="23" t="s">
        <v>18</v>
      </c>
      <c r="P6" s="23" t="s">
        <v>19</v>
      </c>
      <c r="Q6" s="23" t="s">
        <v>20</v>
      </c>
      <c r="R6" s="3" t="s">
        <v>21</v>
      </c>
      <c r="S6" s="23" t="s">
        <v>22</v>
      </c>
      <c r="T6" s="3" t="s">
        <v>23</v>
      </c>
      <c r="U6" s="3" t="s">
        <v>46</v>
      </c>
      <c r="V6" s="3" t="s">
        <v>47</v>
      </c>
      <c r="W6" s="23" t="s">
        <v>24</v>
      </c>
      <c r="X6" s="23" t="s">
        <v>25</v>
      </c>
      <c r="Y6" s="23" t="s">
        <v>26</v>
      </c>
      <c r="Z6" s="23" t="s">
        <v>27</v>
      </c>
      <c r="AA6" s="52"/>
      <c r="AB6" s="52"/>
      <c r="AC6" s="52"/>
    </row>
    <row r="7" spans="1:29" s="13" customFormat="1" ht="20.100000000000001" customHeight="1" thickTop="1" x14ac:dyDescent="0.3">
      <c r="A7" s="4">
        <v>1</v>
      </c>
      <c r="B7" s="5">
        <v>11</v>
      </c>
      <c r="C7" s="5">
        <v>10</v>
      </c>
      <c r="D7" s="6" t="s">
        <v>75</v>
      </c>
      <c r="E7" s="6" t="s">
        <v>104</v>
      </c>
      <c r="F7" s="6" t="s">
        <v>105</v>
      </c>
      <c r="G7" s="4" t="s">
        <v>93</v>
      </c>
      <c r="H7" s="4" t="s">
        <v>73</v>
      </c>
      <c r="I7" s="7">
        <f t="shared" ref="I7:I46" si="0">J7+K7</f>
        <v>498</v>
      </c>
      <c r="J7" s="8">
        <v>480</v>
      </c>
      <c r="K7" s="7">
        <f t="shared" ref="K7:K16" si="1">SUM(M7:W7)</f>
        <v>18</v>
      </c>
      <c r="L7" s="9">
        <f t="shared" ref="L7:L46" si="2">K7/I7</f>
        <v>3.614457831325301E-2</v>
      </c>
      <c r="M7" s="10"/>
      <c r="N7" s="10"/>
      <c r="O7" s="10"/>
      <c r="P7" s="10">
        <v>5</v>
      </c>
      <c r="Q7" s="10"/>
      <c r="R7" s="10"/>
      <c r="S7" s="10">
        <v>13</v>
      </c>
      <c r="T7" s="10"/>
      <c r="U7" s="10"/>
      <c r="V7" s="10"/>
      <c r="W7" s="10"/>
      <c r="X7" s="11">
        <v>20201109</v>
      </c>
      <c r="Y7" s="11">
        <v>2</v>
      </c>
      <c r="Z7" s="5" t="s">
        <v>109</v>
      </c>
      <c r="AA7" s="11" t="str">
        <f t="shared" ref="AA7:AA46" si="3">IF($Z7="A","하선동",IF($Z7="B","이형준",""))</f>
        <v>하선동</v>
      </c>
      <c r="AB7" s="4" t="s">
        <v>78</v>
      </c>
      <c r="AC7" s="12"/>
    </row>
    <row r="8" spans="1:29" s="13" customFormat="1" ht="20.100000000000001" customHeight="1" x14ac:dyDescent="0.3">
      <c r="A8" s="4">
        <v>2</v>
      </c>
      <c r="B8" s="5">
        <f>B7</f>
        <v>11</v>
      </c>
      <c r="C8" s="5">
        <f>C7</f>
        <v>10</v>
      </c>
      <c r="D8" s="6" t="s">
        <v>75</v>
      </c>
      <c r="E8" s="6" t="s">
        <v>104</v>
      </c>
      <c r="F8" s="6" t="s">
        <v>105</v>
      </c>
      <c r="G8" s="4" t="s">
        <v>93</v>
      </c>
      <c r="H8" s="4" t="s">
        <v>73</v>
      </c>
      <c r="I8" s="7">
        <f t="shared" si="0"/>
        <v>2930</v>
      </c>
      <c r="J8" s="8">
        <v>2840</v>
      </c>
      <c r="K8" s="7">
        <f t="shared" si="1"/>
        <v>90</v>
      </c>
      <c r="L8" s="9">
        <f t="shared" si="2"/>
        <v>3.0716723549488054E-2</v>
      </c>
      <c r="M8" s="10"/>
      <c r="N8" s="10"/>
      <c r="O8" s="10"/>
      <c r="P8" s="10">
        <v>2</v>
      </c>
      <c r="Q8" s="10">
        <v>5</v>
      </c>
      <c r="R8" s="10"/>
      <c r="S8" s="10">
        <v>79</v>
      </c>
      <c r="T8" s="10">
        <v>4</v>
      </c>
      <c r="U8" s="10"/>
      <c r="V8" s="10"/>
      <c r="W8" s="10"/>
      <c r="X8" s="11">
        <v>20201110</v>
      </c>
      <c r="Y8" s="11">
        <v>2</v>
      </c>
      <c r="Z8" s="5" t="s">
        <v>109</v>
      </c>
      <c r="AA8" s="11" t="str">
        <f t="shared" si="3"/>
        <v>하선동</v>
      </c>
      <c r="AB8" s="4" t="s">
        <v>78</v>
      </c>
      <c r="AC8" s="12"/>
    </row>
    <row r="9" spans="1:29" s="13" customFormat="1" ht="20.100000000000001" customHeight="1" x14ac:dyDescent="0.3">
      <c r="A9" s="4">
        <v>3</v>
      </c>
      <c r="B9" s="5">
        <f t="shared" ref="B9:C24" si="4">B8</f>
        <v>11</v>
      </c>
      <c r="C9" s="5">
        <f t="shared" si="4"/>
        <v>10</v>
      </c>
      <c r="D9" s="6" t="s">
        <v>79</v>
      </c>
      <c r="E9" s="4" t="s">
        <v>80</v>
      </c>
      <c r="F9" s="4" t="s">
        <v>81</v>
      </c>
      <c r="G9" s="4"/>
      <c r="H9" s="4" t="s">
        <v>59</v>
      </c>
      <c r="I9" s="7">
        <f t="shared" si="0"/>
        <v>8523</v>
      </c>
      <c r="J9" s="8">
        <v>7900</v>
      </c>
      <c r="K9" s="7">
        <f t="shared" si="1"/>
        <v>623</v>
      </c>
      <c r="L9" s="9">
        <f t="shared" si="2"/>
        <v>7.3096327584183968E-2</v>
      </c>
      <c r="M9" s="10">
        <v>623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1">
        <v>20200926</v>
      </c>
      <c r="Y9" s="11">
        <v>4</v>
      </c>
      <c r="Z9" s="5" t="s">
        <v>109</v>
      </c>
      <c r="AA9" s="11" t="str">
        <f t="shared" si="3"/>
        <v>하선동</v>
      </c>
      <c r="AB9" s="4" t="s">
        <v>78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11</v>
      </c>
      <c r="C10" s="5">
        <f t="shared" si="4"/>
        <v>10</v>
      </c>
      <c r="D10" s="6" t="s">
        <v>79</v>
      </c>
      <c r="E10" s="4" t="s">
        <v>80</v>
      </c>
      <c r="F10" s="4" t="s">
        <v>81</v>
      </c>
      <c r="G10" s="4"/>
      <c r="H10" s="4" t="s">
        <v>59</v>
      </c>
      <c r="I10" s="7">
        <f t="shared" si="0"/>
        <v>32569</v>
      </c>
      <c r="J10" s="8">
        <v>32100</v>
      </c>
      <c r="K10" s="7">
        <f t="shared" si="1"/>
        <v>469</v>
      </c>
      <c r="L10" s="9">
        <f t="shared" si="2"/>
        <v>1.4400196505879825E-2</v>
      </c>
      <c r="M10" s="10">
        <v>469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>
        <v>20200928</v>
      </c>
      <c r="Y10" s="11">
        <v>4</v>
      </c>
      <c r="Z10" s="5" t="s">
        <v>110</v>
      </c>
      <c r="AA10" s="11" t="str">
        <f t="shared" si="3"/>
        <v>이형준</v>
      </c>
      <c r="AB10" s="4" t="s">
        <v>78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11</v>
      </c>
      <c r="C11" s="5">
        <f t="shared" si="4"/>
        <v>10</v>
      </c>
      <c r="D11" s="6" t="s">
        <v>75</v>
      </c>
      <c r="E11" s="6" t="s">
        <v>63</v>
      </c>
      <c r="F11" s="6" t="s">
        <v>92</v>
      </c>
      <c r="G11" s="4" t="s">
        <v>93</v>
      </c>
      <c r="H11" s="4" t="s">
        <v>59</v>
      </c>
      <c r="I11" s="7">
        <f t="shared" si="0"/>
        <v>3686</v>
      </c>
      <c r="J11" s="8">
        <v>3640</v>
      </c>
      <c r="K11" s="7">
        <f t="shared" si="1"/>
        <v>46</v>
      </c>
      <c r="L11" s="9">
        <f t="shared" si="2"/>
        <v>1.2479652740097666E-2</v>
      </c>
      <c r="M11" s="10">
        <v>2</v>
      </c>
      <c r="N11" s="10"/>
      <c r="O11" s="10"/>
      <c r="P11" s="10">
        <v>36</v>
      </c>
      <c r="Q11" s="10">
        <v>8</v>
      </c>
      <c r="R11" s="10"/>
      <c r="S11" s="10"/>
      <c r="T11" s="10"/>
      <c r="U11" s="10"/>
      <c r="V11" s="10"/>
      <c r="W11" s="10"/>
      <c r="X11" s="11">
        <v>20201110</v>
      </c>
      <c r="Y11" s="11">
        <v>4</v>
      </c>
      <c r="Z11" s="5" t="s">
        <v>109</v>
      </c>
      <c r="AA11" s="11" t="str">
        <f t="shared" si="3"/>
        <v>하선동</v>
      </c>
      <c r="AB11" s="4" t="s">
        <v>87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11</v>
      </c>
      <c r="C12" s="5">
        <f t="shared" si="4"/>
        <v>10</v>
      </c>
      <c r="D12" s="6" t="s">
        <v>75</v>
      </c>
      <c r="E12" s="6" t="s">
        <v>63</v>
      </c>
      <c r="F12" s="6" t="s">
        <v>92</v>
      </c>
      <c r="G12" s="4" t="s">
        <v>93</v>
      </c>
      <c r="H12" s="4" t="s">
        <v>59</v>
      </c>
      <c r="I12" s="7">
        <f t="shared" si="0"/>
        <v>2289</v>
      </c>
      <c r="J12" s="8">
        <v>2260</v>
      </c>
      <c r="K12" s="7">
        <f t="shared" si="1"/>
        <v>29</v>
      </c>
      <c r="L12" s="9">
        <f t="shared" si="2"/>
        <v>1.2669287898645697E-2</v>
      </c>
      <c r="M12" s="10"/>
      <c r="N12" s="10"/>
      <c r="O12" s="10"/>
      <c r="P12" s="10">
        <v>27</v>
      </c>
      <c r="Q12" s="10">
        <v>2</v>
      </c>
      <c r="R12" s="10"/>
      <c r="S12" s="10"/>
      <c r="T12" s="10"/>
      <c r="U12" s="10"/>
      <c r="V12" s="10"/>
      <c r="W12" s="10"/>
      <c r="X12" s="11">
        <v>20201106</v>
      </c>
      <c r="Y12" s="11">
        <v>4</v>
      </c>
      <c r="Z12" s="5" t="s">
        <v>109</v>
      </c>
      <c r="AA12" s="11" t="str">
        <f t="shared" si="3"/>
        <v>하선동</v>
      </c>
      <c r="AB12" s="4" t="s">
        <v>87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11</v>
      </c>
      <c r="C13" s="5">
        <f t="shared" si="4"/>
        <v>10</v>
      </c>
      <c r="D13" s="6" t="s">
        <v>116</v>
      </c>
      <c r="E13" s="6" t="s">
        <v>119</v>
      </c>
      <c r="F13" s="6" t="s">
        <v>124</v>
      </c>
      <c r="G13" s="4" t="s">
        <v>125</v>
      </c>
      <c r="H13" s="4" t="s">
        <v>126</v>
      </c>
      <c r="I13" s="7">
        <f t="shared" si="0"/>
        <v>3117</v>
      </c>
      <c r="J13" s="8">
        <v>3104</v>
      </c>
      <c r="K13" s="7">
        <f t="shared" si="1"/>
        <v>13</v>
      </c>
      <c r="L13" s="9">
        <f t="shared" si="2"/>
        <v>4.1706769329483478E-3</v>
      </c>
      <c r="M13" s="10"/>
      <c r="N13" s="10"/>
      <c r="O13" s="10"/>
      <c r="P13" s="10">
        <v>11</v>
      </c>
      <c r="Q13" s="10"/>
      <c r="R13" s="10"/>
      <c r="S13" s="10">
        <v>2</v>
      </c>
      <c r="T13" s="10"/>
      <c r="U13" s="10"/>
      <c r="V13" s="10"/>
      <c r="W13" s="10"/>
      <c r="X13" s="11">
        <v>20201110</v>
      </c>
      <c r="Y13" s="11">
        <v>1</v>
      </c>
      <c r="Z13" s="5" t="s">
        <v>110</v>
      </c>
      <c r="AA13" s="11" t="str">
        <f t="shared" si="3"/>
        <v>이형준</v>
      </c>
      <c r="AB13" s="4" t="s">
        <v>87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11</v>
      </c>
      <c r="C14" s="5">
        <f t="shared" si="4"/>
        <v>10</v>
      </c>
      <c r="D14" s="6" t="s">
        <v>30</v>
      </c>
      <c r="E14" s="6" t="s">
        <v>63</v>
      </c>
      <c r="F14" s="6" t="s">
        <v>64</v>
      </c>
      <c r="G14" s="4" t="s">
        <v>65</v>
      </c>
      <c r="H14" s="4" t="s">
        <v>59</v>
      </c>
      <c r="I14" s="7">
        <f t="shared" si="0"/>
        <v>2673</v>
      </c>
      <c r="J14" s="8">
        <v>2570</v>
      </c>
      <c r="K14" s="7">
        <f t="shared" si="1"/>
        <v>103</v>
      </c>
      <c r="L14" s="9">
        <f t="shared" si="2"/>
        <v>3.853348297792742E-2</v>
      </c>
      <c r="M14" s="10"/>
      <c r="N14" s="10"/>
      <c r="O14" s="10"/>
      <c r="P14" s="10">
        <v>89</v>
      </c>
      <c r="Q14" s="10"/>
      <c r="R14" s="10"/>
      <c r="S14" s="10"/>
      <c r="T14" s="10"/>
      <c r="U14" s="10"/>
      <c r="V14" s="10">
        <v>14</v>
      </c>
      <c r="W14" s="10"/>
      <c r="X14" s="11">
        <v>20201110</v>
      </c>
      <c r="Y14" s="11">
        <v>15</v>
      </c>
      <c r="Z14" s="5" t="s">
        <v>110</v>
      </c>
      <c r="AA14" s="11" t="str">
        <f t="shared" si="3"/>
        <v>이형준</v>
      </c>
      <c r="AB14" s="4" t="s">
        <v>87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11</v>
      </c>
      <c r="C15" s="5">
        <f t="shared" si="4"/>
        <v>10</v>
      </c>
      <c r="D15" s="6" t="s">
        <v>30</v>
      </c>
      <c r="E15" s="6" t="s">
        <v>63</v>
      </c>
      <c r="F15" s="6" t="s">
        <v>64</v>
      </c>
      <c r="G15" s="4" t="s">
        <v>65</v>
      </c>
      <c r="H15" s="4" t="s">
        <v>59</v>
      </c>
      <c r="I15" s="7">
        <f t="shared" si="0"/>
        <v>308</v>
      </c>
      <c r="J15" s="8">
        <v>308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>
        <v>20201105</v>
      </c>
      <c r="Y15" s="11">
        <v>15</v>
      </c>
      <c r="Z15" s="5" t="s">
        <v>109</v>
      </c>
      <c r="AA15" s="11" t="str">
        <f t="shared" si="3"/>
        <v>하선동</v>
      </c>
      <c r="AB15" s="4" t="s">
        <v>90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11</v>
      </c>
      <c r="C16" s="5">
        <f t="shared" si="4"/>
        <v>10</v>
      </c>
      <c r="D16" s="6" t="s">
        <v>75</v>
      </c>
      <c r="E16" s="6" t="s">
        <v>63</v>
      </c>
      <c r="F16" s="6" t="s">
        <v>92</v>
      </c>
      <c r="G16" s="4" t="s">
        <v>93</v>
      </c>
      <c r="H16" s="4" t="s">
        <v>59</v>
      </c>
      <c r="I16" s="7">
        <f t="shared" si="0"/>
        <v>1608</v>
      </c>
      <c r="J16" s="8">
        <v>1599</v>
      </c>
      <c r="K16" s="7">
        <f t="shared" si="1"/>
        <v>9</v>
      </c>
      <c r="L16" s="9">
        <f t="shared" si="2"/>
        <v>5.597014925373134E-3</v>
      </c>
      <c r="M16" s="10"/>
      <c r="N16" s="10"/>
      <c r="O16" s="10"/>
      <c r="P16" s="10">
        <v>8</v>
      </c>
      <c r="Q16" s="10">
        <v>1</v>
      </c>
      <c r="R16" s="10"/>
      <c r="S16" s="10"/>
      <c r="T16" s="10"/>
      <c r="U16" s="10"/>
      <c r="V16" s="10"/>
      <c r="W16" s="10"/>
      <c r="X16" s="11">
        <v>20201106</v>
      </c>
      <c r="Y16" s="11">
        <v>4</v>
      </c>
      <c r="Z16" s="5" t="s">
        <v>110</v>
      </c>
      <c r="AA16" s="11" t="str">
        <f t="shared" si="3"/>
        <v>이형준</v>
      </c>
      <c r="AB16" s="4" t="s">
        <v>90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11</v>
      </c>
      <c r="C17" s="5">
        <f t="shared" si="4"/>
        <v>10</v>
      </c>
      <c r="D17" s="6" t="s">
        <v>75</v>
      </c>
      <c r="E17" s="6" t="s">
        <v>63</v>
      </c>
      <c r="F17" s="6" t="s">
        <v>92</v>
      </c>
      <c r="G17" s="4" t="s">
        <v>93</v>
      </c>
      <c r="H17" s="4" t="s">
        <v>59</v>
      </c>
      <c r="I17" s="7">
        <f t="shared" si="0"/>
        <v>4917</v>
      </c>
      <c r="J17" s="8">
        <v>4849</v>
      </c>
      <c r="K17" s="7">
        <f t="shared" ref="K17:K18" si="5">SUM(M17:W17)</f>
        <v>68</v>
      </c>
      <c r="L17" s="9">
        <f t="shared" si="2"/>
        <v>1.3829570876550743E-2</v>
      </c>
      <c r="M17" s="10"/>
      <c r="N17" s="10">
        <v>1</v>
      </c>
      <c r="O17" s="10"/>
      <c r="P17" s="10">
        <v>49</v>
      </c>
      <c r="Q17" s="10">
        <v>18</v>
      </c>
      <c r="R17" s="10"/>
      <c r="S17" s="10"/>
      <c r="T17" s="10"/>
      <c r="U17" s="10"/>
      <c r="V17" s="10"/>
      <c r="W17" s="10"/>
      <c r="X17" s="11">
        <v>20201109</v>
      </c>
      <c r="Y17" s="11">
        <v>4</v>
      </c>
      <c r="Z17" s="5" t="s">
        <v>109</v>
      </c>
      <c r="AA17" s="11" t="str">
        <f t="shared" si="3"/>
        <v>하선동</v>
      </c>
      <c r="AB17" s="4" t="s">
        <v>90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11</v>
      </c>
      <c r="C18" s="5">
        <f t="shared" si="4"/>
        <v>10</v>
      </c>
      <c r="D18" s="6" t="s">
        <v>75</v>
      </c>
      <c r="E18" s="6" t="s">
        <v>63</v>
      </c>
      <c r="F18" s="6" t="s">
        <v>92</v>
      </c>
      <c r="G18" s="4" t="s">
        <v>93</v>
      </c>
      <c r="H18" s="4" t="s">
        <v>59</v>
      </c>
      <c r="I18" s="7">
        <f t="shared" si="0"/>
        <v>2750</v>
      </c>
      <c r="J18" s="8">
        <v>2690</v>
      </c>
      <c r="K18" s="7">
        <f t="shared" si="5"/>
        <v>60</v>
      </c>
      <c r="L18" s="9">
        <f t="shared" si="2"/>
        <v>2.181818181818182E-2</v>
      </c>
      <c r="M18" s="10"/>
      <c r="N18" s="10"/>
      <c r="O18" s="10"/>
      <c r="P18" s="10">
        <v>38</v>
      </c>
      <c r="Q18" s="10">
        <v>22</v>
      </c>
      <c r="R18" s="10"/>
      <c r="S18" s="10"/>
      <c r="T18" s="10"/>
      <c r="U18" s="10"/>
      <c r="V18" s="10"/>
      <c r="W18" s="10"/>
      <c r="X18" s="11">
        <v>20201109</v>
      </c>
      <c r="Y18" s="11">
        <v>4</v>
      </c>
      <c r="Z18" s="5" t="s">
        <v>110</v>
      </c>
      <c r="AA18" s="11" t="str">
        <f t="shared" si="3"/>
        <v>이형준</v>
      </c>
      <c r="AB18" s="4" t="s">
        <v>90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11</v>
      </c>
      <c r="C19" s="5">
        <f t="shared" si="4"/>
        <v>10</v>
      </c>
      <c r="D19" s="6" t="s">
        <v>75</v>
      </c>
      <c r="E19" s="6" t="s">
        <v>104</v>
      </c>
      <c r="F19" s="6" t="s">
        <v>105</v>
      </c>
      <c r="G19" s="4" t="s">
        <v>93</v>
      </c>
      <c r="H19" s="4" t="s">
        <v>73</v>
      </c>
      <c r="I19" s="7">
        <f t="shared" si="0"/>
        <v>4422</v>
      </c>
      <c r="J19" s="8">
        <v>4413</v>
      </c>
      <c r="K19" s="7">
        <f t="shared" ref="K19:K46" si="6">SUM(M19:W19)</f>
        <v>9</v>
      </c>
      <c r="L19" s="9">
        <f t="shared" si="2"/>
        <v>2.0352781546811396E-3</v>
      </c>
      <c r="M19" s="10"/>
      <c r="N19" s="10"/>
      <c r="O19" s="10"/>
      <c r="P19" s="10"/>
      <c r="Q19" s="10"/>
      <c r="R19" s="10"/>
      <c r="S19" s="10">
        <v>9</v>
      </c>
      <c r="T19" s="10"/>
      <c r="U19" s="10"/>
      <c r="V19" s="10"/>
      <c r="W19" s="10"/>
      <c r="X19" s="11">
        <v>20201103</v>
      </c>
      <c r="Y19" s="11">
        <v>12</v>
      </c>
      <c r="Z19" s="5" t="s">
        <v>110</v>
      </c>
      <c r="AA19" s="11" t="str">
        <f t="shared" si="3"/>
        <v>이형준</v>
      </c>
      <c r="AB19" s="4" t="s">
        <v>90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11</v>
      </c>
      <c r="C20" s="5">
        <f t="shared" si="4"/>
        <v>10</v>
      </c>
      <c r="D20" s="13" t="s">
        <v>79</v>
      </c>
      <c r="E20" s="6" t="s">
        <v>63</v>
      </c>
      <c r="F20" s="6" t="s">
        <v>102</v>
      </c>
      <c r="G20" s="4" t="s">
        <v>76</v>
      </c>
      <c r="H20" s="4" t="s">
        <v>59</v>
      </c>
      <c r="I20" s="7">
        <f t="shared" si="0"/>
        <v>2160</v>
      </c>
      <c r="J20" s="8">
        <v>2019</v>
      </c>
      <c r="K20" s="7">
        <f t="shared" si="6"/>
        <v>141</v>
      </c>
      <c r="L20" s="9">
        <f t="shared" si="2"/>
        <v>6.5277777777777782E-2</v>
      </c>
      <c r="M20" s="10">
        <v>121</v>
      </c>
      <c r="N20" s="10"/>
      <c r="O20" s="10"/>
      <c r="P20" s="10">
        <v>17</v>
      </c>
      <c r="Q20" s="10">
        <v>3</v>
      </c>
      <c r="R20" s="10"/>
      <c r="S20" s="10"/>
      <c r="T20" s="10"/>
      <c r="U20" s="10"/>
      <c r="V20" s="10"/>
      <c r="W20" s="10"/>
      <c r="X20" s="11">
        <v>20201109</v>
      </c>
      <c r="Y20" s="11">
        <v>7</v>
      </c>
      <c r="Z20" s="5" t="s">
        <v>110</v>
      </c>
      <c r="AA20" s="11" t="str">
        <f t="shared" si="3"/>
        <v>이형준</v>
      </c>
      <c r="AB20" s="4" t="s">
        <v>101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11</v>
      </c>
      <c r="C21" s="5">
        <f t="shared" si="4"/>
        <v>10</v>
      </c>
      <c r="D21" s="13" t="s">
        <v>79</v>
      </c>
      <c r="E21" s="6" t="s">
        <v>63</v>
      </c>
      <c r="F21" s="6" t="s">
        <v>102</v>
      </c>
      <c r="G21" s="4" t="s">
        <v>76</v>
      </c>
      <c r="H21" s="4" t="s">
        <v>59</v>
      </c>
      <c r="I21" s="7">
        <f t="shared" si="0"/>
        <v>1675</v>
      </c>
      <c r="J21" s="8">
        <v>1521</v>
      </c>
      <c r="K21" s="7">
        <f t="shared" si="6"/>
        <v>154</v>
      </c>
      <c r="L21" s="9">
        <f t="shared" si="2"/>
        <v>9.1940298507462687E-2</v>
      </c>
      <c r="M21" s="10">
        <v>143</v>
      </c>
      <c r="N21" s="10"/>
      <c r="O21" s="10"/>
      <c r="P21" s="10">
        <v>5</v>
      </c>
      <c r="Q21" s="10">
        <v>6</v>
      </c>
      <c r="R21" s="10"/>
      <c r="S21" s="10"/>
      <c r="T21" s="10"/>
      <c r="U21" s="10"/>
      <c r="V21" s="10"/>
      <c r="W21" s="10"/>
      <c r="X21" s="11">
        <v>20201110</v>
      </c>
      <c r="Y21" s="11">
        <v>7</v>
      </c>
      <c r="Z21" s="5" t="s">
        <v>109</v>
      </c>
      <c r="AA21" s="11" t="str">
        <f t="shared" si="3"/>
        <v>하선동</v>
      </c>
      <c r="AB21" s="4" t="s">
        <v>101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11</v>
      </c>
      <c r="C22" s="5">
        <f t="shared" si="4"/>
        <v>10</v>
      </c>
      <c r="D22" s="6" t="s">
        <v>115</v>
      </c>
      <c r="E22" s="6" t="s">
        <v>63</v>
      </c>
      <c r="F22" s="6" t="s">
        <v>127</v>
      </c>
      <c r="G22" s="4">
        <v>7301</v>
      </c>
      <c r="H22" s="4" t="s">
        <v>59</v>
      </c>
      <c r="I22" s="7">
        <f t="shared" si="0"/>
        <v>2562</v>
      </c>
      <c r="J22" s="8">
        <v>2539</v>
      </c>
      <c r="K22" s="7">
        <f t="shared" si="6"/>
        <v>23</v>
      </c>
      <c r="L22" s="9">
        <f t="shared" si="2"/>
        <v>8.9773614363778294E-3</v>
      </c>
      <c r="M22" s="10">
        <v>22</v>
      </c>
      <c r="N22" s="10"/>
      <c r="O22" s="10"/>
      <c r="P22" s="10">
        <v>1</v>
      </c>
      <c r="Q22" s="10"/>
      <c r="R22" s="10"/>
      <c r="S22" s="10"/>
      <c r="T22" s="10"/>
      <c r="U22" s="10"/>
      <c r="V22" s="10"/>
      <c r="W22" s="10"/>
      <c r="X22" s="11">
        <v>20201110</v>
      </c>
      <c r="Y22" s="11">
        <v>13</v>
      </c>
      <c r="Z22" s="5" t="s">
        <v>109</v>
      </c>
      <c r="AA22" s="11" t="str">
        <f t="shared" si="3"/>
        <v>하선동</v>
      </c>
      <c r="AB22" s="4" t="s">
        <v>101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11</v>
      </c>
      <c r="C23" s="5">
        <f t="shared" si="4"/>
        <v>10</v>
      </c>
      <c r="D23" s="6" t="s">
        <v>75</v>
      </c>
      <c r="E23" s="6" t="s">
        <v>104</v>
      </c>
      <c r="F23" s="6" t="s">
        <v>105</v>
      </c>
      <c r="G23" s="4" t="s">
        <v>93</v>
      </c>
      <c r="H23" s="4" t="s">
        <v>73</v>
      </c>
      <c r="I23" s="7">
        <f t="shared" si="0"/>
        <v>2766</v>
      </c>
      <c r="J23" s="8">
        <v>2585</v>
      </c>
      <c r="K23" s="7">
        <f t="shared" si="6"/>
        <v>181</v>
      </c>
      <c r="L23" s="9">
        <f t="shared" si="2"/>
        <v>6.5437454808387557E-2</v>
      </c>
      <c r="M23" s="10">
        <v>14</v>
      </c>
      <c r="N23" s="10"/>
      <c r="O23" s="10"/>
      <c r="P23" s="10">
        <v>3</v>
      </c>
      <c r="Q23" s="10">
        <v>25</v>
      </c>
      <c r="R23" s="10"/>
      <c r="S23" s="10">
        <v>138</v>
      </c>
      <c r="T23" s="10">
        <v>1</v>
      </c>
      <c r="U23" s="10"/>
      <c r="V23" s="10"/>
      <c r="W23" s="10"/>
      <c r="X23" s="11">
        <v>20201110</v>
      </c>
      <c r="Y23" s="11">
        <v>2</v>
      </c>
      <c r="Z23" s="5" t="s">
        <v>110</v>
      </c>
      <c r="AA23" s="11" t="str">
        <f t="shared" si="3"/>
        <v>이형준</v>
      </c>
      <c r="AB23" s="4" t="s">
        <v>107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11</v>
      </c>
      <c r="C24" s="5">
        <f t="shared" si="4"/>
        <v>10</v>
      </c>
      <c r="D24" s="6" t="s">
        <v>75</v>
      </c>
      <c r="E24" s="6" t="s">
        <v>117</v>
      </c>
      <c r="F24" s="6" t="s">
        <v>128</v>
      </c>
      <c r="G24" s="4" t="s">
        <v>123</v>
      </c>
      <c r="H24" s="4" t="s">
        <v>59</v>
      </c>
      <c r="I24" s="7">
        <f t="shared" si="0"/>
        <v>1870</v>
      </c>
      <c r="J24" s="8">
        <v>1870</v>
      </c>
      <c r="K24" s="7">
        <f t="shared" si="6"/>
        <v>0</v>
      </c>
      <c r="L24" s="9">
        <f t="shared" si="2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>
        <v>20201109</v>
      </c>
      <c r="Y24" s="11">
        <v>8</v>
      </c>
      <c r="Z24" s="5" t="s">
        <v>109</v>
      </c>
      <c r="AA24" s="11" t="str">
        <f t="shared" si="3"/>
        <v>하선동</v>
      </c>
      <c r="AB24" s="4" t="s">
        <v>107</v>
      </c>
      <c r="AC24" s="12"/>
    </row>
    <row r="25" spans="1:29" s="13" customFormat="1" ht="20.100000000000001" customHeight="1" x14ac:dyDescent="0.3">
      <c r="A25" s="4">
        <v>19</v>
      </c>
      <c r="B25" s="5">
        <f t="shared" ref="B25:C40" si="7">B24</f>
        <v>11</v>
      </c>
      <c r="C25" s="5">
        <f t="shared" si="7"/>
        <v>10</v>
      </c>
      <c r="D25" s="6" t="s">
        <v>75</v>
      </c>
      <c r="E25" s="6" t="s">
        <v>117</v>
      </c>
      <c r="F25" s="6" t="s">
        <v>128</v>
      </c>
      <c r="G25" s="4" t="s">
        <v>123</v>
      </c>
      <c r="H25" s="4" t="s">
        <v>59</v>
      </c>
      <c r="I25" s="7">
        <f t="shared" si="0"/>
        <v>7260</v>
      </c>
      <c r="J25" s="8">
        <v>7260</v>
      </c>
      <c r="K25" s="7">
        <f t="shared" si="6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>
        <v>20201109</v>
      </c>
      <c r="Y25" s="11">
        <v>8</v>
      </c>
      <c r="Z25" s="5" t="s">
        <v>110</v>
      </c>
      <c r="AA25" s="11" t="str">
        <f t="shared" si="3"/>
        <v>이형준</v>
      </c>
      <c r="AB25" s="4" t="s">
        <v>107</v>
      </c>
      <c r="AC25" s="12"/>
    </row>
    <row r="26" spans="1:29" s="13" customFormat="1" ht="20.100000000000001" customHeight="1" x14ac:dyDescent="0.3">
      <c r="A26" s="4">
        <v>20</v>
      </c>
      <c r="B26" s="5">
        <f t="shared" si="7"/>
        <v>11</v>
      </c>
      <c r="C26" s="5">
        <f t="shared" si="7"/>
        <v>10</v>
      </c>
      <c r="D26" s="6" t="s">
        <v>75</v>
      </c>
      <c r="E26" s="6" t="s">
        <v>117</v>
      </c>
      <c r="F26" s="6" t="s">
        <v>128</v>
      </c>
      <c r="G26" s="4" t="s">
        <v>123</v>
      </c>
      <c r="H26" s="4" t="s">
        <v>59</v>
      </c>
      <c r="I26" s="7">
        <f t="shared" si="0"/>
        <v>6000</v>
      </c>
      <c r="J26" s="8">
        <v>6000</v>
      </c>
      <c r="K26" s="7">
        <f t="shared" si="6"/>
        <v>0</v>
      </c>
      <c r="L26" s="9">
        <f t="shared" si="2"/>
        <v>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>
        <v>20201110</v>
      </c>
      <c r="Y26" s="11">
        <v>8</v>
      </c>
      <c r="Z26" s="5" t="s">
        <v>109</v>
      </c>
      <c r="AA26" s="11" t="str">
        <f t="shared" si="3"/>
        <v>하선동</v>
      </c>
      <c r="AB26" s="4" t="s">
        <v>107</v>
      </c>
      <c r="AC26" s="12"/>
    </row>
    <row r="27" spans="1:29" s="13" customFormat="1" ht="20.100000000000001" customHeight="1" x14ac:dyDescent="0.3">
      <c r="A27" s="4">
        <v>21</v>
      </c>
      <c r="B27" s="5">
        <f t="shared" si="7"/>
        <v>11</v>
      </c>
      <c r="C27" s="5">
        <f t="shared" si="7"/>
        <v>10</v>
      </c>
      <c r="D27" s="6" t="s">
        <v>75</v>
      </c>
      <c r="E27" s="6" t="s">
        <v>117</v>
      </c>
      <c r="F27" s="6" t="s">
        <v>128</v>
      </c>
      <c r="G27" s="4" t="s">
        <v>123</v>
      </c>
      <c r="H27" s="4" t="s">
        <v>59</v>
      </c>
      <c r="I27" s="7">
        <f t="shared" si="0"/>
        <v>4871</v>
      </c>
      <c r="J27" s="8">
        <v>4870</v>
      </c>
      <c r="K27" s="7">
        <f t="shared" si="6"/>
        <v>1</v>
      </c>
      <c r="L27" s="9">
        <f t="shared" si="2"/>
        <v>2.0529665366454526E-4</v>
      </c>
      <c r="M27" s="10"/>
      <c r="N27" s="10"/>
      <c r="O27" s="10"/>
      <c r="P27" s="10">
        <v>1</v>
      </c>
      <c r="Q27" s="10"/>
      <c r="R27" s="10"/>
      <c r="S27" s="10"/>
      <c r="T27" s="10"/>
      <c r="U27" s="10"/>
      <c r="V27" s="10"/>
      <c r="W27" s="10"/>
      <c r="X27" s="11">
        <v>20201110</v>
      </c>
      <c r="Y27" s="11">
        <v>8</v>
      </c>
      <c r="Z27" s="5" t="s">
        <v>110</v>
      </c>
      <c r="AA27" s="11" t="str">
        <f t="shared" si="3"/>
        <v>이형준</v>
      </c>
      <c r="AB27" s="4" t="s">
        <v>107</v>
      </c>
      <c r="AC27" s="12"/>
    </row>
    <row r="28" spans="1:29" s="13" customFormat="1" ht="20.100000000000001" customHeight="1" x14ac:dyDescent="0.3">
      <c r="A28" s="4">
        <v>22</v>
      </c>
      <c r="B28" s="5">
        <f t="shared" si="7"/>
        <v>11</v>
      </c>
      <c r="C28" s="5">
        <f t="shared" si="7"/>
        <v>10</v>
      </c>
      <c r="D28" s="6" t="s">
        <v>75</v>
      </c>
      <c r="E28" s="6" t="s">
        <v>63</v>
      </c>
      <c r="F28" s="6" t="s">
        <v>92</v>
      </c>
      <c r="G28" s="4" t="s">
        <v>93</v>
      </c>
      <c r="H28" s="4" t="s">
        <v>59</v>
      </c>
      <c r="I28" s="7">
        <f t="shared" si="0"/>
        <v>2470</v>
      </c>
      <c r="J28" s="8">
        <v>2435</v>
      </c>
      <c r="K28" s="7">
        <f t="shared" si="6"/>
        <v>35</v>
      </c>
      <c r="L28" s="9">
        <f t="shared" si="2"/>
        <v>1.417004048582996E-2</v>
      </c>
      <c r="M28" s="10"/>
      <c r="N28" s="10"/>
      <c r="O28" s="10"/>
      <c r="P28" s="10">
        <v>31</v>
      </c>
      <c r="Q28" s="10">
        <v>4</v>
      </c>
      <c r="R28" s="10"/>
      <c r="S28" s="10"/>
      <c r="T28" s="10"/>
      <c r="U28" s="10"/>
      <c r="V28" s="10"/>
      <c r="W28" s="10"/>
      <c r="X28" s="11">
        <v>20201110</v>
      </c>
      <c r="Y28" s="11">
        <v>4</v>
      </c>
      <c r="Z28" s="5" t="s">
        <v>109</v>
      </c>
      <c r="AA28" s="11" t="str">
        <f t="shared" si="3"/>
        <v>하선동</v>
      </c>
      <c r="AB28" s="4" t="s">
        <v>107</v>
      </c>
      <c r="AC28" s="12"/>
    </row>
    <row r="29" spans="1:29" s="13" customFormat="1" ht="20.100000000000001" customHeight="1" x14ac:dyDescent="0.3">
      <c r="A29" s="4">
        <v>23</v>
      </c>
      <c r="B29" s="5">
        <f t="shared" si="7"/>
        <v>11</v>
      </c>
      <c r="C29" s="5">
        <f t="shared" si="7"/>
        <v>10</v>
      </c>
      <c r="D29" s="6" t="s">
        <v>75</v>
      </c>
      <c r="E29" s="6" t="s">
        <v>63</v>
      </c>
      <c r="F29" s="6" t="s">
        <v>92</v>
      </c>
      <c r="G29" s="4" t="s">
        <v>93</v>
      </c>
      <c r="H29" s="4" t="s">
        <v>59</v>
      </c>
      <c r="I29" s="7">
        <f t="shared" si="0"/>
        <v>3026</v>
      </c>
      <c r="J29" s="8">
        <v>2965</v>
      </c>
      <c r="K29" s="7">
        <f t="shared" si="6"/>
        <v>61</v>
      </c>
      <c r="L29" s="9">
        <f t="shared" si="2"/>
        <v>2.015862524785195E-2</v>
      </c>
      <c r="M29" s="10">
        <v>10</v>
      </c>
      <c r="N29" s="10"/>
      <c r="O29" s="10"/>
      <c r="P29" s="10">
        <v>45</v>
      </c>
      <c r="Q29" s="10">
        <v>6</v>
      </c>
      <c r="R29" s="10"/>
      <c r="S29" s="10"/>
      <c r="T29" s="10"/>
      <c r="U29" s="10"/>
      <c r="V29" s="10"/>
      <c r="W29" s="10"/>
      <c r="X29" s="11">
        <v>20201110</v>
      </c>
      <c r="Y29" s="11">
        <v>4</v>
      </c>
      <c r="Z29" s="5" t="s">
        <v>110</v>
      </c>
      <c r="AA29" s="11" t="str">
        <f t="shared" si="3"/>
        <v>이형준</v>
      </c>
      <c r="AB29" s="4" t="s">
        <v>107</v>
      </c>
      <c r="AC29" s="12"/>
    </row>
    <row r="30" spans="1:29" s="13" customFormat="1" ht="20.100000000000001" customHeight="1" x14ac:dyDescent="0.3">
      <c r="A30" s="4">
        <v>24</v>
      </c>
      <c r="B30" s="5">
        <f t="shared" si="7"/>
        <v>11</v>
      </c>
      <c r="C30" s="5">
        <f t="shared" si="7"/>
        <v>10</v>
      </c>
      <c r="D30" s="6"/>
      <c r="E30" s="6"/>
      <c r="F30" s="6"/>
      <c r="G30" s="4"/>
      <c r="H30" s="4"/>
      <c r="I30" s="7">
        <f t="shared" si="0"/>
        <v>0</v>
      </c>
      <c r="J30" s="8"/>
      <c r="K30" s="7">
        <f t="shared" si="6"/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3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>
        <f t="shared" si="7"/>
        <v>11</v>
      </c>
      <c r="C31" s="5">
        <f t="shared" si="7"/>
        <v>10</v>
      </c>
      <c r="D31" s="6"/>
      <c r="E31" s="4"/>
      <c r="F31" s="4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2"/>
    </row>
    <row r="32" spans="1:29" s="13" customFormat="1" ht="20.100000000000001" customHeight="1" x14ac:dyDescent="0.3">
      <c r="A32" s="4">
        <v>26</v>
      </c>
      <c r="B32" s="5">
        <f t="shared" si="7"/>
        <v>11</v>
      </c>
      <c r="C32" s="5">
        <f t="shared" si="7"/>
        <v>10</v>
      </c>
      <c r="D32" s="6"/>
      <c r="E32" s="4"/>
      <c r="F32" s="4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>
        <f t="shared" si="7"/>
        <v>11</v>
      </c>
      <c r="C33" s="5">
        <f t="shared" si="7"/>
        <v>10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>
        <f t="shared" si="7"/>
        <v>11</v>
      </c>
      <c r="C34" s="5">
        <f t="shared" si="7"/>
        <v>10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f t="shared" si="7"/>
        <v>11</v>
      </c>
      <c r="C35" s="5">
        <f t="shared" si="7"/>
        <v>10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f t="shared" si="7"/>
        <v>11</v>
      </c>
      <c r="C36" s="5">
        <f t="shared" si="7"/>
        <v>10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f t="shared" si="7"/>
        <v>11</v>
      </c>
      <c r="C37" s="5">
        <f t="shared" si="7"/>
        <v>10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7"/>
        <v>11</v>
      </c>
      <c r="C38" s="5">
        <f t="shared" si="7"/>
        <v>10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7"/>
        <v>11</v>
      </c>
      <c r="C39" s="5">
        <f t="shared" si="7"/>
        <v>10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7"/>
        <v>11</v>
      </c>
      <c r="C40" s="5">
        <f t="shared" si="7"/>
        <v>10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ref="B41:C46" si="8">B40</f>
        <v>11</v>
      </c>
      <c r="C41" s="5">
        <f t="shared" si="8"/>
        <v>10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8"/>
        <v>11</v>
      </c>
      <c r="C42" s="5">
        <f t="shared" si="8"/>
        <v>10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8"/>
        <v>11</v>
      </c>
      <c r="C43" s="5">
        <f t="shared" si="8"/>
        <v>10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8"/>
        <v>11</v>
      </c>
      <c r="C44" s="5">
        <f t="shared" si="8"/>
        <v>10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8"/>
        <v>11</v>
      </c>
      <c r="C45" s="5">
        <f t="shared" si="8"/>
        <v>10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8"/>
        <v>11</v>
      </c>
      <c r="C46" s="5">
        <f t="shared" si="8"/>
        <v>10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33"/>
      <c r="B47" s="34"/>
      <c r="C47" s="34"/>
      <c r="D47" s="34"/>
      <c r="E47" s="34"/>
      <c r="F47" s="34"/>
      <c r="G47" s="34"/>
      <c r="H47" s="34"/>
      <c r="I47" s="24">
        <f t="shared" ref="I47:W47" si="9">SUM(I7:I46)</f>
        <v>104950</v>
      </c>
      <c r="J47" s="24">
        <f t="shared" si="9"/>
        <v>102817</v>
      </c>
      <c r="K47" s="24">
        <f t="shared" si="9"/>
        <v>2133</v>
      </c>
      <c r="L47" s="24" t="e">
        <f t="shared" si="9"/>
        <v>#DIV/0!</v>
      </c>
      <c r="M47" s="24">
        <f t="shared" si="9"/>
        <v>1404</v>
      </c>
      <c r="N47" s="24">
        <f t="shared" si="9"/>
        <v>1</v>
      </c>
      <c r="O47" s="24">
        <f t="shared" si="9"/>
        <v>0</v>
      </c>
      <c r="P47" s="24">
        <f t="shared" si="9"/>
        <v>368</v>
      </c>
      <c r="Q47" s="24">
        <f t="shared" si="9"/>
        <v>100</v>
      </c>
      <c r="R47" s="24">
        <f t="shared" si="9"/>
        <v>0</v>
      </c>
      <c r="S47" s="24">
        <f t="shared" si="9"/>
        <v>241</v>
      </c>
      <c r="T47" s="24">
        <f t="shared" si="9"/>
        <v>5</v>
      </c>
      <c r="U47" s="24">
        <f t="shared" si="9"/>
        <v>0</v>
      </c>
      <c r="V47" s="24">
        <f t="shared" si="9"/>
        <v>14</v>
      </c>
      <c r="W47" s="24">
        <f t="shared" si="9"/>
        <v>0</v>
      </c>
      <c r="X47" s="25"/>
      <c r="Y47" s="26"/>
      <c r="Z47" s="26"/>
      <c r="AA47" s="26"/>
      <c r="AB47" s="26"/>
      <c r="AC47" s="26"/>
    </row>
    <row r="48" spans="1:29" s="16" customFormat="1" ht="13.5" x14ac:dyDescent="0.3">
      <c r="A48" s="33"/>
      <c r="B48" s="34"/>
      <c r="C48" s="34"/>
      <c r="D48" s="34"/>
      <c r="E48" s="34"/>
      <c r="F48" s="34"/>
      <c r="G48" s="34"/>
      <c r="H48" s="3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6"/>
      <c r="Y48" s="26"/>
      <c r="Z48" s="26"/>
      <c r="AA48" s="26"/>
      <c r="AB48" s="26"/>
      <c r="AC48" s="26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1</v>
      </c>
      <c r="D49" s="6" t="s">
        <v>36</v>
      </c>
      <c r="E49" s="6" t="s">
        <v>119</v>
      </c>
      <c r="F49" s="6" t="s">
        <v>111</v>
      </c>
      <c r="G49" s="4" t="s">
        <v>112</v>
      </c>
      <c r="H49" s="4" t="s">
        <v>73</v>
      </c>
      <c r="I49" s="7">
        <f t="shared" ref="I49:I63" si="10">J49+K49</f>
        <v>50</v>
      </c>
      <c r="J49" s="8">
        <v>50</v>
      </c>
      <c r="K49" s="7">
        <f t="shared" ref="K49:K63" si="11">SUM(M49:W49)</f>
        <v>0</v>
      </c>
      <c r="L49" s="9">
        <f t="shared" ref="L49:L63" si="12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20201110</v>
      </c>
      <c r="Y49" s="11">
        <v>12</v>
      </c>
      <c r="Z49" s="5" t="s">
        <v>109</v>
      </c>
      <c r="AA49" s="11" t="str">
        <f>IF($Z49="A","하선동",IF($Z49="B","이형준",""))</f>
        <v>하선동</v>
      </c>
      <c r="AB49" s="4" t="s">
        <v>78</v>
      </c>
      <c r="AC49" s="12" t="s">
        <v>113</v>
      </c>
    </row>
    <row r="50" spans="1:29" ht="20.100000000000001" customHeight="1" x14ac:dyDescent="0.3">
      <c r="A50" s="4">
        <v>2</v>
      </c>
      <c r="B50" s="5" t="str">
        <f t="shared" ref="B50:B63" si="13">LEFT($A$1,1)</f>
        <v>1</v>
      </c>
      <c r="C50" s="5" t="str">
        <f t="shared" ref="C50:C63" si="14">MID($A$1,4,2)</f>
        <v xml:space="preserve"> 1</v>
      </c>
      <c r="D50" s="6" t="s">
        <v>115</v>
      </c>
      <c r="E50" s="6" t="s">
        <v>117</v>
      </c>
      <c r="F50" s="6" t="s">
        <v>120</v>
      </c>
      <c r="G50" s="4" t="s">
        <v>121</v>
      </c>
      <c r="H50" s="4" t="s">
        <v>59</v>
      </c>
      <c r="I50" s="7">
        <f t="shared" si="10"/>
        <v>50</v>
      </c>
      <c r="J50" s="14">
        <v>50</v>
      </c>
      <c r="K50" s="7">
        <f t="shared" si="11"/>
        <v>0</v>
      </c>
      <c r="L50" s="9">
        <f t="shared" si="12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>
        <v>20201109</v>
      </c>
      <c r="Y50" s="11">
        <v>14</v>
      </c>
      <c r="Z50" s="5" t="s">
        <v>109</v>
      </c>
      <c r="AA50" s="11" t="str">
        <f t="shared" ref="AA50:AA63" si="15">IF($Z50="A","하선동",IF($Z50="B","이형준",""))</f>
        <v>하선동</v>
      </c>
      <c r="AB50" s="4" t="s">
        <v>78</v>
      </c>
      <c r="AC50" s="12" t="s">
        <v>114</v>
      </c>
    </row>
    <row r="51" spans="1:29" ht="20.100000000000001" customHeight="1" x14ac:dyDescent="0.3">
      <c r="A51" s="4">
        <v>3</v>
      </c>
      <c r="B51" s="5" t="str">
        <f t="shared" si="13"/>
        <v>1</v>
      </c>
      <c r="C51" s="5" t="str">
        <f t="shared" si="14"/>
        <v xml:space="preserve"> 1</v>
      </c>
      <c r="D51" s="6" t="s">
        <v>108</v>
      </c>
      <c r="E51" s="6" t="s">
        <v>118</v>
      </c>
      <c r="F51" s="6" t="s">
        <v>122</v>
      </c>
      <c r="G51" s="4" t="s">
        <v>123</v>
      </c>
      <c r="H51" s="4" t="s">
        <v>59</v>
      </c>
      <c r="I51" s="7">
        <f t="shared" si="10"/>
        <v>200</v>
      </c>
      <c r="J51" s="8">
        <v>200</v>
      </c>
      <c r="K51" s="7">
        <f t="shared" si="11"/>
        <v>0</v>
      </c>
      <c r="L51" s="9">
        <f t="shared" si="12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>
        <v>20201110</v>
      </c>
      <c r="Y51" s="11">
        <v>14</v>
      </c>
      <c r="Z51" s="5" t="s">
        <v>109</v>
      </c>
      <c r="AA51" s="11" t="str">
        <f t="shared" si="15"/>
        <v>하선동</v>
      </c>
      <c r="AB51" s="4" t="s">
        <v>78</v>
      </c>
      <c r="AC51" s="12" t="s">
        <v>113</v>
      </c>
    </row>
    <row r="52" spans="1:29" ht="20.100000000000001" customHeight="1" x14ac:dyDescent="0.3">
      <c r="A52" s="4">
        <v>4</v>
      </c>
      <c r="B52" s="5" t="str">
        <f t="shared" si="13"/>
        <v>1</v>
      </c>
      <c r="C52" s="5" t="str">
        <f t="shared" si="14"/>
        <v xml:space="preserve"> 1</v>
      </c>
      <c r="D52" s="6" t="s">
        <v>116</v>
      </c>
      <c r="E52" s="6" t="s">
        <v>119</v>
      </c>
      <c r="F52" s="6" t="s">
        <v>124</v>
      </c>
      <c r="G52" s="4" t="s">
        <v>125</v>
      </c>
      <c r="H52" s="4" t="s">
        <v>126</v>
      </c>
      <c r="I52" s="7">
        <f t="shared" si="10"/>
        <v>50</v>
      </c>
      <c r="J52" s="8">
        <v>50</v>
      </c>
      <c r="K52" s="7">
        <f t="shared" si="11"/>
        <v>0</v>
      </c>
      <c r="L52" s="9">
        <f t="shared" si="12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>
        <v>20201110</v>
      </c>
      <c r="Y52" s="11">
        <v>1</v>
      </c>
      <c r="Z52" s="5" t="s">
        <v>109</v>
      </c>
      <c r="AA52" s="11" t="str">
        <f t="shared" si="15"/>
        <v>하선동</v>
      </c>
      <c r="AB52" s="4" t="s">
        <v>78</v>
      </c>
      <c r="AC52" s="12" t="s">
        <v>113</v>
      </c>
    </row>
    <row r="53" spans="1:29" ht="20.100000000000001" customHeight="1" x14ac:dyDescent="0.3">
      <c r="A53" s="4">
        <v>5</v>
      </c>
      <c r="B53" s="5" t="str">
        <f t="shared" si="13"/>
        <v>1</v>
      </c>
      <c r="C53" s="5" t="str">
        <f t="shared" si="14"/>
        <v xml:space="preserve"> 1</v>
      </c>
      <c r="D53" s="6" t="s">
        <v>116</v>
      </c>
      <c r="E53" s="6" t="s">
        <v>119</v>
      </c>
      <c r="F53" s="6" t="s">
        <v>129</v>
      </c>
      <c r="G53" s="4" t="s">
        <v>125</v>
      </c>
      <c r="H53" s="4" t="s">
        <v>126</v>
      </c>
      <c r="I53" s="7">
        <f t="shared" si="10"/>
        <v>261</v>
      </c>
      <c r="J53" s="8">
        <v>240</v>
      </c>
      <c r="K53" s="7">
        <f t="shared" si="11"/>
        <v>21</v>
      </c>
      <c r="L53" s="9">
        <f t="shared" si="12"/>
        <v>8.0459770114942528E-2</v>
      </c>
      <c r="M53" s="10"/>
      <c r="N53" s="10"/>
      <c r="O53" s="10"/>
      <c r="P53" s="10">
        <v>14</v>
      </c>
      <c r="Q53" s="10">
        <v>7</v>
      </c>
      <c r="R53" s="10"/>
      <c r="S53" s="10"/>
      <c r="T53" s="10"/>
      <c r="U53" s="10"/>
      <c r="V53" s="10"/>
      <c r="W53" s="10"/>
      <c r="X53" s="11">
        <v>20201110</v>
      </c>
      <c r="Y53" s="11">
        <v>10</v>
      </c>
      <c r="Z53" s="5" t="s">
        <v>109</v>
      </c>
      <c r="AA53" s="11" t="str">
        <f t="shared" si="15"/>
        <v>하선동</v>
      </c>
      <c r="AB53" s="4" t="s">
        <v>107</v>
      </c>
      <c r="AC53" s="12" t="s">
        <v>113</v>
      </c>
    </row>
    <row r="54" spans="1:29" ht="20.100000000000001" customHeight="1" x14ac:dyDescent="0.3">
      <c r="A54" s="4">
        <v>6</v>
      </c>
      <c r="B54" s="5" t="str">
        <f t="shared" si="13"/>
        <v>1</v>
      </c>
      <c r="C54" s="5" t="str">
        <f t="shared" si="14"/>
        <v xml:space="preserve"> 1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5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3"/>
        <v>1</v>
      </c>
      <c r="C55" s="5" t="str">
        <f t="shared" si="14"/>
        <v xml:space="preserve"> 1</v>
      </c>
      <c r="D55" s="6"/>
      <c r="E55" s="6"/>
      <c r="F55" s="6"/>
      <c r="G55" s="4"/>
      <c r="H55" s="4"/>
      <c r="I55" s="7">
        <f t="shared" si="10"/>
        <v>0</v>
      </c>
      <c r="J55" s="8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5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3"/>
        <v>1</v>
      </c>
      <c r="C56" s="5" t="str">
        <f t="shared" si="14"/>
        <v xml:space="preserve"> 1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5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3"/>
        <v>1</v>
      </c>
      <c r="C57" s="5" t="str">
        <f t="shared" si="14"/>
        <v xml:space="preserve"> 1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5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3"/>
        <v>1</v>
      </c>
      <c r="C58" s="5" t="str">
        <f t="shared" si="14"/>
        <v xml:space="preserve"> 1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5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3"/>
        <v>1</v>
      </c>
      <c r="C59" s="5" t="str">
        <f t="shared" si="14"/>
        <v xml:space="preserve"> 1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5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3"/>
        <v>1</v>
      </c>
      <c r="C60" s="5" t="str">
        <f t="shared" si="14"/>
        <v xml:space="preserve"> 1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5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3"/>
        <v>1</v>
      </c>
      <c r="C61" s="5" t="str">
        <f t="shared" si="14"/>
        <v xml:space="preserve"> 1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5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3"/>
        <v>1</v>
      </c>
      <c r="C62" s="5" t="str">
        <f t="shared" si="14"/>
        <v xml:space="preserve"> 1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5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3"/>
        <v>1</v>
      </c>
      <c r="C63" s="5" t="str">
        <f t="shared" si="14"/>
        <v xml:space="preserve"> 1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5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D30:AC46 A7:C46 I7:AC11 I12:AA12 AC12 AB12:AB14 AC26:AC29 I26:AA29">
    <cfRule type="expression" dxfId="187" priority="75">
      <formula>$L7&gt;0.15</formula>
    </cfRule>
    <cfRule type="expression" dxfId="186" priority="76">
      <formula>AND($L7&gt;0.08,$L7&lt;0.15)</formula>
    </cfRule>
  </conditionalFormatting>
  <conditionalFormatting sqref="A49:AC63">
    <cfRule type="expression" dxfId="185" priority="73">
      <formula>$L49&gt;0.15</formula>
    </cfRule>
    <cfRule type="expression" dxfId="184" priority="74">
      <formula>AND($L49&gt;0.08,$L49&lt;0.15)</formula>
    </cfRule>
  </conditionalFormatting>
  <conditionalFormatting sqref="I7:AC20 I21:AA21 D22:AA22 AB21:AC22 I23:AC23 D24:AA25 AC24:AC25 AB24:AB29">
    <cfRule type="expression" dxfId="183" priority="61">
      <formula>$L7&gt;0.15</formula>
    </cfRule>
    <cfRule type="expression" dxfId="182" priority="62">
      <formula>AND($L7&gt;0.08,$L7&lt;0.15)</formula>
    </cfRule>
  </conditionalFormatting>
  <conditionalFormatting sqref="D7:F7 H7">
    <cfRule type="expression" dxfId="181" priority="59">
      <formula>$L7&gt;0.15</formula>
    </cfRule>
    <cfRule type="expression" dxfId="180" priority="60">
      <formula>AND($L7&gt;0.08,$L7&lt;0.15)</formula>
    </cfRule>
  </conditionalFormatting>
  <conditionalFormatting sqref="G7">
    <cfRule type="expression" dxfId="179" priority="57">
      <formula>$L7&gt;0.15</formula>
    </cfRule>
    <cfRule type="expression" dxfId="178" priority="58">
      <formula>AND($L7&gt;0.08,$L7&lt;0.15)</formula>
    </cfRule>
  </conditionalFormatting>
  <conditionalFormatting sqref="D8:F8 H8">
    <cfRule type="expression" dxfId="177" priority="55">
      <formula>$L8&gt;0.15</formula>
    </cfRule>
    <cfRule type="expression" dxfId="176" priority="56">
      <formula>AND($L8&gt;0.08,$L8&lt;0.15)</formula>
    </cfRule>
  </conditionalFormatting>
  <conditionalFormatting sqref="G8">
    <cfRule type="expression" dxfId="175" priority="53">
      <formula>$L8&gt;0.15</formula>
    </cfRule>
    <cfRule type="expression" dxfId="174" priority="54">
      <formula>AND($L8&gt;0.08,$L8&lt;0.15)</formula>
    </cfRule>
  </conditionalFormatting>
  <conditionalFormatting sqref="D9:H9">
    <cfRule type="expression" dxfId="173" priority="51">
      <formula>$L9&gt;0.15</formula>
    </cfRule>
    <cfRule type="expression" dxfId="172" priority="52">
      <formula>AND($L9&gt;0.08,$L9&lt;0.15)</formula>
    </cfRule>
  </conditionalFormatting>
  <conditionalFormatting sqref="D9:G9">
    <cfRule type="expression" dxfId="171" priority="49">
      <formula>$L9&gt;0.15</formula>
    </cfRule>
    <cfRule type="expression" dxfId="170" priority="50">
      <formula>AND($L9&gt;0.08,$L9&lt;0.15)</formula>
    </cfRule>
  </conditionalFormatting>
  <conditionalFormatting sqref="H9">
    <cfRule type="expression" dxfId="169" priority="47">
      <formula>$L9&gt;0.15</formula>
    </cfRule>
    <cfRule type="expression" dxfId="168" priority="48">
      <formula>AND($L9&gt;0.08,$L9&lt;0.15)</formula>
    </cfRule>
  </conditionalFormatting>
  <conditionalFormatting sqref="D9:F9">
    <cfRule type="expression" dxfId="167" priority="45">
      <formula>$L9&gt;0.15</formula>
    </cfRule>
    <cfRule type="expression" dxfId="166" priority="46">
      <formula>AND($L9&gt;0.08,$L9&lt;0.15)</formula>
    </cfRule>
  </conditionalFormatting>
  <conditionalFormatting sqref="D10:H10">
    <cfRule type="expression" dxfId="165" priority="43">
      <formula>$L10&gt;0.15</formula>
    </cfRule>
    <cfRule type="expression" dxfId="164" priority="44">
      <formula>AND($L10&gt;0.08,$L10&lt;0.15)</formula>
    </cfRule>
  </conditionalFormatting>
  <conditionalFormatting sqref="D10:G10">
    <cfRule type="expression" dxfId="163" priority="41">
      <formula>$L10&gt;0.15</formula>
    </cfRule>
    <cfRule type="expression" dxfId="162" priority="42">
      <formula>AND($L10&gt;0.08,$L10&lt;0.15)</formula>
    </cfRule>
  </conditionalFormatting>
  <conditionalFormatting sqref="H10">
    <cfRule type="expression" dxfId="161" priority="39">
      <formula>$L10&gt;0.15</formula>
    </cfRule>
    <cfRule type="expression" dxfId="160" priority="40">
      <formula>AND($L10&gt;0.08,$L10&lt;0.15)</formula>
    </cfRule>
  </conditionalFormatting>
  <conditionalFormatting sqref="D10:F10">
    <cfRule type="expression" dxfId="159" priority="37">
      <formula>$L10&gt;0.15</formula>
    </cfRule>
    <cfRule type="expression" dxfId="158" priority="38">
      <formula>AND($L10&gt;0.08,$L10&lt;0.15)</formula>
    </cfRule>
  </conditionalFormatting>
  <conditionalFormatting sqref="D11:H11">
    <cfRule type="expression" dxfId="157" priority="35">
      <formula>$L11&gt;0.15</formula>
    </cfRule>
    <cfRule type="expression" dxfId="156" priority="36">
      <formula>AND($L11&gt;0.08,$L11&lt;0.15)</formula>
    </cfRule>
  </conditionalFormatting>
  <conditionalFormatting sqref="D12:H12">
    <cfRule type="expression" dxfId="155" priority="33">
      <formula>$L12&gt;0.15</formula>
    </cfRule>
    <cfRule type="expression" dxfId="154" priority="34">
      <formula>AND($L12&gt;0.08,$L12&lt;0.15)</formula>
    </cfRule>
  </conditionalFormatting>
  <conditionalFormatting sqref="D13:H13">
    <cfRule type="expression" dxfId="153" priority="31">
      <formula>$L13&gt;0.15</formula>
    </cfRule>
    <cfRule type="expression" dxfId="152" priority="32">
      <formula>AND($L13&gt;0.08,$L13&lt;0.15)</formula>
    </cfRule>
  </conditionalFormatting>
  <conditionalFormatting sqref="D14:H14">
    <cfRule type="expression" dxfId="151" priority="29">
      <formula>$L14&gt;0.15</formula>
    </cfRule>
    <cfRule type="expression" dxfId="150" priority="30">
      <formula>AND($L14&gt;0.08,$L14&lt;0.15)</formula>
    </cfRule>
  </conditionalFormatting>
  <conditionalFormatting sqref="D15:H15">
    <cfRule type="expression" dxfId="149" priority="27">
      <formula>$L15&gt;0.15</formula>
    </cfRule>
    <cfRule type="expression" dxfId="148" priority="28">
      <formula>AND($L15&gt;0.08,$L15&lt;0.15)</formula>
    </cfRule>
  </conditionalFormatting>
  <conditionalFormatting sqref="D16:H16">
    <cfRule type="expression" dxfId="147" priority="25">
      <formula>$L16&gt;0.15</formula>
    </cfRule>
    <cfRule type="expression" dxfId="146" priority="26">
      <formula>AND($L16&gt;0.08,$L16&lt;0.15)</formula>
    </cfRule>
  </conditionalFormatting>
  <conditionalFormatting sqref="D17:H17">
    <cfRule type="expression" dxfId="145" priority="23">
      <formula>$L17&gt;0.15</formula>
    </cfRule>
    <cfRule type="expression" dxfId="144" priority="24">
      <formula>AND($L17&gt;0.08,$L17&lt;0.15)</formula>
    </cfRule>
  </conditionalFormatting>
  <conditionalFormatting sqref="D18:H18">
    <cfRule type="expression" dxfId="143" priority="21">
      <formula>$L18&gt;0.15</formula>
    </cfRule>
    <cfRule type="expression" dxfId="142" priority="22">
      <formula>AND($L18&gt;0.08,$L18&lt;0.15)</formula>
    </cfRule>
  </conditionalFormatting>
  <conditionalFormatting sqref="D19:F19 H19">
    <cfRule type="expression" dxfId="141" priority="19">
      <formula>$L19&gt;0.15</formula>
    </cfRule>
    <cfRule type="expression" dxfId="140" priority="20">
      <formula>AND($L19&gt;0.08,$L19&lt;0.15)</formula>
    </cfRule>
  </conditionalFormatting>
  <conditionalFormatting sqref="G19">
    <cfRule type="expression" dxfId="139" priority="17">
      <formula>$L19&gt;0.15</formula>
    </cfRule>
    <cfRule type="expression" dxfId="138" priority="18">
      <formula>AND($L19&gt;0.08,$L19&lt;0.15)</formula>
    </cfRule>
  </conditionalFormatting>
  <conditionalFormatting sqref="E20:H20">
    <cfRule type="expression" dxfId="137" priority="15">
      <formula>$L20&gt;0.15</formula>
    </cfRule>
    <cfRule type="expression" dxfId="136" priority="16">
      <formula>AND($L20&gt;0.08,$L20&lt;0.15)</formula>
    </cfRule>
  </conditionalFormatting>
  <conditionalFormatting sqref="E21:H21">
    <cfRule type="expression" dxfId="135" priority="13">
      <formula>$L21&gt;0.15</formula>
    </cfRule>
    <cfRule type="expression" dxfId="134" priority="14">
      <formula>AND($L21&gt;0.08,$L21&lt;0.15)</formula>
    </cfRule>
  </conditionalFormatting>
  <conditionalFormatting sqref="D23:F23 H23">
    <cfRule type="expression" dxfId="133" priority="11">
      <formula>$L23&gt;0.15</formula>
    </cfRule>
    <cfRule type="expression" dxfId="132" priority="12">
      <formula>AND($L23&gt;0.08,$L23&lt;0.15)</formula>
    </cfRule>
  </conditionalFormatting>
  <conditionalFormatting sqref="G23">
    <cfRule type="expression" dxfId="131" priority="9">
      <formula>$L23&gt;0.15</formula>
    </cfRule>
    <cfRule type="expression" dxfId="130" priority="10">
      <formula>AND($L23&gt;0.08,$L23&lt;0.15)</formula>
    </cfRule>
  </conditionalFormatting>
  <conditionalFormatting sqref="D26:H26">
    <cfRule type="expression" dxfId="129" priority="7">
      <formula>$L26&gt;0.15</formula>
    </cfRule>
    <cfRule type="expression" dxfId="128" priority="8">
      <formula>AND($L26&gt;0.08,$L26&lt;0.15)</formula>
    </cfRule>
  </conditionalFormatting>
  <conditionalFormatting sqref="D27:H27">
    <cfRule type="expression" dxfId="127" priority="5">
      <formula>$L27&gt;0.15</formula>
    </cfRule>
    <cfRule type="expression" dxfId="126" priority="6">
      <formula>AND($L27&gt;0.08,$L27&lt;0.15)</formula>
    </cfRule>
  </conditionalFormatting>
  <conditionalFormatting sqref="D28:H28">
    <cfRule type="expression" dxfId="125" priority="3">
      <formula>$L28&gt;0.15</formula>
    </cfRule>
    <cfRule type="expression" dxfId="124" priority="4">
      <formula>AND($L28&gt;0.08,$L28&lt;0.15)</formula>
    </cfRule>
  </conditionalFormatting>
  <conditionalFormatting sqref="D29:H29">
    <cfRule type="expression" dxfId="123" priority="1">
      <formula>$L29&gt;0.15</formula>
    </cfRule>
    <cfRule type="expression" dxfId="122" priority="2">
      <formula>AND($L29&gt;0.08,$L29&lt;0.15)</formula>
    </cfRule>
  </conditionalFormatting>
  <dataValidations count="3">
    <dataValidation allowBlank="1" showInputMessage="1" showErrorMessage="1" prompt="수식 계산_x000a_수치 입력 금지" sqref="K7:K46 K49:K63" xr:uid="{2AB52316-BDBA-4CAF-8A2D-05E4472EF19C}"/>
    <dataValidation type="whole" allowBlank="1" showInputMessage="1" showErrorMessage="1" errorTitle="입력값이 올바르지 않습니다." error="숫자만 쓰세요!" sqref="M7:W46 M49:W63" xr:uid="{ECB483B6-FD1C-4742-B8BC-1F4091CA93B6}">
      <formula1>0</formula1>
      <formula2>20000</formula2>
    </dataValidation>
    <dataValidation type="list" allowBlank="1" showInputMessage="1" showErrorMessage="1" sqref="Z7:Z46 Z49:Z63" xr:uid="{318615A1-8152-4D5D-9EE9-A2DDEC2A7729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25384F-34AC-4D64-812F-FB7C700608DF}">
          <x14:formula1>
            <xm:f>데이터!$B$4:$B$17</xm:f>
          </x14:formula1>
          <xm:sqref>D30:D46 D9:D10 D13 D22 D24:D27 D49:D63</xm:sqref>
        </x14:dataValidation>
        <x14:dataValidation type="list" allowBlank="1" showInputMessage="1" showErrorMessage="1" xr:uid="{E58AED2A-784B-4470-B35D-17902C3FF58E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1F823-AAB0-4F42-AB06-CC131BA0B25A}">
  <dimension ref="A1:AC75"/>
  <sheetViews>
    <sheetView zoomScale="85" zoomScaleNormal="85" workbookViewId="0">
      <pane ySplit="6" topLeftCell="A10" activePane="bottomLeft" state="frozen"/>
      <selection activeCell="A4" sqref="A4:AC4"/>
      <selection pane="bottomLeft" activeCell="F34" sqref="F34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35" t="s">
        <v>61</v>
      </c>
      <c r="B1" s="36"/>
      <c r="C1" s="36"/>
      <c r="D1" s="36"/>
      <c r="E1" s="41" t="s">
        <v>0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2"/>
    </row>
    <row r="2" spans="1:29" s="1" customFormat="1" ht="13.5" customHeight="1" x14ac:dyDescent="0.3">
      <c r="A2" s="37"/>
      <c r="B2" s="38"/>
      <c r="C2" s="38"/>
      <c r="D2" s="38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4"/>
    </row>
    <row r="3" spans="1:29" s="1" customFormat="1" ht="13.5" customHeight="1" x14ac:dyDescent="0.3">
      <c r="A3" s="39"/>
      <c r="B3" s="40"/>
      <c r="C3" s="40"/>
      <c r="D3" s="40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6"/>
    </row>
    <row r="4" spans="1:29" s="1" customFormat="1" ht="9.9499999999999993" customHeight="1" thickBot="1" x14ac:dyDescent="0.35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9"/>
    </row>
    <row r="5" spans="1:29" s="2" customFormat="1" ht="17.25" thickTop="1" x14ac:dyDescent="0.3">
      <c r="A5" s="29" t="s">
        <v>1</v>
      </c>
      <c r="B5" s="50" t="s">
        <v>50</v>
      </c>
      <c r="C5" s="50" t="str">
        <f>RIGHT($A$1,1)</f>
        <v>일</v>
      </c>
      <c r="D5" s="29" t="s">
        <v>2</v>
      </c>
      <c r="E5" s="29" t="s">
        <v>3</v>
      </c>
      <c r="F5" s="29" t="s">
        <v>4</v>
      </c>
      <c r="G5" s="29" t="s">
        <v>5</v>
      </c>
      <c r="H5" s="27" t="s">
        <v>6</v>
      </c>
      <c r="I5" s="29" t="s">
        <v>7</v>
      </c>
      <c r="J5" s="29" t="s">
        <v>8</v>
      </c>
      <c r="K5" s="29" t="s">
        <v>9</v>
      </c>
      <c r="L5" s="30" t="s">
        <v>10</v>
      </c>
      <c r="M5" s="32" t="s">
        <v>11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 t="s">
        <v>12</v>
      </c>
      <c r="Y5" s="32"/>
      <c r="Z5" s="32"/>
      <c r="AA5" s="32" t="s">
        <v>13</v>
      </c>
      <c r="AB5" s="32" t="s">
        <v>14</v>
      </c>
      <c r="AC5" s="53" t="s">
        <v>15</v>
      </c>
    </row>
    <row r="6" spans="1:29" s="2" customFormat="1" ht="17.25" thickBot="1" x14ac:dyDescent="0.35">
      <c r="A6" s="28"/>
      <c r="B6" s="51"/>
      <c r="C6" s="51"/>
      <c r="D6" s="28"/>
      <c r="E6" s="28"/>
      <c r="F6" s="28"/>
      <c r="G6" s="28"/>
      <c r="H6" s="28"/>
      <c r="I6" s="28"/>
      <c r="J6" s="28"/>
      <c r="K6" s="28"/>
      <c r="L6" s="31"/>
      <c r="M6" s="23" t="s">
        <v>16</v>
      </c>
      <c r="N6" s="23" t="s">
        <v>17</v>
      </c>
      <c r="O6" s="23" t="s">
        <v>18</v>
      </c>
      <c r="P6" s="23" t="s">
        <v>19</v>
      </c>
      <c r="Q6" s="23" t="s">
        <v>20</v>
      </c>
      <c r="R6" s="3" t="s">
        <v>21</v>
      </c>
      <c r="S6" s="23" t="s">
        <v>22</v>
      </c>
      <c r="T6" s="3" t="s">
        <v>23</v>
      </c>
      <c r="U6" s="3" t="s">
        <v>46</v>
      </c>
      <c r="V6" s="3" t="s">
        <v>47</v>
      </c>
      <c r="W6" s="23" t="s">
        <v>24</v>
      </c>
      <c r="X6" s="23" t="s">
        <v>25</v>
      </c>
      <c r="Y6" s="23" t="s">
        <v>26</v>
      </c>
      <c r="Z6" s="23" t="s">
        <v>27</v>
      </c>
      <c r="AA6" s="52"/>
      <c r="AB6" s="52"/>
      <c r="AC6" s="52"/>
    </row>
    <row r="7" spans="1:29" s="13" customFormat="1" ht="20.100000000000001" customHeight="1" thickTop="1" x14ac:dyDescent="0.3">
      <c r="A7" s="4">
        <v>1</v>
      </c>
      <c r="B7" s="5">
        <v>11</v>
      </c>
      <c r="C7" s="5">
        <v>11</v>
      </c>
      <c r="D7" s="6" t="s">
        <v>79</v>
      </c>
      <c r="E7" s="4" t="s">
        <v>80</v>
      </c>
      <c r="F7" s="4" t="s">
        <v>81</v>
      </c>
      <c r="G7" s="4"/>
      <c r="H7" s="4" t="s">
        <v>59</v>
      </c>
      <c r="I7" s="7">
        <f t="shared" ref="I7:I9" si="0">J7+K7</f>
        <v>8326</v>
      </c>
      <c r="J7" s="8">
        <v>8100</v>
      </c>
      <c r="K7" s="7">
        <f t="shared" ref="K7:K9" si="1">SUM(M7:W7)</f>
        <v>226</v>
      </c>
      <c r="L7" s="9">
        <f t="shared" ref="L7:L9" si="2">K7/I7</f>
        <v>2.71438866202258E-2</v>
      </c>
      <c r="M7" s="10">
        <v>201</v>
      </c>
      <c r="N7" s="10">
        <v>25</v>
      </c>
      <c r="O7" s="10"/>
      <c r="P7" s="10"/>
      <c r="Q7" s="10"/>
      <c r="R7" s="10"/>
      <c r="S7" s="10"/>
      <c r="T7" s="10"/>
      <c r="U7" s="10"/>
      <c r="V7" s="10"/>
      <c r="W7" s="10"/>
      <c r="X7" s="11">
        <v>20200928</v>
      </c>
      <c r="Y7" s="11">
        <v>4</v>
      </c>
      <c r="Z7" s="5" t="s">
        <v>133</v>
      </c>
      <c r="AA7" s="11" t="str">
        <f t="shared" ref="AA7:AA9" si="3">IF($Z7="A","하선동",IF($Z7="B","이형준",""))</f>
        <v>이형준</v>
      </c>
      <c r="AB7" s="4" t="s">
        <v>55</v>
      </c>
      <c r="AC7" s="12"/>
    </row>
    <row r="8" spans="1:29" s="13" customFormat="1" ht="20.100000000000001" customHeight="1" x14ac:dyDescent="0.3">
      <c r="A8" s="4">
        <v>2</v>
      </c>
      <c r="B8" s="5">
        <f>B7</f>
        <v>11</v>
      </c>
      <c r="C8" s="5">
        <f>C7</f>
        <v>11</v>
      </c>
      <c r="D8" s="6" t="s">
        <v>137</v>
      </c>
      <c r="E8" s="4" t="s">
        <v>136</v>
      </c>
      <c r="F8" s="4" t="s">
        <v>135</v>
      </c>
      <c r="G8" s="4" t="s">
        <v>138</v>
      </c>
      <c r="H8" s="4" t="s">
        <v>73</v>
      </c>
      <c r="I8" s="7">
        <f t="shared" si="0"/>
        <v>1032</v>
      </c>
      <c r="J8" s="8">
        <v>1018</v>
      </c>
      <c r="K8" s="7">
        <f t="shared" si="1"/>
        <v>14</v>
      </c>
      <c r="L8" s="9">
        <f t="shared" si="2"/>
        <v>1.3565891472868217E-2</v>
      </c>
      <c r="M8" s="10"/>
      <c r="N8" s="10"/>
      <c r="O8" s="10"/>
      <c r="P8" s="10"/>
      <c r="Q8" s="10"/>
      <c r="R8" s="10"/>
      <c r="S8" s="10">
        <v>14</v>
      </c>
      <c r="T8" s="10"/>
      <c r="U8" s="10"/>
      <c r="V8" s="10"/>
      <c r="W8" s="10"/>
      <c r="X8" s="11">
        <v>20201109</v>
      </c>
      <c r="Y8" s="11">
        <v>12</v>
      </c>
      <c r="Z8" s="5" t="s">
        <v>134</v>
      </c>
      <c r="AA8" s="11" t="str">
        <f t="shared" si="3"/>
        <v>하선동</v>
      </c>
      <c r="AB8" s="4" t="s">
        <v>55</v>
      </c>
      <c r="AC8" s="12"/>
    </row>
    <row r="9" spans="1:29" s="13" customFormat="1" ht="20.100000000000001" customHeight="1" x14ac:dyDescent="0.3">
      <c r="A9" s="4">
        <v>3</v>
      </c>
      <c r="B9" s="5">
        <f t="shared" ref="B9:C9" si="4">B8</f>
        <v>11</v>
      </c>
      <c r="C9" s="5">
        <f t="shared" si="4"/>
        <v>11</v>
      </c>
      <c r="D9" s="6" t="s">
        <v>137</v>
      </c>
      <c r="E9" s="4" t="s">
        <v>136</v>
      </c>
      <c r="F9" s="4" t="s">
        <v>135</v>
      </c>
      <c r="G9" s="4" t="s">
        <v>138</v>
      </c>
      <c r="H9" s="4" t="s">
        <v>73</v>
      </c>
      <c r="I9" s="7">
        <f t="shared" si="0"/>
        <v>1999</v>
      </c>
      <c r="J9" s="8">
        <v>1981</v>
      </c>
      <c r="K9" s="7">
        <f t="shared" si="1"/>
        <v>18</v>
      </c>
      <c r="L9" s="9">
        <f t="shared" si="2"/>
        <v>9.0045022511255624E-3</v>
      </c>
      <c r="M9" s="10"/>
      <c r="N9" s="10"/>
      <c r="O9" s="10"/>
      <c r="P9" s="10"/>
      <c r="Q9" s="10"/>
      <c r="R9" s="10"/>
      <c r="S9" s="10">
        <v>18</v>
      </c>
      <c r="T9" s="10"/>
      <c r="U9" s="10"/>
      <c r="V9" s="10"/>
      <c r="W9" s="10"/>
      <c r="X9" s="11">
        <v>20201109</v>
      </c>
      <c r="Y9" s="11">
        <v>12</v>
      </c>
      <c r="Z9" s="5" t="s">
        <v>133</v>
      </c>
      <c r="AA9" s="11" t="str">
        <f t="shared" si="3"/>
        <v>이형준</v>
      </c>
      <c r="AB9" s="4" t="s">
        <v>55</v>
      </c>
      <c r="AC9" s="12"/>
    </row>
    <row r="10" spans="1:29" s="13" customFormat="1" ht="20.100000000000001" customHeight="1" x14ac:dyDescent="0.3">
      <c r="A10" s="4">
        <v>4</v>
      </c>
      <c r="B10" s="5">
        <f t="shared" ref="B10:C10" si="5">B9</f>
        <v>11</v>
      </c>
      <c r="C10" s="5">
        <f t="shared" si="5"/>
        <v>11</v>
      </c>
      <c r="D10" s="6" t="s">
        <v>75</v>
      </c>
      <c r="E10" s="6" t="s">
        <v>104</v>
      </c>
      <c r="F10" s="6" t="s">
        <v>105</v>
      </c>
      <c r="G10" s="4" t="s">
        <v>93</v>
      </c>
      <c r="H10" s="4" t="s">
        <v>73</v>
      </c>
      <c r="I10" s="7">
        <f t="shared" ref="I10:I49" si="6">J10+K10</f>
        <v>471</v>
      </c>
      <c r="J10" s="8">
        <v>450</v>
      </c>
      <c r="K10" s="7">
        <f t="shared" ref="K10:K19" si="7">SUM(M10:W10)</f>
        <v>21</v>
      </c>
      <c r="L10" s="9">
        <f t="shared" ref="L10:L49" si="8">K10/I10</f>
        <v>4.4585987261146494E-2</v>
      </c>
      <c r="M10" s="10">
        <v>5</v>
      </c>
      <c r="N10" s="10"/>
      <c r="O10" s="10"/>
      <c r="P10" s="10">
        <v>2</v>
      </c>
      <c r="Q10" s="10">
        <v>3</v>
      </c>
      <c r="R10" s="10"/>
      <c r="S10" s="10">
        <v>10</v>
      </c>
      <c r="T10" s="10">
        <v>1</v>
      </c>
      <c r="U10" s="10"/>
      <c r="V10" s="10"/>
      <c r="W10" s="10"/>
      <c r="X10" s="11">
        <v>20201110</v>
      </c>
      <c r="Y10" s="11">
        <v>2</v>
      </c>
      <c r="Z10" s="5" t="s">
        <v>133</v>
      </c>
      <c r="AA10" s="11" t="str">
        <f t="shared" ref="AA10:AA49" si="9">IF($Z10="A","하선동",IF($Z10="B","이형준",""))</f>
        <v>이형준</v>
      </c>
      <c r="AB10" s="4" t="s">
        <v>78</v>
      </c>
      <c r="AC10" s="12"/>
    </row>
    <row r="11" spans="1:29" s="13" customFormat="1" ht="20.100000000000001" customHeight="1" x14ac:dyDescent="0.3">
      <c r="A11" s="4">
        <v>5</v>
      </c>
      <c r="B11" s="5">
        <f>B10</f>
        <v>11</v>
      </c>
      <c r="C11" s="5">
        <f>C10</f>
        <v>11</v>
      </c>
      <c r="D11" s="6" t="s">
        <v>75</v>
      </c>
      <c r="E11" s="6" t="s">
        <v>104</v>
      </c>
      <c r="F11" s="6" t="s">
        <v>105</v>
      </c>
      <c r="G11" s="4" t="s">
        <v>93</v>
      </c>
      <c r="H11" s="4" t="s">
        <v>73</v>
      </c>
      <c r="I11" s="7">
        <f t="shared" si="6"/>
        <v>2733</v>
      </c>
      <c r="J11" s="8">
        <v>2490</v>
      </c>
      <c r="K11" s="7">
        <f t="shared" si="7"/>
        <v>243</v>
      </c>
      <c r="L11" s="9">
        <f t="shared" si="8"/>
        <v>8.8913282107574099E-2</v>
      </c>
      <c r="M11" s="10">
        <v>8</v>
      </c>
      <c r="N11" s="10"/>
      <c r="O11" s="10"/>
      <c r="P11" s="10">
        <v>7</v>
      </c>
      <c r="Q11" s="10">
        <v>3</v>
      </c>
      <c r="R11" s="10"/>
      <c r="S11" s="10">
        <v>223</v>
      </c>
      <c r="T11" s="10">
        <v>2</v>
      </c>
      <c r="U11" s="10"/>
      <c r="V11" s="10"/>
      <c r="W11" s="10"/>
      <c r="X11" s="11">
        <v>20201111</v>
      </c>
      <c r="Y11" s="11">
        <v>2</v>
      </c>
      <c r="Z11" s="5" t="s">
        <v>134</v>
      </c>
      <c r="AA11" s="11" t="str">
        <f t="shared" si="9"/>
        <v>하선동</v>
      </c>
      <c r="AB11" s="4" t="s">
        <v>78</v>
      </c>
      <c r="AC11" s="12"/>
    </row>
    <row r="12" spans="1:29" s="13" customFormat="1" ht="20.100000000000001" customHeight="1" x14ac:dyDescent="0.3">
      <c r="A12" s="4">
        <v>6</v>
      </c>
      <c r="B12" s="5">
        <f t="shared" ref="B12:C27" si="10">B11</f>
        <v>11</v>
      </c>
      <c r="C12" s="5">
        <f t="shared" si="10"/>
        <v>11</v>
      </c>
      <c r="D12" s="6" t="s">
        <v>30</v>
      </c>
      <c r="E12" s="6" t="s">
        <v>63</v>
      </c>
      <c r="F12" s="6" t="s">
        <v>64</v>
      </c>
      <c r="G12" s="4" t="s">
        <v>65</v>
      </c>
      <c r="H12" s="4" t="s">
        <v>59</v>
      </c>
      <c r="I12" s="7">
        <f t="shared" si="6"/>
        <v>1137</v>
      </c>
      <c r="J12" s="8">
        <v>1130</v>
      </c>
      <c r="K12" s="7">
        <f t="shared" si="7"/>
        <v>7</v>
      </c>
      <c r="L12" s="9">
        <f t="shared" si="8"/>
        <v>6.156552330694811E-3</v>
      </c>
      <c r="M12" s="10">
        <v>1</v>
      </c>
      <c r="N12" s="10"/>
      <c r="O12" s="10"/>
      <c r="P12" s="10">
        <v>1</v>
      </c>
      <c r="Q12" s="10">
        <v>5</v>
      </c>
      <c r="R12" s="10"/>
      <c r="S12" s="10"/>
      <c r="T12" s="10"/>
      <c r="U12" s="10"/>
      <c r="V12" s="10"/>
      <c r="W12" s="10"/>
      <c r="X12" s="11">
        <v>20201111</v>
      </c>
      <c r="Y12" s="11">
        <v>15</v>
      </c>
      <c r="Z12" s="5" t="s">
        <v>134</v>
      </c>
      <c r="AA12" s="11" t="str">
        <f t="shared" si="9"/>
        <v>하선동</v>
      </c>
      <c r="AB12" s="4" t="s">
        <v>78</v>
      </c>
      <c r="AC12" s="12"/>
    </row>
    <row r="13" spans="1:29" s="13" customFormat="1" ht="20.100000000000001" customHeight="1" x14ac:dyDescent="0.3">
      <c r="A13" s="4">
        <v>7</v>
      </c>
      <c r="B13" s="5">
        <f t="shared" si="10"/>
        <v>11</v>
      </c>
      <c r="C13" s="5">
        <f t="shared" si="10"/>
        <v>11</v>
      </c>
      <c r="D13" s="6" t="s">
        <v>132</v>
      </c>
      <c r="E13" s="6" t="s">
        <v>131</v>
      </c>
      <c r="F13" s="4" t="s">
        <v>130</v>
      </c>
      <c r="G13" s="4">
        <v>38000</v>
      </c>
      <c r="H13" s="4" t="s">
        <v>59</v>
      </c>
      <c r="I13" s="7">
        <f t="shared" si="6"/>
        <v>39320</v>
      </c>
      <c r="J13" s="8">
        <v>38000</v>
      </c>
      <c r="K13" s="7">
        <f t="shared" si="7"/>
        <v>1320</v>
      </c>
      <c r="L13" s="9">
        <f t="shared" si="8"/>
        <v>3.3570701932858597E-2</v>
      </c>
      <c r="M13" s="10">
        <v>1320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>
        <v>20201109</v>
      </c>
      <c r="Y13" s="11">
        <v>6</v>
      </c>
      <c r="Z13" s="5" t="s">
        <v>133</v>
      </c>
      <c r="AA13" s="11" t="str">
        <f t="shared" si="9"/>
        <v>이형준</v>
      </c>
      <c r="AB13" s="4" t="s">
        <v>78</v>
      </c>
      <c r="AC13" s="12"/>
    </row>
    <row r="14" spans="1:29" s="13" customFormat="1" ht="18.75" customHeight="1" x14ac:dyDescent="0.3">
      <c r="A14" s="4">
        <v>8</v>
      </c>
      <c r="B14" s="5">
        <f t="shared" si="10"/>
        <v>11</v>
      </c>
      <c r="C14" s="5">
        <f t="shared" si="10"/>
        <v>11</v>
      </c>
      <c r="D14" s="13" t="s">
        <v>79</v>
      </c>
      <c r="E14" s="6" t="s">
        <v>63</v>
      </c>
      <c r="F14" s="6" t="s">
        <v>102</v>
      </c>
      <c r="G14" s="4" t="s">
        <v>76</v>
      </c>
      <c r="H14" s="4" t="s">
        <v>59</v>
      </c>
      <c r="I14" s="7">
        <f t="shared" si="6"/>
        <v>1577</v>
      </c>
      <c r="J14" s="8">
        <v>1420</v>
      </c>
      <c r="K14" s="7">
        <f t="shared" si="7"/>
        <v>157</v>
      </c>
      <c r="L14" s="9">
        <f t="shared" si="8"/>
        <v>9.9556119213696892E-2</v>
      </c>
      <c r="M14" s="10">
        <v>108</v>
      </c>
      <c r="N14" s="10"/>
      <c r="O14" s="10"/>
      <c r="P14" s="10">
        <v>23</v>
      </c>
      <c r="Q14" s="10">
        <v>16</v>
      </c>
      <c r="R14" s="10"/>
      <c r="S14" s="10"/>
      <c r="T14" s="10"/>
      <c r="U14" s="10"/>
      <c r="V14" s="10">
        <v>10</v>
      </c>
      <c r="W14" s="10"/>
      <c r="X14" s="11">
        <v>20201110</v>
      </c>
      <c r="Y14" s="11">
        <v>7</v>
      </c>
      <c r="Z14" s="5" t="s">
        <v>133</v>
      </c>
      <c r="AA14" s="11" t="str">
        <f t="shared" si="9"/>
        <v>이형준</v>
      </c>
      <c r="AB14" s="4" t="s">
        <v>87</v>
      </c>
      <c r="AC14" s="12"/>
    </row>
    <row r="15" spans="1:29" s="13" customFormat="1" ht="20.100000000000001" customHeight="1" x14ac:dyDescent="0.3">
      <c r="A15" s="4">
        <v>9</v>
      </c>
      <c r="B15" s="5">
        <f t="shared" si="10"/>
        <v>11</v>
      </c>
      <c r="C15" s="5">
        <f t="shared" si="10"/>
        <v>11</v>
      </c>
      <c r="D15" s="6" t="s">
        <v>137</v>
      </c>
      <c r="E15" s="4" t="s">
        <v>145</v>
      </c>
      <c r="F15" s="4" t="s">
        <v>144</v>
      </c>
      <c r="G15" s="4" t="s">
        <v>146</v>
      </c>
      <c r="H15" s="4" t="s">
        <v>73</v>
      </c>
      <c r="I15" s="7">
        <f t="shared" si="6"/>
        <v>3133</v>
      </c>
      <c r="J15" s="8">
        <v>3100</v>
      </c>
      <c r="K15" s="7">
        <f t="shared" si="7"/>
        <v>33</v>
      </c>
      <c r="L15" s="9">
        <f t="shared" si="8"/>
        <v>1.053303542930099E-2</v>
      </c>
      <c r="M15" s="10"/>
      <c r="N15" s="10"/>
      <c r="O15" s="10"/>
      <c r="P15" s="10">
        <v>26</v>
      </c>
      <c r="Q15" s="10"/>
      <c r="R15" s="10"/>
      <c r="S15" s="10">
        <v>7</v>
      </c>
      <c r="T15" s="10"/>
      <c r="U15" s="10"/>
      <c r="V15" s="10"/>
      <c r="W15" s="10"/>
      <c r="X15" s="11">
        <v>20201111</v>
      </c>
      <c r="Y15" s="11">
        <v>1</v>
      </c>
      <c r="Z15" s="5" t="s">
        <v>133</v>
      </c>
      <c r="AA15" s="11" t="str">
        <f t="shared" si="9"/>
        <v>이형준</v>
      </c>
      <c r="AB15" s="4" t="s">
        <v>87</v>
      </c>
      <c r="AC15" s="12"/>
    </row>
    <row r="16" spans="1:29" s="13" customFormat="1" ht="20.100000000000001" customHeight="1" x14ac:dyDescent="0.3">
      <c r="A16" s="4">
        <v>10</v>
      </c>
      <c r="B16" s="5">
        <f t="shared" si="10"/>
        <v>11</v>
      </c>
      <c r="C16" s="5">
        <f t="shared" si="10"/>
        <v>11</v>
      </c>
      <c r="D16" s="6" t="s">
        <v>30</v>
      </c>
      <c r="E16" s="6" t="s">
        <v>63</v>
      </c>
      <c r="F16" s="6" t="s">
        <v>64</v>
      </c>
      <c r="G16" s="4" t="s">
        <v>65</v>
      </c>
      <c r="H16" s="4" t="s">
        <v>59</v>
      </c>
      <c r="I16" s="7">
        <f t="shared" si="6"/>
        <v>1905</v>
      </c>
      <c r="J16" s="8">
        <v>1820</v>
      </c>
      <c r="K16" s="7">
        <f t="shared" si="7"/>
        <v>85</v>
      </c>
      <c r="L16" s="9">
        <f t="shared" si="8"/>
        <v>4.4619422572178477E-2</v>
      </c>
      <c r="M16" s="10"/>
      <c r="N16" s="10"/>
      <c r="O16" s="10"/>
      <c r="P16" s="10">
        <v>39</v>
      </c>
      <c r="Q16" s="10"/>
      <c r="R16" s="10"/>
      <c r="S16" s="10"/>
      <c r="T16" s="10"/>
      <c r="U16" s="10"/>
      <c r="V16" s="10">
        <v>46</v>
      </c>
      <c r="W16" s="10"/>
      <c r="X16" s="11">
        <v>20201111</v>
      </c>
      <c r="Y16" s="11">
        <v>15</v>
      </c>
      <c r="Z16" s="5" t="s">
        <v>133</v>
      </c>
      <c r="AA16" s="11" t="str">
        <f t="shared" si="9"/>
        <v>이형준</v>
      </c>
      <c r="AB16" s="4" t="s">
        <v>87</v>
      </c>
      <c r="AC16" s="12"/>
    </row>
    <row r="17" spans="1:29" s="13" customFormat="1" ht="20.100000000000001" customHeight="1" x14ac:dyDescent="0.3">
      <c r="A17" s="4">
        <v>11</v>
      </c>
      <c r="B17" s="5">
        <f t="shared" si="10"/>
        <v>11</v>
      </c>
      <c r="C17" s="5">
        <f t="shared" si="10"/>
        <v>11</v>
      </c>
      <c r="D17" s="6" t="s">
        <v>75</v>
      </c>
      <c r="E17" s="6" t="s">
        <v>95</v>
      </c>
      <c r="F17" s="6" t="s">
        <v>128</v>
      </c>
      <c r="G17" s="4" t="s">
        <v>93</v>
      </c>
      <c r="H17" s="4" t="s">
        <v>59</v>
      </c>
      <c r="I17" s="7">
        <f t="shared" si="6"/>
        <v>3310</v>
      </c>
      <c r="J17" s="8">
        <v>3300</v>
      </c>
      <c r="K17" s="7">
        <f t="shared" si="7"/>
        <v>10</v>
      </c>
      <c r="L17" s="9">
        <f t="shared" si="8"/>
        <v>3.0211480362537764E-3</v>
      </c>
      <c r="M17" s="10"/>
      <c r="N17" s="10"/>
      <c r="O17" s="10"/>
      <c r="P17" s="10">
        <v>10</v>
      </c>
      <c r="Q17" s="10"/>
      <c r="R17" s="10"/>
      <c r="S17" s="10"/>
      <c r="T17" s="10"/>
      <c r="U17" s="10"/>
      <c r="V17" s="10"/>
      <c r="W17" s="10"/>
      <c r="X17" s="11">
        <v>20201111</v>
      </c>
      <c r="Y17" s="11">
        <v>8</v>
      </c>
      <c r="Z17" s="5" t="s">
        <v>134</v>
      </c>
      <c r="AA17" s="11" t="str">
        <f t="shared" si="9"/>
        <v>하선동</v>
      </c>
      <c r="AB17" s="4" t="s">
        <v>87</v>
      </c>
      <c r="AC17" s="12"/>
    </row>
    <row r="18" spans="1:29" s="13" customFormat="1" ht="20.100000000000001" customHeight="1" x14ac:dyDescent="0.3">
      <c r="A18" s="4">
        <v>12</v>
      </c>
      <c r="B18" s="5">
        <f t="shared" si="10"/>
        <v>11</v>
      </c>
      <c r="C18" s="5">
        <f t="shared" si="10"/>
        <v>11</v>
      </c>
      <c r="D18" s="6" t="s">
        <v>75</v>
      </c>
      <c r="E18" s="6" t="s">
        <v>95</v>
      </c>
      <c r="F18" s="6" t="s">
        <v>128</v>
      </c>
      <c r="G18" s="4" t="s">
        <v>93</v>
      </c>
      <c r="H18" s="4" t="s">
        <v>59</v>
      </c>
      <c r="I18" s="7">
        <f t="shared" si="6"/>
        <v>9631</v>
      </c>
      <c r="J18" s="8">
        <v>9600</v>
      </c>
      <c r="K18" s="7">
        <f t="shared" si="7"/>
        <v>31</v>
      </c>
      <c r="L18" s="9">
        <f t="shared" si="8"/>
        <v>3.218772713113903E-3</v>
      </c>
      <c r="M18" s="10"/>
      <c r="N18" s="10"/>
      <c r="O18" s="10"/>
      <c r="P18" s="10">
        <v>31</v>
      </c>
      <c r="Q18" s="10"/>
      <c r="R18" s="10"/>
      <c r="S18" s="10"/>
      <c r="T18" s="10"/>
      <c r="U18" s="10"/>
      <c r="V18" s="10"/>
      <c r="W18" s="10"/>
      <c r="X18" s="11">
        <v>20201111</v>
      </c>
      <c r="Y18" s="11">
        <v>8</v>
      </c>
      <c r="Z18" s="5" t="s">
        <v>133</v>
      </c>
      <c r="AA18" s="11" t="str">
        <f t="shared" si="9"/>
        <v>이형준</v>
      </c>
      <c r="AB18" s="4" t="s">
        <v>87</v>
      </c>
      <c r="AC18" s="12"/>
    </row>
    <row r="19" spans="1:29" s="13" customFormat="1" ht="20.100000000000001" customHeight="1" x14ac:dyDescent="0.3">
      <c r="A19" s="4">
        <v>13</v>
      </c>
      <c r="B19" s="5">
        <f t="shared" si="10"/>
        <v>11</v>
      </c>
      <c r="C19" s="5">
        <f t="shared" si="10"/>
        <v>11</v>
      </c>
      <c r="D19" s="6" t="s">
        <v>30</v>
      </c>
      <c r="E19" s="6" t="s">
        <v>63</v>
      </c>
      <c r="F19" s="6" t="s">
        <v>64</v>
      </c>
      <c r="G19" s="4" t="s">
        <v>65</v>
      </c>
      <c r="H19" s="4" t="s">
        <v>59</v>
      </c>
      <c r="I19" s="7">
        <f t="shared" si="6"/>
        <v>1000</v>
      </c>
      <c r="J19" s="8">
        <v>991</v>
      </c>
      <c r="K19" s="7">
        <f t="shared" si="7"/>
        <v>9</v>
      </c>
      <c r="L19" s="9">
        <f t="shared" si="8"/>
        <v>8.9999999999999993E-3</v>
      </c>
      <c r="M19" s="10">
        <v>2</v>
      </c>
      <c r="N19" s="10"/>
      <c r="O19" s="10"/>
      <c r="P19" s="10">
        <v>3</v>
      </c>
      <c r="Q19" s="10">
        <v>4</v>
      </c>
      <c r="R19" s="10"/>
      <c r="S19" s="10"/>
      <c r="T19" s="10"/>
      <c r="U19" s="10"/>
      <c r="V19" s="10"/>
      <c r="W19" s="10"/>
      <c r="X19" s="11">
        <v>20201110</v>
      </c>
      <c r="Y19" s="11">
        <v>15</v>
      </c>
      <c r="Z19" s="5" t="s">
        <v>133</v>
      </c>
      <c r="AA19" s="11" t="str">
        <f t="shared" si="9"/>
        <v>이형준</v>
      </c>
      <c r="AB19" s="4" t="s">
        <v>90</v>
      </c>
      <c r="AC19" s="12"/>
    </row>
    <row r="20" spans="1:29" s="13" customFormat="1" ht="20.100000000000001" customHeight="1" x14ac:dyDescent="0.3">
      <c r="A20" s="4">
        <v>14</v>
      </c>
      <c r="B20" s="5">
        <f t="shared" si="10"/>
        <v>11</v>
      </c>
      <c r="C20" s="5">
        <f t="shared" si="10"/>
        <v>11</v>
      </c>
      <c r="D20" s="6" t="s">
        <v>30</v>
      </c>
      <c r="E20" s="6" t="s">
        <v>63</v>
      </c>
      <c r="F20" s="6" t="s">
        <v>64</v>
      </c>
      <c r="G20" s="4" t="s">
        <v>65</v>
      </c>
      <c r="H20" s="4" t="s">
        <v>59</v>
      </c>
      <c r="I20" s="7">
        <f t="shared" si="6"/>
        <v>367</v>
      </c>
      <c r="J20" s="8">
        <v>366</v>
      </c>
      <c r="K20" s="7">
        <f t="shared" ref="K20:K21" si="11">SUM(M20:W20)</f>
        <v>1</v>
      </c>
      <c r="L20" s="9">
        <f t="shared" si="8"/>
        <v>2.7247956403269754E-3</v>
      </c>
      <c r="M20" s="10"/>
      <c r="N20" s="10"/>
      <c r="O20" s="10"/>
      <c r="P20" s="10">
        <v>1</v>
      </c>
      <c r="Q20" s="10"/>
      <c r="R20" s="10"/>
      <c r="S20" s="10"/>
      <c r="T20" s="10"/>
      <c r="U20" s="10"/>
      <c r="V20" s="10"/>
      <c r="W20" s="10"/>
      <c r="X20" s="11">
        <v>20201111</v>
      </c>
      <c r="Y20" s="11">
        <v>15</v>
      </c>
      <c r="Z20" s="5" t="s">
        <v>134</v>
      </c>
      <c r="AA20" s="11" t="str">
        <f t="shared" si="9"/>
        <v>하선동</v>
      </c>
      <c r="AB20" s="4" t="s">
        <v>90</v>
      </c>
      <c r="AC20" s="12"/>
    </row>
    <row r="21" spans="1:29" s="13" customFormat="1" ht="20.100000000000001" customHeight="1" x14ac:dyDescent="0.3">
      <c r="A21" s="4">
        <v>15</v>
      </c>
      <c r="B21" s="5">
        <f t="shared" si="10"/>
        <v>11</v>
      </c>
      <c r="C21" s="5">
        <f t="shared" si="10"/>
        <v>11</v>
      </c>
      <c r="D21" s="6" t="s">
        <v>79</v>
      </c>
      <c r="E21" s="6" t="s">
        <v>63</v>
      </c>
      <c r="F21" s="6" t="s">
        <v>147</v>
      </c>
      <c r="G21" s="4"/>
      <c r="H21" s="4"/>
      <c r="I21" s="7">
        <f t="shared" si="6"/>
        <v>442</v>
      </c>
      <c r="J21" s="8">
        <v>442</v>
      </c>
      <c r="K21" s="7">
        <f t="shared" si="11"/>
        <v>0</v>
      </c>
      <c r="L21" s="9">
        <f t="shared" si="8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>
        <v>20201026</v>
      </c>
      <c r="Y21" s="11">
        <v>14</v>
      </c>
      <c r="Z21" s="5" t="s">
        <v>133</v>
      </c>
      <c r="AA21" s="11" t="str">
        <f t="shared" si="9"/>
        <v>이형준</v>
      </c>
      <c r="AB21" s="4" t="s">
        <v>90</v>
      </c>
      <c r="AC21" s="12"/>
    </row>
    <row r="22" spans="1:29" s="13" customFormat="1" ht="20.100000000000001" customHeight="1" x14ac:dyDescent="0.3">
      <c r="A22" s="4">
        <v>16</v>
      </c>
      <c r="B22" s="5">
        <f t="shared" si="10"/>
        <v>11</v>
      </c>
      <c r="C22" s="5">
        <f t="shared" si="10"/>
        <v>11</v>
      </c>
      <c r="D22" s="6" t="s">
        <v>75</v>
      </c>
      <c r="E22" s="6" t="s">
        <v>63</v>
      </c>
      <c r="F22" s="6" t="s">
        <v>92</v>
      </c>
      <c r="G22" s="4" t="s">
        <v>93</v>
      </c>
      <c r="H22" s="4" t="s">
        <v>59</v>
      </c>
      <c r="I22" s="7">
        <f t="shared" si="6"/>
        <v>2096</v>
      </c>
      <c r="J22" s="8">
        <v>2079</v>
      </c>
      <c r="K22" s="7">
        <f t="shared" ref="K22:K49" si="12">SUM(M22:W22)</f>
        <v>17</v>
      </c>
      <c r="L22" s="9">
        <f t="shared" si="8"/>
        <v>8.110687022900763E-3</v>
      </c>
      <c r="M22" s="10"/>
      <c r="N22" s="10"/>
      <c r="O22" s="10"/>
      <c r="P22" s="10">
        <v>7</v>
      </c>
      <c r="Q22" s="10">
        <v>10</v>
      </c>
      <c r="R22" s="10"/>
      <c r="S22" s="10"/>
      <c r="T22" s="10"/>
      <c r="U22" s="10"/>
      <c r="V22" s="10"/>
      <c r="W22" s="10"/>
      <c r="X22" s="11">
        <v>20201110</v>
      </c>
      <c r="Y22" s="11">
        <v>4</v>
      </c>
      <c r="Z22" s="5" t="s">
        <v>133</v>
      </c>
      <c r="AA22" s="11" t="str">
        <f t="shared" si="9"/>
        <v>이형준</v>
      </c>
      <c r="AB22" s="4" t="s">
        <v>90</v>
      </c>
      <c r="AC22" s="12"/>
    </row>
    <row r="23" spans="1:29" s="13" customFormat="1" ht="20.100000000000001" customHeight="1" x14ac:dyDescent="0.3">
      <c r="A23" s="4">
        <v>17</v>
      </c>
      <c r="B23" s="5">
        <f t="shared" si="10"/>
        <v>11</v>
      </c>
      <c r="C23" s="5">
        <f t="shared" si="10"/>
        <v>11</v>
      </c>
      <c r="D23" s="6" t="s">
        <v>137</v>
      </c>
      <c r="E23" s="4" t="s">
        <v>145</v>
      </c>
      <c r="F23" s="4" t="s">
        <v>144</v>
      </c>
      <c r="G23" s="4" t="s">
        <v>146</v>
      </c>
      <c r="H23" s="4" t="s">
        <v>73</v>
      </c>
      <c r="I23" s="7">
        <f t="shared" si="6"/>
        <v>602</v>
      </c>
      <c r="J23" s="8">
        <v>580</v>
      </c>
      <c r="K23" s="7">
        <f t="shared" si="12"/>
        <v>22</v>
      </c>
      <c r="L23" s="9">
        <f t="shared" si="8"/>
        <v>3.6544850498338874E-2</v>
      </c>
      <c r="M23" s="10"/>
      <c r="N23" s="10"/>
      <c r="O23" s="10"/>
      <c r="P23" s="10">
        <v>8</v>
      </c>
      <c r="Q23" s="10">
        <v>7</v>
      </c>
      <c r="R23" s="10"/>
      <c r="S23" s="10">
        <v>4</v>
      </c>
      <c r="T23" s="10">
        <v>3</v>
      </c>
      <c r="U23" s="10"/>
      <c r="V23" s="10"/>
      <c r="W23" s="10"/>
      <c r="X23" s="11">
        <v>20201110</v>
      </c>
      <c r="Y23" s="11">
        <v>1</v>
      </c>
      <c r="Z23" s="5" t="s">
        <v>133</v>
      </c>
      <c r="AA23" s="11" t="str">
        <f t="shared" si="9"/>
        <v>이형준</v>
      </c>
      <c r="AB23" s="4" t="s">
        <v>101</v>
      </c>
      <c r="AC23" s="12"/>
    </row>
    <row r="24" spans="1:29" s="13" customFormat="1" ht="20.100000000000001" customHeight="1" x14ac:dyDescent="0.3">
      <c r="A24" s="4">
        <v>18</v>
      </c>
      <c r="B24" s="5">
        <f t="shared" si="10"/>
        <v>11</v>
      </c>
      <c r="C24" s="5">
        <f t="shared" si="10"/>
        <v>11</v>
      </c>
      <c r="D24" s="6" t="s">
        <v>137</v>
      </c>
      <c r="E24" s="4" t="s">
        <v>145</v>
      </c>
      <c r="F24" s="4" t="s">
        <v>144</v>
      </c>
      <c r="G24" s="4" t="s">
        <v>146</v>
      </c>
      <c r="H24" s="4" t="s">
        <v>73</v>
      </c>
      <c r="I24" s="7">
        <f t="shared" si="6"/>
        <v>4076</v>
      </c>
      <c r="J24" s="8">
        <v>4025</v>
      </c>
      <c r="K24" s="7">
        <f t="shared" si="12"/>
        <v>51</v>
      </c>
      <c r="L24" s="9">
        <f t="shared" si="8"/>
        <v>1.2512266928361139E-2</v>
      </c>
      <c r="M24" s="10"/>
      <c r="N24" s="10"/>
      <c r="O24" s="10"/>
      <c r="P24" s="10">
        <v>51</v>
      </c>
      <c r="Q24" s="10"/>
      <c r="R24" s="10"/>
      <c r="S24" s="10"/>
      <c r="T24" s="10"/>
      <c r="U24" s="10"/>
      <c r="V24" s="10"/>
      <c r="W24" s="10"/>
      <c r="X24" s="11">
        <v>20201111</v>
      </c>
      <c r="Y24" s="11">
        <v>1</v>
      </c>
      <c r="Z24" s="5" t="s">
        <v>134</v>
      </c>
      <c r="AA24" s="11" t="str">
        <f t="shared" si="9"/>
        <v>하선동</v>
      </c>
      <c r="AB24" s="4" t="s">
        <v>101</v>
      </c>
      <c r="AC24" s="12"/>
    </row>
    <row r="25" spans="1:29" s="13" customFormat="1" ht="20.100000000000001" customHeight="1" x14ac:dyDescent="0.3">
      <c r="A25" s="4">
        <v>19</v>
      </c>
      <c r="B25" s="5">
        <f t="shared" si="10"/>
        <v>11</v>
      </c>
      <c r="C25" s="5">
        <f t="shared" si="10"/>
        <v>11</v>
      </c>
      <c r="D25" s="6" t="s">
        <v>143</v>
      </c>
      <c r="E25" s="6" t="s">
        <v>63</v>
      </c>
      <c r="F25" s="6" t="s">
        <v>148</v>
      </c>
      <c r="G25" s="4" t="s">
        <v>141</v>
      </c>
      <c r="H25" s="4" t="s">
        <v>59</v>
      </c>
      <c r="I25" s="7">
        <f t="shared" si="6"/>
        <v>397</v>
      </c>
      <c r="J25" s="8">
        <v>390</v>
      </c>
      <c r="K25" s="7">
        <f t="shared" si="12"/>
        <v>7</v>
      </c>
      <c r="L25" s="9">
        <f t="shared" si="8"/>
        <v>1.7632241813602016E-2</v>
      </c>
      <c r="M25" s="10"/>
      <c r="N25" s="10"/>
      <c r="O25" s="10"/>
      <c r="P25" s="10">
        <v>6</v>
      </c>
      <c r="Q25" s="10">
        <v>1</v>
      </c>
      <c r="R25" s="10"/>
      <c r="S25" s="10"/>
      <c r="T25" s="10"/>
      <c r="U25" s="10"/>
      <c r="V25" s="10"/>
      <c r="W25" s="10"/>
      <c r="X25" s="11">
        <v>20201110</v>
      </c>
      <c r="Y25" s="11">
        <v>3</v>
      </c>
      <c r="Z25" s="5" t="s">
        <v>133</v>
      </c>
      <c r="AA25" s="11" t="str">
        <f t="shared" si="9"/>
        <v>이형준</v>
      </c>
      <c r="AB25" s="4" t="s">
        <v>101</v>
      </c>
      <c r="AC25" s="12"/>
    </row>
    <row r="26" spans="1:29" s="13" customFormat="1" ht="20.100000000000001" customHeight="1" x14ac:dyDescent="0.3">
      <c r="A26" s="4">
        <v>20</v>
      </c>
      <c r="B26" s="5">
        <f t="shared" si="10"/>
        <v>11</v>
      </c>
      <c r="C26" s="5">
        <f t="shared" si="10"/>
        <v>11</v>
      </c>
      <c r="D26" s="6" t="s">
        <v>137</v>
      </c>
      <c r="E26" s="6" t="s">
        <v>63</v>
      </c>
      <c r="F26" s="6" t="s">
        <v>149</v>
      </c>
      <c r="G26" s="4" t="s">
        <v>150</v>
      </c>
      <c r="H26" s="4" t="s">
        <v>59</v>
      </c>
      <c r="I26" s="7">
        <f t="shared" si="6"/>
        <v>548</v>
      </c>
      <c r="J26" s="8">
        <v>547</v>
      </c>
      <c r="K26" s="7">
        <f t="shared" si="12"/>
        <v>1</v>
      </c>
      <c r="L26" s="9">
        <f t="shared" si="8"/>
        <v>1.8248175182481751E-3</v>
      </c>
      <c r="M26" s="10"/>
      <c r="N26" s="10"/>
      <c r="O26" s="10"/>
      <c r="P26" s="10"/>
      <c r="Q26" s="10">
        <v>1</v>
      </c>
      <c r="R26" s="10"/>
      <c r="S26" s="10"/>
      <c r="T26" s="10"/>
      <c r="U26" s="10"/>
      <c r="V26" s="10"/>
      <c r="W26" s="10"/>
      <c r="X26" s="11">
        <v>20201111</v>
      </c>
      <c r="Y26" s="11">
        <v>7</v>
      </c>
      <c r="Z26" s="5" t="s">
        <v>134</v>
      </c>
      <c r="AA26" s="11" t="str">
        <f t="shared" si="9"/>
        <v>하선동</v>
      </c>
      <c r="AB26" s="4" t="s">
        <v>101</v>
      </c>
      <c r="AC26" s="12"/>
    </row>
    <row r="27" spans="1:29" s="13" customFormat="1" ht="20.100000000000001" customHeight="1" x14ac:dyDescent="0.3">
      <c r="A27" s="4">
        <v>21</v>
      </c>
      <c r="B27" s="5">
        <f t="shared" si="10"/>
        <v>11</v>
      </c>
      <c r="C27" s="5">
        <f t="shared" si="10"/>
        <v>11</v>
      </c>
      <c r="D27" s="6" t="s">
        <v>30</v>
      </c>
      <c r="E27" s="6" t="s">
        <v>63</v>
      </c>
      <c r="F27" s="6" t="s">
        <v>64</v>
      </c>
      <c r="G27" s="4" t="s">
        <v>65</v>
      </c>
      <c r="H27" s="4" t="s">
        <v>59</v>
      </c>
      <c r="I27" s="7">
        <f t="shared" si="6"/>
        <v>707</v>
      </c>
      <c r="J27" s="8">
        <v>700</v>
      </c>
      <c r="K27" s="7">
        <f t="shared" si="12"/>
        <v>7</v>
      </c>
      <c r="L27" s="9">
        <f t="shared" si="8"/>
        <v>9.9009900990099011E-3</v>
      </c>
      <c r="M27" s="10"/>
      <c r="N27" s="10"/>
      <c r="O27" s="10"/>
      <c r="P27" s="10">
        <v>6</v>
      </c>
      <c r="Q27" s="10">
        <v>1</v>
      </c>
      <c r="R27" s="10"/>
      <c r="S27" s="10"/>
      <c r="T27" s="10"/>
      <c r="U27" s="10"/>
      <c r="V27" s="10"/>
      <c r="W27" s="10"/>
      <c r="X27" s="11">
        <v>20201111</v>
      </c>
      <c r="Y27" s="11">
        <v>15</v>
      </c>
      <c r="Z27" s="5" t="s">
        <v>134</v>
      </c>
      <c r="AA27" s="11" t="str">
        <f t="shared" si="9"/>
        <v>하선동</v>
      </c>
      <c r="AB27" s="4" t="s">
        <v>101</v>
      </c>
      <c r="AC27" s="12"/>
    </row>
    <row r="28" spans="1:29" s="13" customFormat="1" ht="20.100000000000001" customHeight="1" x14ac:dyDescent="0.3">
      <c r="A28" s="4">
        <v>22</v>
      </c>
      <c r="B28" s="5">
        <f t="shared" ref="B28:C43" si="13">B27</f>
        <v>11</v>
      </c>
      <c r="C28" s="5">
        <f t="shared" si="13"/>
        <v>11</v>
      </c>
      <c r="D28" s="6" t="s">
        <v>75</v>
      </c>
      <c r="E28" s="6" t="s">
        <v>152</v>
      </c>
      <c r="F28" s="6" t="s">
        <v>151</v>
      </c>
      <c r="G28" s="4" t="s">
        <v>93</v>
      </c>
      <c r="H28" s="4" t="s">
        <v>59</v>
      </c>
      <c r="I28" s="7">
        <f t="shared" si="6"/>
        <v>10801</v>
      </c>
      <c r="J28" s="8">
        <v>10790</v>
      </c>
      <c r="K28" s="7">
        <f t="shared" si="12"/>
        <v>11</v>
      </c>
      <c r="L28" s="9">
        <f t="shared" si="8"/>
        <v>1.0184242199796315E-3</v>
      </c>
      <c r="M28" s="10"/>
      <c r="N28" s="10"/>
      <c r="O28" s="10"/>
      <c r="P28" s="10"/>
      <c r="Q28" s="10"/>
      <c r="R28" s="10"/>
      <c r="S28" s="10"/>
      <c r="T28" s="10">
        <v>11</v>
      </c>
      <c r="U28" s="10"/>
      <c r="V28" s="10"/>
      <c r="W28" s="10"/>
      <c r="X28" s="11">
        <v>20201111</v>
      </c>
      <c r="Y28" s="11">
        <v>5</v>
      </c>
      <c r="Z28" s="5" t="s">
        <v>134</v>
      </c>
      <c r="AA28" s="11" t="str">
        <f t="shared" si="9"/>
        <v>하선동</v>
      </c>
      <c r="AB28" s="4" t="s">
        <v>107</v>
      </c>
      <c r="AC28" s="12"/>
    </row>
    <row r="29" spans="1:29" s="13" customFormat="1" ht="20.100000000000001" customHeight="1" x14ac:dyDescent="0.3">
      <c r="A29" s="4">
        <v>23</v>
      </c>
      <c r="B29" s="5">
        <f t="shared" si="13"/>
        <v>11</v>
      </c>
      <c r="C29" s="5">
        <f t="shared" si="13"/>
        <v>11</v>
      </c>
      <c r="D29" s="6" t="s">
        <v>75</v>
      </c>
      <c r="E29" s="6" t="s">
        <v>152</v>
      </c>
      <c r="F29" s="6" t="s">
        <v>151</v>
      </c>
      <c r="G29" s="4" t="s">
        <v>93</v>
      </c>
      <c r="H29" s="4" t="s">
        <v>59</v>
      </c>
      <c r="I29" s="7">
        <f t="shared" si="6"/>
        <v>11730</v>
      </c>
      <c r="J29" s="8">
        <v>11710</v>
      </c>
      <c r="K29" s="7">
        <f t="shared" si="12"/>
        <v>20</v>
      </c>
      <c r="L29" s="9">
        <f t="shared" si="8"/>
        <v>1.7050298380221654E-3</v>
      </c>
      <c r="M29" s="10"/>
      <c r="N29" s="10"/>
      <c r="O29" s="10"/>
      <c r="P29" s="10">
        <v>5</v>
      </c>
      <c r="Q29" s="10"/>
      <c r="R29" s="10"/>
      <c r="S29" s="10"/>
      <c r="T29" s="10">
        <v>15</v>
      </c>
      <c r="U29" s="10"/>
      <c r="V29" s="10"/>
      <c r="W29" s="10"/>
      <c r="X29" s="11">
        <v>20201111</v>
      </c>
      <c r="Y29" s="11">
        <v>5</v>
      </c>
      <c r="Z29" s="5" t="s">
        <v>133</v>
      </c>
      <c r="AA29" s="11" t="str">
        <f t="shared" si="9"/>
        <v>이형준</v>
      </c>
      <c r="AB29" s="4" t="s">
        <v>107</v>
      </c>
      <c r="AC29" s="12"/>
    </row>
    <row r="30" spans="1:29" s="13" customFormat="1" ht="20.100000000000001" customHeight="1" x14ac:dyDescent="0.3">
      <c r="A30" s="4">
        <v>24</v>
      </c>
      <c r="B30" s="5">
        <f t="shared" si="13"/>
        <v>11</v>
      </c>
      <c r="C30" s="5">
        <f t="shared" si="13"/>
        <v>11</v>
      </c>
      <c r="D30" s="6" t="s">
        <v>75</v>
      </c>
      <c r="E30" s="6" t="s">
        <v>104</v>
      </c>
      <c r="F30" s="6" t="s">
        <v>105</v>
      </c>
      <c r="G30" s="4" t="s">
        <v>93</v>
      </c>
      <c r="H30" s="4" t="s">
        <v>73</v>
      </c>
      <c r="I30" s="7">
        <f t="shared" si="6"/>
        <v>1547</v>
      </c>
      <c r="J30" s="8">
        <v>1320</v>
      </c>
      <c r="K30" s="7">
        <f t="shared" si="12"/>
        <v>227</v>
      </c>
      <c r="L30" s="9">
        <f t="shared" si="8"/>
        <v>0.14673561732385262</v>
      </c>
      <c r="M30" s="10">
        <v>83</v>
      </c>
      <c r="N30" s="10"/>
      <c r="O30" s="10">
        <v>5</v>
      </c>
      <c r="P30" s="10">
        <v>8</v>
      </c>
      <c r="Q30" s="10"/>
      <c r="R30" s="10"/>
      <c r="S30" s="10">
        <v>129</v>
      </c>
      <c r="T30" s="10">
        <v>2</v>
      </c>
      <c r="U30" s="10"/>
      <c r="V30" s="10"/>
      <c r="W30" s="10"/>
      <c r="X30" s="11">
        <v>20201111</v>
      </c>
      <c r="Y30" s="11">
        <v>2</v>
      </c>
      <c r="Z30" s="5" t="s">
        <v>133</v>
      </c>
      <c r="AA30" s="11" t="str">
        <f t="shared" si="9"/>
        <v>이형준</v>
      </c>
      <c r="AB30" s="4" t="s">
        <v>107</v>
      </c>
      <c r="AC30" s="12"/>
    </row>
    <row r="31" spans="1:29" s="13" customFormat="1" ht="20.100000000000001" customHeight="1" x14ac:dyDescent="0.3">
      <c r="A31" s="4">
        <v>25</v>
      </c>
      <c r="B31" s="5">
        <f t="shared" si="13"/>
        <v>11</v>
      </c>
      <c r="C31" s="5">
        <f t="shared" si="13"/>
        <v>11</v>
      </c>
      <c r="D31" s="6" t="s">
        <v>137</v>
      </c>
      <c r="E31" s="6" t="s">
        <v>63</v>
      </c>
      <c r="F31" s="6" t="s">
        <v>149</v>
      </c>
      <c r="G31" s="4" t="s">
        <v>150</v>
      </c>
      <c r="H31" s="4" t="s">
        <v>59</v>
      </c>
      <c r="I31" s="7">
        <f t="shared" si="6"/>
        <v>500</v>
      </c>
      <c r="J31" s="8">
        <v>495</v>
      </c>
      <c r="K31" s="7">
        <f t="shared" si="12"/>
        <v>5</v>
      </c>
      <c r="L31" s="9">
        <f t="shared" si="8"/>
        <v>0.01</v>
      </c>
      <c r="M31" s="10"/>
      <c r="N31" s="10"/>
      <c r="O31" s="10">
        <v>4</v>
      </c>
      <c r="P31" s="10">
        <v>1</v>
      </c>
      <c r="Q31" s="10"/>
      <c r="R31" s="10"/>
      <c r="S31" s="10"/>
      <c r="T31" s="10"/>
      <c r="U31" s="10"/>
      <c r="V31" s="10"/>
      <c r="W31" s="10"/>
      <c r="X31" s="11">
        <v>20201111</v>
      </c>
      <c r="Y31" s="11">
        <v>7</v>
      </c>
      <c r="Z31" s="5" t="s">
        <v>134</v>
      </c>
      <c r="AA31" s="11" t="str">
        <f t="shared" si="9"/>
        <v>하선동</v>
      </c>
      <c r="AB31" s="4" t="s">
        <v>107</v>
      </c>
      <c r="AC31" s="12"/>
    </row>
    <row r="32" spans="1:29" s="13" customFormat="1" ht="20.100000000000001" customHeight="1" x14ac:dyDescent="0.3">
      <c r="A32" s="4">
        <v>26</v>
      </c>
      <c r="B32" s="5">
        <f t="shared" si="13"/>
        <v>11</v>
      </c>
      <c r="C32" s="5">
        <f t="shared" si="13"/>
        <v>11</v>
      </c>
      <c r="D32" s="6" t="s">
        <v>137</v>
      </c>
      <c r="E32" s="6" t="s">
        <v>63</v>
      </c>
      <c r="F32" s="6" t="s">
        <v>149</v>
      </c>
      <c r="G32" s="4" t="s">
        <v>150</v>
      </c>
      <c r="H32" s="4" t="s">
        <v>59</v>
      </c>
      <c r="I32" s="7">
        <f t="shared" si="6"/>
        <v>2280</v>
      </c>
      <c r="J32" s="8">
        <v>2135</v>
      </c>
      <c r="K32" s="7">
        <f t="shared" si="12"/>
        <v>145</v>
      </c>
      <c r="L32" s="9">
        <f t="shared" si="8"/>
        <v>6.3596491228070179E-2</v>
      </c>
      <c r="M32" s="10">
        <v>1</v>
      </c>
      <c r="N32" s="10"/>
      <c r="O32" s="10">
        <v>4</v>
      </c>
      <c r="P32" s="10">
        <v>2</v>
      </c>
      <c r="Q32" s="10"/>
      <c r="R32" s="10"/>
      <c r="S32" s="10"/>
      <c r="T32" s="10">
        <v>134</v>
      </c>
      <c r="U32" s="10"/>
      <c r="V32" s="10">
        <v>4</v>
      </c>
      <c r="W32" s="10"/>
      <c r="X32" s="11">
        <v>20201111</v>
      </c>
      <c r="Y32" s="11">
        <v>7</v>
      </c>
      <c r="Z32" s="5" t="s">
        <v>133</v>
      </c>
      <c r="AA32" s="11" t="str">
        <f t="shared" si="9"/>
        <v>이형준</v>
      </c>
      <c r="AB32" s="4" t="s">
        <v>107</v>
      </c>
      <c r="AC32" s="12"/>
    </row>
    <row r="33" spans="1:29" s="13" customFormat="1" ht="20.100000000000001" customHeight="1" x14ac:dyDescent="0.3">
      <c r="A33" s="4">
        <v>27</v>
      </c>
      <c r="B33" s="5">
        <f t="shared" si="13"/>
        <v>11</v>
      </c>
      <c r="C33" s="5">
        <f t="shared" si="13"/>
        <v>11</v>
      </c>
      <c r="D33" s="6"/>
      <c r="E33" s="6"/>
      <c r="F33" s="6"/>
      <c r="G33" s="4"/>
      <c r="H33" s="4"/>
      <c r="I33" s="7">
        <f t="shared" si="6"/>
        <v>0</v>
      </c>
      <c r="J33" s="8"/>
      <c r="K33" s="7">
        <f t="shared" si="12"/>
        <v>0</v>
      </c>
      <c r="L33" s="9" t="e">
        <f t="shared" si="8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9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>
        <f t="shared" si="13"/>
        <v>11</v>
      </c>
      <c r="C34" s="5">
        <f t="shared" si="13"/>
        <v>11</v>
      </c>
      <c r="D34" s="6"/>
      <c r="E34" s="4"/>
      <c r="F34" s="4"/>
      <c r="G34" s="4"/>
      <c r="H34" s="4"/>
      <c r="I34" s="7">
        <f t="shared" si="6"/>
        <v>0</v>
      </c>
      <c r="J34" s="8"/>
      <c r="K34" s="7">
        <f t="shared" si="12"/>
        <v>0</v>
      </c>
      <c r="L34" s="9" t="e">
        <f t="shared" si="8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9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f t="shared" si="13"/>
        <v>11</v>
      </c>
      <c r="C35" s="5">
        <f t="shared" si="13"/>
        <v>11</v>
      </c>
      <c r="D35" s="6"/>
      <c r="E35" s="4"/>
      <c r="F35" s="4"/>
      <c r="G35" s="4"/>
      <c r="H35" s="4"/>
      <c r="I35" s="7">
        <f t="shared" si="6"/>
        <v>0</v>
      </c>
      <c r="J35" s="8"/>
      <c r="K35" s="7">
        <f t="shared" si="12"/>
        <v>0</v>
      </c>
      <c r="L35" s="9" t="e">
        <f t="shared" si="8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9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f t="shared" si="13"/>
        <v>11</v>
      </c>
      <c r="C36" s="5">
        <f t="shared" si="13"/>
        <v>11</v>
      </c>
      <c r="D36" s="6"/>
      <c r="E36" s="6"/>
      <c r="F36" s="6"/>
      <c r="G36" s="4"/>
      <c r="H36" s="4"/>
      <c r="I36" s="7">
        <f t="shared" si="6"/>
        <v>0</v>
      </c>
      <c r="J36" s="8"/>
      <c r="K36" s="7">
        <f t="shared" si="12"/>
        <v>0</v>
      </c>
      <c r="L36" s="9" t="e">
        <f t="shared" si="8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9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f t="shared" si="13"/>
        <v>11</v>
      </c>
      <c r="C37" s="5">
        <f t="shared" si="13"/>
        <v>11</v>
      </c>
      <c r="D37" s="6"/>
      <c r="E37" s="6"/>
      <c r="F37" s="6"/>
      <c r="G37" s="4"/>
      <c r="H37" s="4"/>
      <c r="I37" s="7">
        <f t="shared" si="6"/>
        <v>0</v>
      </c>
      <c r="J37" s="8"/>
      <c r="K37" s="7">
        <f t="shared" si="12"/>
        <v>0</v>
      </c>
      <c r="L37" s="9" t="e">
        <f t="shared" si="8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9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13"/>
        <v>11</v>
      </c>
      <c r="C38" s="5">
        <f t="shared" si="13"/>
        <v>11</v>
      </c>
      <c r="D38" s="6"/>
      <c r="E38" s="6"/>
      <c r="F38" s="6"/>
      <c r="G38" s="4"/>
      <c r="H38" s="4"/>
      <c r="I38" s="7">
        <f t="shared" si="6"/>
        <v>0</v>
      </c>
      <c r="J38" s="8"/>
      <c r="K38" s="7">
        <f t="shared" si="12"/>
        <v>0</v>
      </c>
      <c r="L38" s="9" t="e">
        <f t="shared" si="8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9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13"/>
        <v>11</v>
      </c>
      <c r="C39" s="5">
        <f t="shared" si="13"/>
        <v>11</v>
      </c>
      <c r="D39" s="6"/>
      <c r="E39" s="6"/>
      <c r="F39" s="6"/>
      <c r="G39" s="4"/>
      <c r="H39" s="4"/>
      <c r="I39" s="7">
        <f t="shared" si="6"/>
        <v>0</v>
      </c>
      <c r="J39" s="8"/>
      <c r="K39" s="7">
        <f t="shared" si="12"/>
        <v>0</v>
      </c>
      <c r="L39" s="9" t="e">
        <f t="shared" si="8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9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13"/>
        <v>11</v>
      </c>
      <c r="C40" s="5">
        <f t="shared" si="13"/>
        <v>11</v>
      </c>
      <c r="D40" s="6"/>
      <c r="E40" s="6"/>
      <c r="F40" s="6"/>
      <c r="G40" s="4"/>
      <c r="H40" s="4"/>
      <c r="I40" s="7">
        <f t="shared" si="6"/>
        <v>0</v>
      </c>
      <c r="J40" s="8"/>
      <c r="K40" s="7">
        <f t="shared" si="12"/>
        <v>0</v>
      </c>
      <c r="L40" s="9" t="e">
        <f t="shared" si="8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9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si="13"/>
        <v>11</v>
      </c>
      <c r="C41" s="5">
        <f t="shared" si="13"/>
        <v>11</v>
      </c>
      <c r="D41" s="6"/>
      <c r="E41" s="6"/>
      <c r="F41" s="6"/>
      <c r="G41" s="4"/>
      <c r="H41" s="4"/>
      <c r="I41" s="7">
        <f t="shared" si="6"/>
        <v>0</v>
      </c>
      <c r="J41" s="8"/>
      <c r="K41" s="7">
        <f t="shared" si="12"/>
        <v>0</v>
      </c>
      <c r="L41" s="9" t="e">
        <f t="shared" si="8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9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13"/>
        <v>11</v>
      </c>
      <c r="C42" s="5">
        <f t="shared" si="13"/>
        <v>11</v>
      </c>
      <c r="D42" s="6"/>
      <c r="E42" s="4"/>
      <c r="F42" s="4"/>
      <c r="G42" s="4"/>
      <c r="H42" s="4"/>
      <c r="I42" s="7">
        <f t="shared" si="6"/>
        <v>0</v>
      </c>
      <c r="J42" s="8"/>
      <c r="K42" s="7">
        <f t="shared" si="12"/>
        <v>0</v>
      </c>
      <c r="L42" s="9" t="e">
        <f t="shared" si="8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9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13"/>
        <v>11</v>
      </c>
      <c r="C43" s="5">
        <f t="shared" si="13"/>
        <v>11</v>
      </c>
      <c r="D43" s="6"/>
      <c r="E43" s="4"/>
      <c r="F43" s="4"/>
      <c r="G43" s="4"/>
      <c r="H43" s="4"/>
      <c r="I43" s="7">
        <f t="shared" si="6"/>
        <v>0</v>
      </c>
      <c r="J43" s="8"/>
      <c r="K43" s="7">
        <f t="shared" si="12"/>
        <v>0</v>
      </c>
      <c r="L43" s="9" t="e">
        <f t="shared" si="8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9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ref="B44:C49" si="14">B43</f>
        <v>11</v>
      </c>
      <c r="C44" s="5">
        <f t="shared" si="14"/>
        <v>11</v>
      </c>
      <c r="D44" s="6"/>
      <c r="E44" s="6"/>
      <c r="F44" s="6"/>
      <c r="G44" s="4"/>
      <c r="H44" s="4"/>
      <c r="I44" s="7">
        <f t="shared" si="6"/>
        <v>0</v>
      </c>
      <c r="J44" s="8"/>
      <c r="K44" s="7">
        <f t="shared" si="12"/>
        <v>0</v>
      </c>
      <c r="L44" s="9" t="e">
        <f t="shared" si="8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9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14"/>
        <v>11</v>
      </c>
      <c r="C45" s="5">
        <f t="shared" si="14"/>
        <v>11</v>
      </c>
      <c r="D45" s="6"/>
      <c r="E45" s="6"/>
      <c r="F45" s="6"/>
      <c r="G45" s="4"/>
      <c r="H45" s="4"/>
      <c r="I45" s="7">
        <f t="shared" si="6"/>
        <v>0</v>
      </c>
      <c r="J45" s="8"/>
      <c r="K45" s="7">
        <f t="shared" si="12"/>
        <v>0</v>
      </c>
      <c r="L45" s="9" t="e">
        <f t="shared" si="8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9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14"/>
        <v>11</v>
      </c>
      <c r="C46" s="5">
        <f t="shared" si="14"/>
        <v>11</v>
      </c>
      <c r="D46" s="6"/>
      <c r="E46" s="6"/>
      <c r="F46" s="6"/>
      <c r="G46" s="4"/>
      <c r="H46" s="4"/>
      <c r="I46" s="7">
        <f t="shared" si="6"/>
        <v>0</v>
      </c>
      <c r="J46" s="8"/>
      <c r="K46" s="7">
        <f t="shared" si="12"/>
        <v>0</v>
      </c>
      <c r="L46" s="9" t="e">
        <f t="shared" si="8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9"/>
        <v/>
      </c>
      <c r="AB46" s="4"/>
      <c r="AC46" s="12"/>
    </row>
    <row r="47" spans="1:29" s="13" customFormat="1" ht="20.100000000000001" customHeight="1" x14ac:dyDescent="0.3">
      <c r="A47" s="4">
        <v>41</v>
      </c>
      <c r="B47" s="5">
        <f t="shared" si="14"/>
        <v>11</v>
      </c>
      <c r="C47" s="5">
        <f t="shared" si="14"/>
        <v>11</v>
      </c>
      <c r="D47" s="6"/>
      <c r="E47" s="6"/>
      <c r="F47" s="6"/>
      <c r="G47" s="4"/>
      <c r="H47" s="4"/>
      <c r="I47" s="7">
        <f t="shared" si="6"/>
        <v>0</v>
      </c>
      <c r="J47" s="8"/>
      <c r="K47" s="7">
        <f t="shared" si="12"/>
        <v>0</v>
      </c>
      <c r="L47" s="9" t="e">
        <f t="shared" si="8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1"/>
      <c r="Y47" s="11"/>
      <c r="Z47" s="5"/>
      <c r="AA47" s="11" t="str">
        <f t="shared" si="9"/>
        <v/>
      </c>
      <c r="AB47" s="4"/>
      <c r="AC47" s="12"/>
    </row>
    <row r="48" spans="1:29" s="13" customFormat="1" ht="20.100000000000001" customHeight="1" x14ac:dyDescent="0.3">
      <c r="A48" s="4">
        <v>42</v>
      </c>
      <c r="B48" s="5">
        <f t="shared" si="14"/>
        <v>11</v>
      </c>
      <c r="C48" s="5">
        <f t="shared" si="14"/>
        <v>11</v>
      </c>
      <c r="D48" s="6"/>
      <c r="E48" s="6"/>
      <c r="F48" s="6"/>
      <c r="G48" s="4"/>
      <c r="H48" s="4"/>
      <c r="I48" s="7">
        <f t="shared" si="6"/>
        <v>0</v>
      </c>
      <c r="J48" s="8"/>
      <c r="K48" s="7">
        <f t="shared" si="12"/>
        <v>0</v>
      </c>
      <c r="L48" s="9" t="e">
        <f t="shared" si="8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1"/>
      <c r="Y48" s="11"/>
      <c r="Z48" s="5"/>
      <c r="AA48" s="11" t="str">
        <f t="shared" si="9"/>
        <v/>
      </c>
      <c r="AB48" s="4"/>
      <c r="AC48" s="12"/>
    </row>
    <row r="49" spans="1:29" s="13" customFormat="1" ht="20.100000000000001" customHeight="1" x14ac:dyDescent="0.3">
      <c r="A49" s="4">
        <v>43</v>
      </c>
      <c r="B49" s="5">
        <f t="shared" si="14"/>
        <v>11</v>
      </c>
      <c r="C49" s="5">
        <f t="shared" si="14"/>
        <v>11</v>
      </c>
      <c r="D49" s="6"/>
      <c r="E49" s="6"/>
      <c r="F49" s="6"/>
      <c r="G49" s="4"/>
      <c r="H49" s="4"/>
      <c r="I49" s="7">
        <f t="shared" si="6"/>
        <v>0</v>
      </c>
      <c r="J49" s="8"/>
      <c r="K49" s="7">
        <f t="shared" si="12"/>
        <v>0</v>
      </c>
      <c r="L49" s="9" t="e">
        <f t="shared" si="8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5"/>
      <c r="AA49" s="11" t="str">
        <f t="shared" si="9"/>
        <v/>
      </c>
      <c r="AB49" s="4"/>
      <c r="AC49" s="12"/>
    </row>
    <row r="50" spans="1:29" s="16" customFormat="1" ht="13.5" x14ac:dyDescent="0.3">
      <c r="A50" s="33"/>
      <c r="B50" s="34"/>
      <c r="C50" s="34"/>
      <c r="D50" s="34"/>
      <c r="E50" s="34"/>
      <c r="F50" s="34"/>
      <c r="G50" s="34"/>
      <c r="H50" s="34"/>
      <c r="I50" s="24">
        <f t="shared" ref="I50:W50" si="15">SUM(I10:I49)</f>
        <v>100310</v>
      </c>
      <c r="J50" s="24">
        <f t="shared" si="15"/>
        <v>97880</v>
      </c>
      <c r="K50" s="24">
        <f t="shared" si="15"/>
        <v>2430</v>
      </c>
      <c r="L50" s="24" t="e">
        <f t="shared" si="15"/>
        <v>#DIV/0!</v>
      </c>
      <c r="M50" s="24">
        <f t="shared" si="15"/>
        <v>1528</v>
      </c>
      <c r="N50" s="24">
        <f t="shared" si="15"/>
        <v>0</v>
      </c>
      <c r="O50" s="24">
        <f t="shared" si="15"/>
        <v>13</v>
      </c>
      <c r="P50" s="24">
        <f t="shared" si="15"/>
        <v>237</v>
      </c>
      <c r="Q50" s="24">
        <f t="shared" si="15"/>
        <v>51</v>
      </c>
      <c r="R50" s="24">
        <f t="shared" si="15"/>
        <v>0</v>
      </c>
      <c r="S50" s="24">
        <f t="shared" si="15"/>
        <v>373</v>
      </c>
      <c r="T50" s="24">
        <f t="shared" si="15"/>
        <v>168</v>
      </c>
      <c r="U50" s="24">
        <f t="shared" si="15"/>
        <v>0</v>
      </c>
      <c r="V50" s="24">
        <f t="shared" si="15"/>
        <v>60</v>
      </c>
      <c r="W50" s="24">
        <f t="shared" si="15"/>
        <v>0</v>
      </c>
      <c r="X50" s="25"/>
      <c r="Y50" s="26"/>
      <c r="Z50" s="26"/>
      <c r="AA50" s="26"/>
      <c r="AB50" s="26"/>
      <c r="AC50" s="26"/>
    </row>
    <row r="51" spans="1:29" s="16" customFormat="1" ht="13.5" x14ac:dyDescent="0.3">
      <c r="A51" s="33"/>
      <c r="B51" s="34"/>
      <c r="C51" s="34"/>
      <c r="D51" s="34"/>
      <c r="E51" s="34"/>
      <c r="F51" s="34"/>
      <c r="G51" s="34"/>
      <c r="H51" s="3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6"/>
      <c r="Y51" s="26"/>
      <c r="Z51" s="26"/>
      <c r="AA51" s="26"/>
      <c r="AB51" s="26"/>
      <c r="AC51" s="26"/>
    </row>
    <row r="52" spans="1:29" ht="20.100000000000001" customHeight="1" x14ac:dyDescent="0.3">
      <c r="A52" s="4">
        <v>1</v>
      </c>
      <c r="B52" s="5" t="str">
        <f>LEFT($A$1,1)</f>
        <v>1</v>
      </c>
      <c r="C52" s="5" t="str">
        <f>MID($A$1,4,2)</f>
        <v xml:space="preserve"> 1</v>
      </c>
      <c r="D52" s="6" t="s">
        <v>143</v>
      </c>
      <c r="E52" s="6" t="s">
        <v>63</v>
      </c>
      <c r="F52" s="6" t="s">
        <v>140</v>
      </c>
      <c r="G52" s="4" t="s">
        <v>141</v>
      </c>
      <c r="H52" s="4" t="s">
        <v>59</v>
      </c>
      <c r="I52" s="7">
        <f t="shared" ref="I52:I66" si="16">J52+K52</f>
        <v>50</v>
      </c>
      <c r="J52" s="8">
        <v>50</v>
      </c>
      <c r="K52" s="7">
        <f t="shared" ref="K52:K66" si="17">SUM(M52:W52)</f>
        <v>0</v>
      </c>
      <c r="L52" s="9">
        <f t="shared" ref="L52:L66" si="18">K52/I52</f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>
        <v>20201110</v>
      </c>
      <c r="Y52" s="11">
        <v>14</v>
      </c>
      <c r="Z52" s="5" t="s">
        <v>134</v>
      </c>
      <c r="AA52" s="11" t="str">
        <f>IF($Z52="A","하선동",IF($Z52="B","이형준",""))</f>
        <v>하선동</v>
      </c>
      <c r="AB52" s="4" t="s">
        <v>78</v>
      </c>
      <c r="AC52" s="12"/>
    </row>
    <row r="53" spans="1:29" ht="20.100000000000001" customHeight="1" x14ac:dyDescent="0.3">
      <c r="A53" s="4">
        <v>2</v>
      </c>
      <c r="B53" s="5" t="str">
        <f t="shared" ref="B53:B66" si="19">LEFT($A$1,1)</f>
        <v>1</v>
      </c>
      <c r="C53" s="5" t="str">
        <f t="shared" ref="C53:C66" si="20">MID($A$1,4,2)</f>
        <v xml:space="preserve"> 1</v>
      </c>
      <c r="D53" s="6" t="s">
        <v>143</v>
      </c>
      <c r="E53" s="6"/>
      <c r="F53" s="6" t="s">
        <v>139</v>
      </c>
      <c r="G53" s="4" t="s">
        <v>65</v>
      </c>
      <c r="H53" s="4"/>
      <c r="I53" s="7">
        <f t="shared" si="16"/>
        <v>50</v>
      </c>
      <c r="J53" s="14">
        <v>50</v>
      </c>
      <c r="K53" s="7">
        <f t="shared" si="17"/>
        <v>0</v>
      </c>
      <c r="L53" s="9">
        <f t="shared" si="18"/>
        <v>0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>
        <v>20201110</v>
      </c>
      <c r="Y53" s="11">
        <v>11</v>
      </c>
      <c r="Z53" s="5" t="s">
        <v>134</v>
      </c>
      <c r="AA53" s="11" t="str">
        <f t="shared" ref="AA53:AA66" si="21">IF($Z53="A","하선동",IF($Z53="B","이형준",""))</f>
        <v>하선동</v>
      </c>
      <c r="AB53" s="4" t="s">
        <v>78</v>
      </c>
      <c r="AC53" s="12"/>
    </row>
    <row r="54" spans="1:29" ht="20.100000000000001" customHeight="1" x14ac:dyDescent="0.3">
      <c r="A54" s="4">
        <v>3</v>
      </c>
      <c r="B54" s="5" t="str">
        <f t="shared" si="19"/>
        <v>1</v>
      </c>
      <c r="C54" s="5" t="str">
        <f t="shared" si="20"/>
        <v xml:space="preserve"> 1</v>
      </c>
      <c r="D54" s="6" t="s">
        <v>143</v>
      </c>
      <c r="E54" s="6"/>
      <c r="F54" s="6" t="s">
        <v>142</v>
      </c>
      <c r="G54" s="4">
        <v>2050</v>
      </c>
      <c r="H54" s="4"/>
      <c r="I54" s="7">
        <f t="shared" si="16"/>
        <v>100</v>
      </c>
      <c r="J54" s="8">
        <v>100</v>
      </c>
      <c r="K54" s="7">
        <f t="shared" si="17"/>
        <v>0</v>
      </c>
      <c r="L54" s="9">
        <f t="shared" si="18"/>
        <v>0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>
        <v>20201111</v>
      </c>
      <c r="Y54" s="11">
        <v>11</v>
      </c>
      <c r="Z54" s="5" t="s">
        <v>134</v>
      </c>
      <c r="AA54" s="11" t="str">
        <f t="shared" si="21"/>
        <v>하선동</v>
      </c>
      <c r="AB54" s="4" t="s">
        <v>78</v>
      </c>
      <c r="AC54" s="12"/>
    </row>
    <row r="55" spans="1:29" ht="20.100000000000001" customHeight="1" x14ac:dyDescent="0.3">
      <c r="A55" s="4">
        <v>4</v>
      </c>
      <c r="B55" s="5" t="str">
        <f t="shared" si="19"/>
        <v>1</v>
      </c>
      <c r="C55" s="5" t="str">
        <f t="shared" si="20"/>
        <v xml:space="preserve"> 1</v>
      </c>
      <c r="D55" s="6"/>
      <c r="E55" s="6"/>
      <c r="F55" s="6"/>
      <c r="G55" s="4"/>
      <c r="H55" s="4"/>
      <c r="I55" s="7">
        <f t="shared" si="16"/>
        <v>0</v>
      </c>
      <c r="J55" s="8"/>
      <c r="K55" s="7">
        <f t="shared" si="17"/>
        <v>0</v>
      </c>
      <c r="L55" s="9" t="e">
        <f t="shared" si="18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21"/>
        <v/>
      </c>
      <c r="AB55" s="4"/>
      <c r="AC55" s="12"/>
    </row>
    <row r="56" spans="1:29" ht="20.100000000000001" customHeight="1" x14ac:dyDescent="0.3">
      <c r="A56" s="4">
        <v>5</v>
      </c>
      <c r="B56" s="5" t="str">
        <f t="shared" si="19"/>
        <v>1</v>
      </c>
      <c r="C56" s="5" t="str">
        <f t="shared" si="20"/>
        <v xml:space="preserve"> 1</v>
      </c>
      <c r="D56" s="6"/>
      <c r="E56" s="6"/>
      <c r="F56" s="6"/>
      <c r="G56" s="4"/>
      <c r="H56" s="4"/>
      <c r="I56" s="7">
        <f t="shared" si="16"/>
        <v>0</v>
      </c>
      <c r="J56" s="8"/>
      <c r="K56" s="7">
        <f t="shared" si="17"/>
        <v>0</v>
      </c>
      <c r="L56" s="9" t="e">
        <f t="shared" si="18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21"/>
        <v/>
      </c>
      <c r="AB56" s="4"/>
      <c r="AC56" s="12"/>
    </row>
    <row r="57" spans="1:29" ht="20.100000000000001" customHeight="1" x14ac:dyDescent="0.3">
      <c r="A57" s="4">
        <v>6</v>
      </c>
      <c r="B57" s="5" t="str">
        <f t="shared" si="19"/>
        <v>1</v>
      </c>
      <c r="C57" s="5" t="str">
        <f t="shared" si="20"/>
        <v xml:space="preserve"> 1</v>
      </c>
      <c r="D57" s="6"/>
      <c r="E57" s="6"/>
      <c r="F57" s="6"/>
      <c r="G57" s="4"/>
      <c r="H57" s="4"/>
      <c r="I57" s="7">
        <f t="shared" si="16"/>
        <v>0</v>
      </c>
      <c r="J57" s="8"/>
      <c r="K57" s="7">
        <f t="shared" si="17"/>
        <v>0</v>
      </c>
      <c r="L57" s="9" t="e">
        <f t="shared" si="18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21"/>
        <v/>
      </c>
      <c r="AB57" s="4"/>
      <c r="AC57" s="12"/>
    </row>
    <row r="58" spans="1:29" ht="20.100000000000001" customHeight="1" x14ac:dyDescent="0.3">
      <c r="A58" s="4">
        <v>7</v>
      </c>
      <c r="B58" s="5" t="str">
        <f t="shared" si="19"/>
        <v>1</v>
      </c>
      <c r="C58" s="5" t="str">
        <f t="shared" si="20"/>
        <v xml:space="preserve"> 1</v>
      </c>
      <c r="D58" s="6"/>
      <c r="E58" s="6"/>
      <c r="F58" s="6"/>
      <c r="G58" s="4"/>
      <c r="H58" s="4"/>
      <c r="I58" s="7">
        <f t="shared" si="16"/>
        <v>0</v>
      </c>
      <c r="J58" s="8"/>
      <c r="K58" s="7">
        <f t="shared" si="17"/>
        <v>0</v>
      </c>
      <c r="L58" s="9" t="e">
        <f t="shared" si="18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21"/>
        <v/>
      </c>
      <c r="AB58" s="4"/>
      <c r="AC58" s="12"/>
    </row>
    <row r="59" spans="1:29" ht="20.100000000000001" customHeight="1" x14ac:dyDescent="0.3">
      <c r="A59" s="4">
        <v>8</v>
      </c>
      <c r="B59" s="5" t="str">
        <f t="shared" si="19"/>
        <v>1</v>
      </c>
      <c r="C59" s="5" t="str">
        <f t="shared" si="20"/>
        <v xml:space="preserve"> 1</v>
      </c>
      <c r="D59" s="6"/>
      <c r="E59" s="6"/>
      <c r="F59" s="6"/>
      <c r="G59" s="4"/>
      <c r="H59" s="4"/>
      <c r="I59" s="7">
        <f t="shared" si="16"/>
        <v>0</v>
      </c>
      <c r="J59" s="8"/>
      <c r="K59" s="7">
        <f t="shared" si="17"/>
        <v>0</v>
      </c>
      <c r="L59" s="9" t="e">
        <f t="shared" si="18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21"/>
        <v/>
      </c>
      <c r="AB59" s="4"/>
      <c r="AC59" s="12"/>
    </row>
    <row r="60" spans="1:29" ht="20.100000000000001" customHeight="1" x14ac:dyDescent="0.3">
      <c r="A60" s="4">
        <v>9</v>
      </c>
      <c r="B60" s="5" t="str">
        <f t="shared" si="19"/>
        <v>1</v>
      </c>
      <c r="C60" s="5" t="str">
        <f t="shared" si="20"/>
        <v xml:space="preserve"> 1</v>
      </c>
      <c r="D60" s="6"/>
      <c r="E60" s="6"/>
      <c r="F60" s="6"/>
      <c r="G60" s="4"/>
      <c r="H60" s="4"/>
      <c r="I60" s="7">
        <f t="shared" si="16"/>
        <v>0</v>
      </c>
      <c r="J60" s="8"/>
      <c r="K60" s="7">
        <f t="shared" si="17"/>
        <v>0</v>
      </c>
      <c r="L60" s="9" t="e">
        <f t="shared" si="18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21"/>
        <v/>
      </c>
      <c r="AB60" s="4"/>
      <c r="AC60" s="12"/>
    </row>
    <row r="61" spans="1:29" ht="20.100000000000001" customHeight="1" x14ac:dyDescent="0.3">
      <c r="A61" s="4">
        <v>10</v>
      </c>
      <c r="B61" s="5" t="str">
        <f t="shared" si="19"/>
        <v>1</v>
      </c>
      <c r="C61" s="5" t="str">
        <f t="shared" si="20"/>
        <v xml:space="preserve"> 1</v>
      </c>
      <c r="D61" s="6"/>
      <c r="E61" s="6"/>
      <c r="F61" s="6"/>
      <c r="G61" s="4"/>
      <c r="H61" s="4"/>
      <c r="I61" s="7">
        <f t="shared" si="16"/>
        <v>0</v>
      </c>
      <c r="J61" s="8"/>
      <c r="K61" s="7">
        <f t="shared" si="17"/>
        <v>0</v>
      </c>
      <c r="L61" s="9" t="e">
        <f t="shared" si="18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21"/>
        <v/>
      </c>
      <c r="AB61" s="4"/>
      <c r="AC61" s="12"/>
    </row>
    <row r="62" spans="1:29" ht="20.100000000000001" customHeight="1" x14ac:dyDescent="0.3">
      <c r="A62" s="4">
        <v>11</v>
      </c>
      <c r="B62" s="5" t="str">
        <f t="shared" si="19"/>
        <v>1</v>
      </c>
      <c r="C62" s="5" t="str">
        <f t="shared" si="20"/>
        <v xml:space="preserve"> 1</v>
      </c>
      <c r="D62" s="6"/>
      <c r="E62" s="6"/>
      <c r="F62" s="6"/>
      <c r="G62" s="4"/>
      <c r="H62" s="4"/>
      <c r="I62" s="7">
        <f t="shared" si="16"/>
        <v>0</v>
      </c>
      <c r="J62" s="8"/>
      <c r="K62" s="7">
        <f t="shared" si="17"/>
        <v>0</v>
      </c>
      <c r="L62" s="9" t="e">
        <f t="shared" si="18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21"/>
        <v/>
      </c>
      <c r="AB62" s="4"/>
      <c r="AC62" s="12"/>
    </row>
    <row r="63" spans="1:29" ht="20.100000000000001" customHeight="1" x14ac:dyDescent="0.3">
      <c r="A63" s="4">
        <v>12</v>
      </c>
      <c r="B63" s="5" t="str">
        <f t="shared" si="19"/>
        <v>1</v>
      </c>
      <c r="C63" s="5" t="str">
        <f t="shared" si="20"/>
        <v xml:space="preserve"> 1</v>
      </c>
      <c r="D63" s="6"/>
      <c r="E63" s="6"/>
      <c r="F63" s="6"/>
      <c r="G63" s="4"/>
      <c r="H63" s="4"/>
      <c r="I63" s="7">
        <f t="shared" si="16"/>
        <v>0</v>
      </c>
      <c r="J63" s="8"/>
      <c r="K63" s="7">
        <f t="shared" si="17"/>
        <v>0</v>
      </c>
      <c r="L63" s="9" t="e">
        <f t="shared" si="18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21"/>
        <v/>
      </c>
      <c r="AB63" s="4"/>
      <c r="AC63" s="12"/>
    </row>
    <row r="64" spans="1:29" ht="20.100000000000001" customHeight="1" x14ac:dyDescent="0.3">
      <c r="A64" s="4">
        <v>13</v>
      </c>
      <c r="B64" s="5" t="str">
        <f t="shared" si="19"/>
        <v>1</v>
      </c>
      <c r="C64" s="5" t="str">
        <f t="shared" si="20"/>
        <v xml:space="preserve"> 1</v>
      </c>
      <c r="D64" s="6"/>
      <c r="E64" s="6"/>
      <c r="F64" s="6"/>
      <c r="G64" s="4"/>
      <c r="H64" s="4"/>
      <c r="I64" s="7">
        <f t="shared" si="16"/>
        <v>0</v>
      </c>
      <c r="J64" s="8"/>
      <c r="K64" s="7">
        <f t="shared" si="17"/>
        <v>0</v>
      </c>
      <c r="L64" s="9" t="e">
        <f t="shared" si="18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11"/>
      <c r="Z64" s="5"/>
      <c r="AA64" s="11" t="str">
        <f t="shared" si="21"/>
        <v/>
      </c>
      <c r="AB64" s="4"/>
      <c r="AC64" s="12"/>
    </row>
    <row r="65" spans="1:29" ht="20.100000000000001" customHeight="1" x14ac:dyDescent="0.3">
      <c r="A65" s="4">
        <v>14</v>
      </c>
      <c r="B65" s="5" t="str">
        <f t="shared" si="19"/>
        <v>1</v>
      </c>
      <c r="C65" s="5" t="str">
        <f t="shared" si="20"/>
        <v xml:space="preserve"> 1</v>
      </c>
      <c r="D65" s="6"/>
      <c r="E65" s="6"/>
      <c r="F65" s="6"/>
      <c r="G65" s="4"/>
      <c r="H65" s="4"/>
      <c r="I65" s="7">
        <f t="shared" si="16"/>
        <v>0</v>
      </c>
      <c r="J65" s="8"/>
      <c r="K65" s="7">
        <f t="shared" si="17"/>
        <v>0</v>
      </c>
      <c r="L65" s="9" t="e">
        <f t="shared" si="18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1"/>
      <c r="Y65" s="11"/>
      <c r="Z65" s="5"/>
      <c r="AA65" s="11" t="str">
        <f t="shared" si="21"/>
        <v/>
      </c>
      <c r="AB65" s="4"/>
      <c r="AC65" s="12"/>
    </row>
    <row r="66" spans="1:29" ht="20.100000000000001" customHeight="1" x14ac:dyDescent="0.3">
      <c r="A66" s="4">
        <v>15</v>
      </c>
      <c r="B66" s="5" t="str">
        <f t="shared" si="19"/>
        <v>1</v>
      </c>
      <c r="C66" s="5" t="str">
        <f t="shared" si="20"/>
        <v xml:space="preserve"> 1</v>
      </c>
      <c r="D66" s="6"/>
      <c r="E66" s="6"/>
      <c r="F66" s="6"/>
      <c r="G66" s="4"/>
      <c r="H66" s="4"/>
      <c r="I66" s="7">
        <f t="shared" si="16"/>
        <v>0</v>
      </c>
      <c r="J66" s="8"/>
      <c r="K66" s="7">
        <f t="shared" si="17"/>
        <v>0</v>
      </c>
      <c r="L66" s="9" t="e">
        <f t="shared" si="18"/>
        <v>#DIV/0!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1"/>
      <c r="Y66" s="11"/>
      <c r="Z66" s="5"/>
      <c r="AA66" s="11" t="str">
        <f t="shared" si="21"/>
        <v/>
      </c>
      <c r="AB66" s="4"/>
      <c r="AC66" s="12"/>
    </row>
    <row r="67" spans="1:29" ht="20.100000000000001" customHeight="1" x14ac:dyDescent="0.3"/>
    <row r="68" spans="1:29" ht="20.100000000000001" customHeight="1" x14ac:dyDescent="0.3"/>
    <row r="69" spans="1:29" ht="20.100000000000001" customHeight="1" x14ac:dyDescent="0.3"/>
    <row r="70" spans="1:29" ht="20.100000000000001" customHeight="1" x14ac:dyDescent="0.3"/>
    <row r="71" spans="1:29" ht="20.100000000000001" customHeight="1" x14ac:dyDescent="0.3"/>
    <row r="72" spans="1:29" ht="20.100000000000001" customHeight="1" x14ac:dyDescent="0.3"/>
    <row r="73" spans="1:29" ht="20.100000000000001" customHeight="1" x14ac:dyDescent="0.3"/>
    <row r="74" spans="1:29" ht="20.100000000000001" customHeight="1" x14ac:dyDescent="0.3"/>
    <row r="75" spans="1:29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50:M51"/>
    <mergeCell ref="H5:H6"/>
    <mergeCell ref="I5:I6"/>
    <mergeCell ref="J5:J6"/>
    <mergeCell ref="K5:K6"/>
    <mergeCell ref="L5:L6"/>
    <mergeCell ref="M5:W5"/>
    <mergeCell ref="A50:H51"/>
    <mergeCell ref="I50:I51"/>
    <mergeCell ref="J50:J51"/>
    <mergeCell ref="K50:K51"/>
    <mergeCell ref="L50:L51"/>
    <mergeCell ref="S50:S51"/>
    <mergeCell ref="N50:N51"/>
    <mergeCell ref="O50:O51"/>
    <mergeCell ref="P50:P51"/>
    <mergeCell ref="W50:W51"/>
    <mergeCell ref="X50:AC51"/>
    <mergeCell ref="Q50:Q51"/>
    <mergeCell ref="R50:R51"/>
    <mergeCell ref="T50:T51"/>
    <mergeCell ref="U50:U51"/>
    <mergeCell ref="V50:V51"/>
  </mergeCells>
  <phoneticPr fontId="4" type="noConversion"/>
  <conditionalFormatting sqref="D15:AC15 D33:AC49 I10:AB10 I11:AA12 D13:AA13 AB12:AC13 AB11 B7:C49 AB15:AB18 I14:AC14 AC29:AC32 I29:AA32">
    <cfRule type="expression" dxfId="121" priority="87">
      <formula>$L7&gt;0.15</formula>
    </cfRule>
    <cfRule type="expression" dxfId="120" priority="88">
      <formula>AND($L7&gt;0.08,$L7&lt;0.15)</formula>
    </cfRule>
  </conditionalFormatting>
  <conditionalFormatting sqref="A52:AC52 A55:AC66 H53:AA53 E53:F53 E54:AA54 A53:D54 AB53:AC54">
    <cfRule type="expression" dxfId="119" priority="85">
      <formula>$L52&gt;0.15</formula>
    </cfRule>
    <cfRule type="expression" dxfId="118" priority="86">
      <formula>AND($L52&gt;0.08,$L52&lt;0.15)</formula>
    </cfRule>
  </conditionalFormatting>
  <conditionalFormatting sqref="I10:AB10 I11:AA12 D13:AA13 AB12:AC13 AB11 D15:AC15 I14:AC14 I16:AC19 I20:AA20 D21:AA21 AB20:AC22 I22:AA22 D23:AC26 D28:F28 I27:AC27 H28:AC28 AB29:AB32">
    <cfRule type="expression" dxfId="117" priority="73">
      <formula>$L10&gt;0.15</formula>
    </cfRule>
    <cfRule type="expression" dxfId="116" priority="74">
      <formula>AND($L10&gt;0.08,$L10&lt;0.15)</formula>
    </cfRule>
  </conditionalFormatting>
  <conditionalFormatting sqref="D10:F10 H10">
    <cfRule type="expression" dxfId="115" priority="71">
      <formula>$L10&gt;0.15</formula>
    </cfRule>
    <cfRule type="expression" dxfId="114" priority="72">
      <formula>AND($L10&gt;0.08,$L10&lt;0.15)</formula>
    </cfRule>
  </conditionalFormatting>
  <conditionalFormatting sqref="G10">
    <cfRule type="expression" dxfId="113" priority="69">
      <formula>$L10&gt;0.15</formula>
    </cfRule>
    <cfRule type="expression" dxfId="112" priority="70">
      <formula>AND($L10&gt;0.08,$L10&lt;0.15)</formula>
    </cfRule>
  </conditionalFormatting>
  <conditionalFormatting sqref="D11:F11 H11">
    <cfRule type="expression" dxfId="111" priority="67">
      <formula>$L11&gt;0.15</formula>
    </cfRule>
    <cfRule type="expression" dxfId="110" priority="68">
      <formula>AND($L11&gt;0.08,$L11&lt;0.15)</formula>
    </cfRule>
  </conditionalFormatting>
  <conditionalFormatting sqref="G11">
    <cfRule type="expression" dxfId="109" priority="65">
      <formula>$L11&gt;0.15</formula>
    </cfRule>
    <cfRule type="expression" dxfId="108" priority="66">
      <formula>AND($L11&gt;0.08,$L11&lt;0.15)</formula>
    </cfRule>
  </conditionalFormatting>
  <conditionalFormatting sqref="D12:H12">
    <cfRule type="expression" dxfId="107" priority="59">
      <formula>$L12&gt;0.15</formula>
    </cfRule>
    <cfRule type="expression" dxfId="106" priority="60">
      <formula>AND($L12&gt;0.08,$L12&lt;0.15)</formula>
    </cfRule>
  </conditionalFormatting>
  <conditionalFormatting sqref="AC10:AC11">
    <cfRule type="expression" dxfId="105" priority="49">
      <formula>$L10&gt;0.15</formula>
    </cfRule>
    <cfRule type="expression" dxfId="104" priority="50">
      <formula>AND($L10&gt;0.08,$L10&lt;0.15)</formula>
    </cfRule>
  </conditionalFormatting>
  <conditionalFormatting sqref="I7:AC7 A7:C9 A10:A49 AB8:AB9">
    <cfRule type="expression" dxfId="103" priority="47">
      <formula>$L7&gt;0.15</formula>
    </cfRule>
    <cfRule type="expression" dxfId="102" priority="48">
      <formula>AND($L7&gt;0.08,$L7&lt;0.15)</formula>
    </cfRule>
  </conditionalFormatting>
  <conditionalFormatting sqref="I7:AC7 D8:AC9">
    <cfRule type="expression" dxfId="101" priority="45">
      <formula>$L7&gt;0.15</formula>
    </cfRule>
    <cfRule type="expression" dxfId="100" priority="46">
      <formula>AND($L7&gt;0.08,$L7&lt;0.15)</formula>
    </cfRule>
  </conditionalFormatting>
  <conditionalFormatting sqref="D7:H7">
    <cfRule type="expression" dxfId="99" priority="43">
      <formula>$L7&gt;0.15</formula>
    </cfRule>
    <cfRule type="expression" dxfId="98" priority="44">
      <formula>AND($L7&gt;0.08,$L7&lt;0.15)</formula>
    </cfRule>
  </conditionalFormatting>
  <conditionalFormatting sqref="D7:G7">
    <cfRule type="expression" dxfId="97" priority="41">
      <formula>$L7&gt;0.15</formula>
    </cfRule>
    <cfRule type="expression" dxfId="96" priority="42">
      <formula>AND($L7&gt;0.08,$L7&lt;0.15)</formula>
    </cfRule>
  </conditionalFormatting>
  <conditionalFormatting sqref="H7">
    <cfRule type="expression" dxfId="95" priority="39">
      <formula>$L7&gt;0.15</formula>
    </cfRule>
    <cfRule type="expression" dxfId="94" priority="40">
      <formula>AND($L7&gt;0.08,$L7&lt;0.15)</formula>
    </cfRule>
  </conditionalFormatting>
  <conditionalFormatting sqref="D7:F7">
    <cfRule type="expression" dxfId="93" priority="37">
      <formula>$L7&gt;0.15</formula>
    </cfRule>
    <cfRule type="expression" dxfId="92" priority="38">
      <formula>AND($L7&gt;0.08,$L7&lt;0.15)</formula>
    </cfRule>
  </conditionalFormatting>
  <conditionalFormatting sqref="G53">
    <cfRule type="expression" dxfId="91" priority="35">
      <formula>$L53&gt;0.15</formula>
    </cfRule>
    <cfRule type="expression" dxfId="90" priority="36">
      <formula>AND($L53&gt;0.08,$L53&lt;0.15)</formula>
    </cfRule>
  </conditionalFormatting>
  <conditionalFormatting sqref="E14:H14">
    <cfRule type="expression" dxfId="89" priority="33">
      <formula>$L14&gt;0.15</formula>
    </cfRule>
    <cfRule type="expression" dxfId="88" priority="34">
      <formula>AND($L14&gt;0.08,$L14&lt;0.15)</formula>
    </cfRule>
  </conditionalFormatting>
  <conditionalFormatting sqref="D16:H16">
    <cfRule type="expression" dxfId="87" priority="31">
      <formula>$L16&gt;0.15</formula>
    </cfRule>
    <cfRule type="expression" dxfId="86" priority="32">
      <formula>AND($L16&gt;0.08,$L16&lt;0.15)</formula>
    </cfRule>
  </conditionalFormatting>
  <conditionalFormatting sqref="D17:H17">
    <cfRule type="expression" dxfId="85" priority="29">
      <formula>$L17&gt;0.15</formula>
    </cfRule>
    <cfRule type="expression" dxfId="84" priority="30">
      <formula>AND($L17&gt;0.08,$L17&lt;0.15)</formula>
    </cfRule>
  </conditionalFormatting>
  <conditionalFormatting sqref="D18:H18">
    <cfRule type="expression" dxfId="83" priority="27">
      <formula>$L18&gt;0.15</formula>
    </cfRule>
    <cfRule type="expression" dxfId="82" priority="28">
      <formula>AND($L18&gt;0.08,$L18&lt;0.15)</formula>
    </cfRule>
  </conditionalFormatting>
  <conditionalFormatting sqref="D19:H19">
    <cfRule type="expression" dxfId="81" priority="25">
      <formula>$L19&gt;0.15</formula>
    </cfRule>
    <cfRule type="expression" dxfId="80" priority="26">
      <formula>AND($L19&gt;0.08,$L19&lt;0.15)</formula>
    </cfRule>
  </conditionalFormatting>
  <conditionalFormatting sqref="D20:H20">
    <cfRule type="expression" dxfId="79" priority="23">
      <formula>$L20&gt;0.15</formula>
    </cfRule>
    <cfRule type="expression" dxfId="78" priority="24">
      <formula>AND($L20&gt;0.08,$L20&lt;0.15)</formula>
    </cfRule>
  </conditionalFormatting>
  <conditionalFormatting sqref="D22:H22">
    <cfRule type="expression" dxfId="77" priority="21">
      <formula>$L22&gt;0.15</formula>
    </cfRule>
    <cfRule type="expression" dxfId="76" priority="22">
      <formula>AND($L22&gt;0.08,$L22&lt;0.15)</formula>
    </cfRule>
  </conditionalFormatting>
  <conditionalFormatting sqref="D23:H23">
    <cfRule type="expression" dxfId="75" priority="19">
      <formula>$L23&gt;0.15</formula>
    </cfRule>
    <cfRule type="expression" dxfId="74" priority="20">
      <formula>AND($L23&gt;0.08,$L23&lt;0.15)</formula>
    </cfRule>
  </conditionalFormatting>
  <conditionalFormatting sqref="D24:H24">
    <cfRule type="expression" dxfId="73" priority="17">
      <formula>$L24&gt;0.15</formula>
    </cfRule>
    <cfRule type="expression" dxfId="72" priority="18">
      <formula>AND($L24&gt;0.08,$L24&lt;0.15)</formula>
    </cfRule>
  </conditionalFormatting>
  <conditionalFormatting sqref="D27:H27">
    <cfRule type="expression" dxfId="71" priority="15">
      <formula>$L27&gt;0.15</formula>
    </cfRule>
    <cfRule type="expression" dxfId="70" priority="16">
      <formula>AND($L27&gt;0.08,$L27&lt;0.15)</formula>
    </cfRule>
  </conditionalFormatting>
  <conditionalFormatting sqref="G28">
    <cfRule type="expression" dxfId="69" priority="13">
      <formula>$L28&gt;0.15</formula>
    </cfRule>
    <cfRule type="expression" dxfId="68" priority="14">
      <formula>AND($L28&gt;0.08,$L28&lt;0.15)</formula>
    </cfRule>
  </conditionalFormatting>
  <conditionalFormatting sqref="D29:F29 H29">
    <cfRule type="expression" dxfId="67" priority="11">
      <formula>$L29&gt;0.15</formula>
    </cfRule>
    <cfRule type="expression" dxfId="66" priority="12">
      <formula>AND($L29&gt;0.08,$L29&lt;0.15)</formula>
    </cfRule>
  </conditionalFormatting>
  <conditionalFormatting sqref="G29">
    <cfRule type="expression" dxfId="65" priority="9">
      <formula>$L29&gt;0.15</formula>
    </cfRule>
    <cfRule type="expression" dxfId="64" priority="10">
      <formula>AND($L29&gt;0.08,$L29&lt;0.15)</formula>
    </cfRule>
  </conditionalFormatting>
  <conditionalFormatting sqref="D30:F30 H30">
    <cfRule type="expression" dxfId="63" priority="7">
      <formula>$L30&gt;0.15</formula>
    </cfRule>
    <cfRule type="expression" dxfId="62" priority="8">
      <formula>AND($L30&gt;0.08,$L30&lt;0.15)</formula>
    </cfRule>
  </conditionalFormatting>
  <conditionalFormatting sqref="G30">
    <cfRule type="expression" dxfId="61" priority="5">
      <formula>$L30&gt;0.15</formula>
    </cfRule>
    <cfRule type="expression" dxfId="60" priority="6">
      <formula>AND($L30&gt;0.08,$L30&lt;0.15)</formula>
    </cfRule>
  </conditionalFormatting>
  <conditionalFormatting sqref="D31:H31">
    <cfRule type="expression" dxfId="59" priority="3">
      <formula>$L31&gt;0.15</formula>
    </cfRule>
    <cfRule type="expression" dxfId="58" priority="4">
      <formula>AND($L31&gt;0.08,$L31&lt;0.15)</formula>
    </cfRule>
  </conditionalFormatting>
  <conditionalFormatting sqref="D32:H32">
    <cfRule type="expression" dxfId="57" priority="1">
      <formula>$L32&gt;0.15</formula>
    </cfRule>
    <cfRule type="expression" dxfId="56" priority="2">
      <formula>AND($L32&gt;0.08,$L32&lt;0.15)</formula>
    </cfRule>
  </conditionalFormatting>
  <dataValidations count="3">
    <dataValidation type="list" allowBlank="1" showInputMessage="1" showErrorMessage="1" sqref="Z52:Z66 Z7:Z49" xr:uid="{15B6D892-AC3E-4F13-BDAE-5292216C6A26}">
      <formula1>"A, B"</formula1>
    </dataValidation>
    <dataValidation type="whole" allowBlank="1" showInputMessage="1" showErrorMessage="1" errorTitle="입력값이 올바르지 않습니다." error="숫자만 쓰세요!" sqref="M52:W66 M7:W49" xr:uid="{84C3892E-4108-46A6-945C-254D8DF43136}">
      <formula1>0</formula1>
      <formula2>20000</formula2>
    </dataValidation>
    <dataValidation allowBlank="1" showInputMessage="1" showErrorMessage="1" prompt="수식 계산_x000a_수치 입력 금지" sqref="K52:K66 K7:K49" xr:uid="{B62BB9A6-0B50-4BC7-8EF0-794216F4D2C4}"/>
  </dataValidations>
  <pageMargins left="0.7" right="0.7" top="0.75" bottom="0.75" header="0.3" footer="0.3"/>
  <pageSetup paperSize="9" scale="46" orientation="landscape" r:id="rId1"/>
  <rowBreaks count="1" manualBreakCount="1">
    <brk id="40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D21C9B-49CF-4C31-8616-BC5E4ABCD365}">
          <x14:formula1>
            <xm:f>데이터!$C$4:$C$11</xm:f>
          </x14:formula1>
          <xm:sqref>AB52:AB66 AB7:AB49</xm:sqref>
        </x14:dataValidation>
        <x14:dataValidation type="list" allowBlank="1" showInputMessage="1" showErrorMessage="1" xr:uid="{B96DA8FF-688B-4D42-8F52-66607BC47377}">
          <x14:formula1>
            <xm:f>데이터!$B$4:$B$17</xm:f>
          </x14:formula1>
          <xm:sqref>D7:D9 D52:D66 D13 D15 D17:D18 D21 D23:D26 D28:D29 D31:D49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1CC2-8C49-4067-BA63-8657723B2BF5}">
  <dimension ref="A1:AC72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M31" sqref="M31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35" t="s">
        <v>60</v>
      </c>
      <c r="B1" s="36"/>
      <c r="C1" s="36"/>
      <c r="D1" s="36"/>
      <c r="E1" s="41" t="s">
        <v>0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2"/>
    </row>
    <row r="2" spans="1:29" s="1" customFormat="1" ht="13.5" customHeight="1" x14ac:dyDescent="0.3">
      <c r="A2" s="37"/>
      <c r="B2" s="38"/>
      <c r="C2" s="38"/>
      <c r="D2" s="38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4"/>
    </row>
    <row r="3" spans="1:29" s="1" customFormat="1" ht="13.5" customHeight="1" x14ac:dyDescent="0.3">
      <c r="A3" s="39"/>
      <c r="B3" s="40"/>
      <c r="C3" s="40"/>
      <c r="D3" s="40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6"/>
    </row>
    <row r="4" spans="1:29" s="1" customFormat="1" ht="9.9499999999999993" customHeight="1" thickBot="1" x14ac:dyDescent="0.35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9"/>
    </row>
    <row r="5" spans="1:29" s="2" customFormat="1" ht="17.25" thickTop="1" x14ac:dyDescent="0.3">
      <c r="A5" s="29" t="s">
        <v>1</v>
      </c>
      <c r="B5" s="50" t="s">
        <v>50</v>
      </c>
      <c r="C5" s="50" t="str">
        <f>RIGHT($A$1,1)</f>
        <v>일</v>
      </c>
      <c r="D5" s="29" t="s">
        <v>2</v>
      </c>
      <c r="E5" s="29" t="s">
        <v>3</v>
      </c>
      <c r="F5" s="29" t="s">
        <v>4</v>
      </c>
      <c r="G5" s="29" t="s">
        <v>5</v>
      </c>
      <c r="H5" s="27" t="s">
        <v>6</v>
      </c>
      <c r="I5" s="29" t="s">
        <v>7</v>
      </c>
      <c r="J5" s="29" t="s">
        <v>8</v>
      </c>
      <c r="K5" s="29" t="s">
        <v>9</v>
      </c>
      <c r="L5" s="30" t="s">
        <v>10</v>
      </c>
      <c r="M5" s="32" t="s">
        <v>11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 t="s">
        <v>12</v>
      </c>
      <c r="Y5" s="32"/>
      <c r="Z5" s="32"/>
      <c r="AA5" s="32" t="s">
        <v>13</v>
      </c>
      <c r="AB5" s="32" t="s">
        <v>14</v>
      </c>
      <c r="AC5" s="53" t="s">
        <v>15</v>
      </c>
    </row>
    <row r="6" spans="1:29" s="2" customFormat="1" ht="17.25" thickBot="1" x14ac:dyDescent="0.35">
      <c r="A6" s="28"/>
      <c r="B6" s="51"/>
      <c r="C6" s="51"/>
      <c r="D6" s="28"/>
      <c r="E6" s="28"/>
      <c r="F6" s="28"/>
      <c r="G6" s="28"/>
      <c r="H6" s="28"/>
      <c r="I6" s="28"/>
      <c r="J6" s="28"/>
      <c r="K6" s="28"/>
      <c r="L6" s="31"/>
      <c r="M6" s="23" t="s">
        <v>16</v>
      </c>
      <c r="N6" s="23" t="s">
        <v>17</v>
      </c>
      <c r="O6" s="23" t="s">
        <v>18</v>
      </c>
      <c r="P6" s="23" t="s">
        <v>19</v>
      </c>
      <c r="Q6" s="23" t="s">
        <v>20</v>
      </c>
      <c r="R6" s="3" t="s">
        <v>21</v>
      </c>
      <c r="S6" s="23" t="s">
        <v>22</v>
      </c>
      <c r="T6" s="3" t="s">
        <v>23</v>
      </c>
      <c r="U6" s="3" t="s">
        <v>46</v>
      </c>
      <c r="V6" s="3" t="s">
        <v>47</v>
      </c>
      <c r="W6" s="23" t="s">
        <v>24</v>
      </c>
      <c r="X6" s="23" t="s">
        <v>25</v>
      </c>
      <c r="Y6" s="23" t="s">
        <v>26</v>
      </c>
      <c r="Z6" s="23" t="s">
        <v>27</v>
      </c>
      <c r="AA6" s="52"/>
      <c r="AB6" s="52"/>
      <c r="AC6" s="52"/>
    </row>
    <row r="7" spans="1:29" s="13" customFormat="1" ht="20.100000000000001" customHeight="1" thickTop="1" x14ac:dyDescent="0.3">
      <c r="A7" s="4">
        <v>1</v>
      </c>
      <c r="B7" s="5">
        <v>11</v>
      </c>
      <c r="C7" s="5">
        <v>12</v>
      </c>
      <c r="D7" s="6" t="s">
        <v>153</v>
      </c>
      <c r="E7" s="6" t="s">
        <v>154</v>
      </c>
      <c r="F7" s="6" t="s">
        <v>158</v>
      </c>
      <c r="G7" s="4"/>
      <c r="H7" s="4"/>
      <c r="I7" s="7">
        <f t="shared" ref="I7:I46" si="0">J7+K7</f>
        <v>2006</v>
      </c>
      <c r="J7" s="8">
        <v>2006</v>
      </c>
      <c r="K7" s="7">
        <f t="shared" ref="K7:K16" si="1">SUM(M7:W7)</f>
        <v>0</v>
      </c>
      <c r="L7" s="9">
        <f t="shared" ref="L7:L46" si="2">K7/I7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>
        <v>20201105</v>
      </c>
      <c r="Y7" s="11">
        <v>5</v>
      </c>
      <c r="Z7" s="5" t="s">
        <v>155</v>
      </c>
      <c r="AA7" s="11" t="str">
        <f t="shared" ref="AA7:AA46" si="3">IF($Z7="A","하선동",IF($Z7="B","이형준",""))</f>
        <v>하선동</v>
      </c>
      <c r="AB7" s="4" t="s">
        <v>55</v>
      </c>
      <c r="AC7" s="12"/>
    </row>
    <row r="8" spans="1:29" s="13" customFormat="1" ht="20.100000000000001" customHeight="1" x14ac:dyDescent="0.3">
      <c r="A8" s="4">
        <v>2</v>
      </c>
      <c r="B8" s="5">
        <f>B7</f>
        <v>11</v>
      </c>
      <c r="C8" s="5">
        <f>C7</f>
        <v>12</v>
      </c>
      <c r="D8" s="6" t="s">
        <v>157</v>
      </c>
      <c r="E8" s="6" t="s">
        <v>154</v>
      </c>
      <c r="F8" s="6" t="s">
        <v>156</v>
      </c>
      <c r="G8" s="4" t="s">
        <v>141</v>
      </c>
      <c r="H8" s="4" t="s">
        <v>59</v>
      </c>
      <c r="I8" s="7">
        <f t="shared" si="0"/>
        <v>1482</v>
      </c>
      <c r="J8" s="8">
        <v>1437</v>
      </c>
      <c r="K8" s="7">
        <f t="shared" si="1"/>
        <v>45</v>
      </c>
      <c r="L8" s="9">
        <f t="shared" si="2"/>
        <v>3.0364372469635626E-2</v>
      </c>
      <c r="M8" s="10">
        <v>7</v>
      </c>
      <c r="N8" s="10"/>
      <c r="O8" s="10"/>
      <c r="P8" s="10">
        <v>38</v>
      </c>
      <c r="Q8" s="10"/>
      <c r="R8" s="10"/>
      <c r="S8" s="10"/>
      <c r="T8" s="10"/>
      <c r="U8" s="10"/>
      <c r="V8" s="10"/>
      <c r="W8" s="10"/>
      <c r="X8" s="11">
        <v>20201110</v>
      </c>
      <c r="Y8" s="11">
        <v>3</v>
      </c>
      <c r="Z8" s="5" t="s">
        <v>155</v>
      </c>
      <c r="AA8" s="11" t="str">
        <f t="shared" si="3"/>
        <v>하선동</v>
      </c>
      <c r="AB8" s="4" t="s">
        <v>55</v>
      </c>
      <c r="AC8" s="12"/>
    </row>
    <row r="9" spans="1:29" s="13" customFormat="1" ht="20.100000000000001" customHeight="1" x14ac:dyDescent="0.3">
      <c r="A9" s="4">
        <v>3</v>
      </c>
      <c r="B9" s="5">
        <f t="shared" ref="B9:C24" si="4">B8</f>
        <v>11</v>
      </c>
      <c r="C9" s="5">
        <f t="shared" si="4"/>
        <v>12</v>
      </c>
      <c r="D9" s="6" t="s">
        <v>161</v>
      </c>
      <c r="E9" s="15" t="s">
        <v>160</v>
      </c>
      <c r="F9" s="4" t="s">
        <v>159</v>
      </c>
      <c r="G9" s="4" t="s">
        <v>162</v>
      </c>
      <c r="H9" s="4" t="s">
        <v>163</v>
      </c>
      <c r="I9" s="7">
        <f t="shared" si="0"/>
        <v>51</v>
      </c>
      <c r="J9" s="8">
        <v>50</v>
      </c>
      <c r="K9" s="7">
        <f t="shared" si="1"/>
        <v>1</v>
      </c>
      <c r="L9" s="9">
        <f t="shared" si="2"/>
        <v>1.9607843137254902E-2</v>
      </c>
      <c r="M9" s="10"/>
      <c r="N9" s="10"/>
      <c r="O9" s="10"/>
      <c r="P9" s="10"/>
      <c r="Q9" s="10"/>
      <c r="R9" s="10"/>
      <c r="S9" s="10">
        <v>1</v>
      </c>
      <c r="T9" s="10"/>
      <c r="U9" s="10"/>
      <c r="V9" s="10"/>
      <c r="W9" s="10"/>
      <c r="X9" s="11">
        <v>20201112</v>
      </c>
      <c r="Y9" s="11">
        <v>12</v>
      </c>
      <c r="Z9" s="5" t="s">
        <v>155</v>
      </c>
      <c r="AA9" s="11" t="str">
        <f t="shared" si="3"/>
        <v>하선동</v>
      </c>
      <c r="AB9" s="4" t="s">
        <v>78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11</v>
      </c>
      <c r="C10" s="5">
        <f t="shared" si="4"/>
        <v>12</v>
      </c>
      <c r="D10" s="6" t="s">
        <v>153</v>
      </c>
      <c r="E10" s="6" t="s">
        <v>168</v>
      </c>
      <c r="F10" s="4" t="s">
        <v>178</v>
      </c>
      <c r="G10" s="4" t="s">
        <v>179</v>
      </c>
      <c r="H10" s="4" t="s">
        <v>59</v>
      </c>
      <c r="I10" s="7">
        <f t="shared" si="0"/>
        <v>312</v>
      </c>
      <c r="J10" s="8">
        <v>220</v>
      </c>
      <c r="K10" s="7">
        <f t="shared" si="1"/>
        <v>92</v>
      </c>
      <c r="L10" s="9">
        <f t="shared" si="2"/>
        <v>0.29487179487179488</v>
      </c>
      <c r="M10" s="10"/>
      <c r="N10" s="10"/>
      <c r="O10" s="10"/>
      <c r="P10" s="10"/>
      <c r="Q10" s="10">
        <v>6</v>
      </c>
      <c r="R10" s="10"/>
      <c r="S10" s="10">
        <v>55</v>
      </c>
      <c r="T10" s="10">
        <v>31</v>
      </c>
      <c r="U10" s="10"/>
      <c r="V10" s="10"/>
      <c r="W10" s="10"/>
      <c r="X10" s="11">
        <v>20201112</v>
      </c>
      <c r="Y10" s="11">
        <v>2</v>
      </c>
      <c r="Z10" s="5" t="s">
        <v>155</v>
      </c>
      <c r="AA10" s="11" t="str">
        <f t="shared" si="3"/>
        <v>하선동</v>
      </c>
      <c r="AB10" s="4" t="s">
        <v>78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11</v>
      </c>
      <c r="C11" s="5">
        <f t="shared" si="4"/>
        <v>12</v>
      </c>
      <c r="D11" s="6" t="s">
        <v>79</v>
      </c>
      <c r="E11" s="6" t="s">
        <v>80</v>
      </c>
      <c r="F11" s="4" t="s">
        <v>130</v>
      </c>
      <c r="G11" s="4"/>
      <c r="H11" s="4" t="s">
        <v>59</v>
      </c>
      <c r="I11" s="7">
        <f t="shared" si="0"/>
        <v>15000</v>
      </c>
      <c r="J11" s="8">
        <v>15000</v>
      </c>
      <c r="K11" s="7">
        <f t="shared" si="1"/>
        <v>0</v>
      </c>
      <c r="L11" s="9">
        <f t="shared" si="2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>
        <v>20201109</v>
      </c>
      <c r="Y11" s="11">
        <v>6</v>
      </c>
      <c r="Z11" s="5" t="s">
        <v>155</v>
      </c>
      <c r="AA11" s="11" t="str">
        <f t="shared" si="3"/>
        <v>하선동</v>
      </c>
      <c r="AB11" s="4" t="s">
        <v>78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11</v>
      </c>
      <c r="C12" s="5">
        <f t="shared" si="4"/>
        <v>12</v>
      </c>
      <c r="D12" s="6" t="s">
        <v>79</v>
      </c>
      <c r="E12" s="6" t="s">
        <v>80</v>
      </c>
      <c r="F12" s="4" t="s">
        <v>130</v>
      </c>
      <c r="G12" s="4"/>
      <c r="H12" s="4" t="s">
        <v>59</v>
      </c>
      <c r="I12" s="7">
        <f t="shared" si="0"/>
        <v>30000</v>
      </c>
      <c r="J12" s="8">
        <v>30000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>
        <v>20201109</v>
      </c>
      <c r="Y12" s="11">
        <v>6</v>
      </c>
      <c r="Z12" s="5" t="s">
        <v>155</v>
      </c>
      <c r="AA12" s="11" t="str">
        <f t="shared" si="3"/>
        <v>하선동</v>
      </c>
      <c r="AB12" s="4" t="s">
        <v>78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11</v>
      </c>
      <c r="C13" s="5">
        <f t="shared" si="4"/>
        <v>12</v>
      </c>
      <c r="D13" s="6" t="s">
        <v>153</v>
      </c>
      <c r="E13" s="4" t="s">
        <v>181</v>
      </c>
      <c r="F13" s="4" t="s">
        <v>180</v>
      </c>
      <c r="G13" s="4" t="s">
        <v>179</v>
      </c>
      <c r="H13" s="4"/>
      <c r="I13" s="7">
        <f t="shared" si="0"/>
        <v>6531</v>
      </c>
      <c r="J13" s="8">
        <v>6500</v>
      </c>
      <c r="K13" s="7">
        <f t="shared" si="1"/>
        <v>31</v>
      </c>
      <c r="L13" s="9">
        <f t="shared" si="2"/>
        <v>4.7465931710304696E-3</v>
      </c>
      <c r="M13" s="10"/>
      <c r="N13" s="10"/>
      <c r="O13" s="10"/>
      <c r="P13" s="10">
        <v>31</v>
      </c>
      <c r="Q13" s="10"/>
      <c r="R13" s="10"/>
      <c r="S13" s="10"/>
      <c r="T13" s="10"/>
      <c r="U13" s="10"/>
      <c r="V13" s="10"/>
      <c r="W13" s="10"/>
      <c r="X13" s="11">
        <v>20201112</v>
      </c>
      <c r="Y13" s="11">
        <v>8</v>
      </c>
      <c r="Z13" s="5" t="s">
        <v>155</v>
      </c>
      <c r="AA13" s="11" t="str">
        <f t="shared" si="3"/>
        <v>하선동</v>
      </c>
      <c r="AB13" s="4" t="s">
        <v>87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11</v>
      </c>
      <c r="C14" s="5">
        <f t="shared" si="4"/>
        <v>12</v>
      </c>
      <c r="D14" s="6" t="s">
        <v>161</v>
      </c>
      <c r="E14" s="6" t="s">
        <v>183</v>
      </c>
      <c r="F14" s="6" t="s">
        <v>182</v>
      </c>
      <c r="G14" s="4" t="s">
        <v>184</v>
      </c>
      <c r="H14" s="4" t="s">
        <v>163</v>
      </c>
      <c r="I14" s="7">
        <f t="shared" si="0"/>
        <v>3790</v>
      </c>
      <c r="J14" s="8">
        <v>3750</v>
      </c>
      <c r="K14" s="7">
        <f t="shared" si="1"/>
        <v>40</v>
      </c>
      <c r="L14" s="9">
        <f t="shared" si="2"/>
        <v>1.0554089709762533E-2</v>
      </c>
      <c r="M14" s="10"/>
      <c r="N14" s="10"/>
      <c r="O14" s="10"/>
      <c r="P14" s="10">
        <v>29</v>
      </c>
      <c r="Q14" s="10"/>
      <c r="R14" s="10"/>
      <c r="S14" s="10">
        <v>11</v>
      </c>
      <c r="T14" s="10"/>
      <c r="U14" s="10"/>
      <c r="V14" s="10"/>
      <c r="W14" s="10"/>
      <c r="X14" s="11">
        <v>20201112</v>
      </c>
      <c r="Y14" s="11">
        <v>1</v>
      </c>
      <c r="Z14" s="5" t="s">
        <v>185</v>
      </c>
      <c r="AA14" s="11" t="str">
        <f t="shared" si="3"/>
        <v>이형준</v>
      </c>
      <c r="AB14" s="4" t="s">
        <v>87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11</v>
      </c>
      <c r="C15" s="5">
        <f t="shared" si="4"/>
        <v>12</v>
      </c>
      <c r="D15" s="6" t="s">
        <v>161</v>
      </c>
      <c r="E15" s="6" t="s">
        <v>154</v>
      </c>
      <c r="F15" s="6" t="s">
        <v>186</v>
      </c>
      <c r="G15" s="4" t="s">
        <v>170</v>
      </c>
      <c r="H15" s="4" t="s">
        <v>59</v>
      </c>
      <c r="I15" s="7">
        <f t="shared" si="0"/>
        <v>3305</v>
      </c>
      <c r="J15" s="8">
        <v>3211</v>
      </c>
      <c r="K15" s="7">
        <f t="shared" si="1"/>
        <v>94</v>
      </c>
      <c r="L15" s="9">
        <f t="shared" si="2"/>
        <v>2.8441754916792739E-2</v>
      </c>
      <c r="M15" s="10">
        <v>8</v>
      </c>
      <c r="N15" s="10"/>
      <c r="O15" s="10"/>
      <c r="P15" s="10">
        <v>37</v>
      </c>
      <c r="Q15" s="10"/>
      <c r="R15" s="10"/>
      <c r="S15" s="10"/>
      <c r="T15" s="10"/>
      <c r="U15" s="10"/>
      <c r="V15" s="10">
        <v>49</v>
      </c>
      <c r="W15" s="10"/>
      <c r="X15" s="11">
        <v>20201112</v>
      </c>
      <c r="Y15" s="11">
        <v>15</v>
      </c>
      <c r="Z15" s="5" t="s">
        <v>185</v>
      </c>
      <c r="AA15" s="11" t="str">
        <f t="shared" si="3"/>
        <v>이형준</v>
      </c>
      <c r="AB15" s="4" t="s">
        <v>87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11</v>
      </c>
      <c r="C16" s="5">
        <f t="shared" si="4"/>
        <v>12</v>
      </c>
      <c r="D16" s="6" t="s">
        <v>75</v>
      </c>
      <c r="E16" s="6" t="s">
        <v>63</v>
      </c>
      <c r="F16" s="6" t="s">
        <v>92</v>
      </c>
      <c r="G16" s="4" t="s">
        <v>93</v>
      </c>
      <c r="H16" s="4" t="s">
        <v>59</v>
      </c>
      <c r="I16" s="7">
        <f t="shared" si="0"/>
        <v>5051</v>
      </c>
      <c r="J16" s="8">
        <v>4919</v>
      </c>
      <c r="K16" s="7">
        <f t="shared" si="1"/>
        <v>132</v>
      </c>
      <c r="L16" s="9">
        <f t="shared" si="2"/>
        <v>2.6133438922985548E-2</v>
      </c>
      <c r="M16" s="10"/>
      <c r="N16" s="10"/>
      <c r="O16" s="10"/>
      <c r="P16" s="10">
        <v>77</v>
      </c>
      <c r="Q16" s="10">
        <v>55</v>
      </c>
      <c r="R16" s="10"/>
      <c r="S16" s="10"/>
      <c r="T16" s="10"/>
      <c r="U16" s="10"/>
      <c r="V16" s="10"/>
      <c r="W16" s="10"/>
      <c r="X16" s="11">
        <v>20201111</v>
      </c>
      <c r="Y16" s="11">
        <v>4</v>
      </c>
      <c r="Z16" s="5" t="s">
        <v>185</v>
      </c>
      <c r="AA16" s="11" t="str">
        <f t="shared" si="3"/>
        <v>이형준</v>
      </c>
      <c r="AB16" s="4" t="s">
        <v>90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11</v>
      </c>
      <c r="C17" s="5">
        <f t="shared" si="4"/>
        <v>12</v>
      </c>
      <c r="D17" s="6" t="s">
        <v>161</v>
      </c>
      <c r="E17" s="6" t="s">
        <v>175</v>
      </c>
      <c r="F17" s="6" t="s">
        <v>187</v>
      </c>
      <c r="G17" s="4"/>
      <c r="H17" s="4" t="s">
        <v>59</v>
      </c>
      <c r="I17" s="7">
        <f t="shared" si="0"/>
        <v>1124</v>
      </c>
      <c r="J17" s="8">
        <v>1124</v>
      </c>
      <c r="K17" s="7">
        <f t="shared" ref="K17:K18" si="5">SUM(M17:W17)</f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>
        <v>20201111</v>
      </c>
      <c r="Y17" s="11">
        <v>11</v>
      </c>
      <c r="Z17" s="5" t="s">
        <v>155</v>
      </c>
      <c r="AA17" s="11" t="str">
        <f t="shared" si="3"/>
        <v>하선동</v>
      </c>
      <c r="AB17" s="4" t="s">
        <v>90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11</v>
      </c>
      <c r="C18" s="5">
        <f t="shared" si="4"/>
        <v>12</v>
      </c>
      <c r="D18" s="6" t="s">
        <v>75</v>
      </c>
      <c r="E18" s="6" t="s">
        <v>63</v>
      </c>
      <c r="F18" s="6" t="s">
        <v>92</v>
      </c>
      <c r="G18" s="4" t="s">
        <v>93</v>
      </c>
      <c r="H18" s="4" t="s">
        <v>59</v>
      </c>
      <c r="I18" s="7">
        <f t="shared" si="0"/>
        <v>4216</v>
      </c>
      <c r="J18" s="8">
        <v>4132</v>
      </c>
      <c r="K18" s="7">
        <f t="shared" si="5"/>
        <v>84</v>
      </c>
      <c r="L18" s="9">
        <f t="shared" si="2"/>
        <v>1.9924098671726755E-2</v>
      </c>
      <c r="M18" s="10"/>
      <c r="N18" s="10"/>
      <c r="O18" s="10"/>
      <c r="P18" s="10">
        <v>69</v>
      </c>
      <c r="Q18" s="10">
        <v>15</v>
      </c>
      <c r="R18" s="10"/>
      <c r="S18" s="10"/>
      <c r="T18" s="10"/>
      <c r="U18" s="10"/>
      <c r="V18" s="10"/>
      <c r="W18" s="10"/>
      <c r="X18" s="11">
        <v>20201111</v>
      </c>
      <c r="Y18" s="11">
        <v>4</v>
      </c>
      <c r="Z18" s="5" t="s">
        <v>155</v>
      </c>
      <c r="AA18" s="11" t="str">
        <f t="shared" si="3"/>
        <v>하선동</v>
      </c>
      <c r="AB18" s="4" t="s">
        <v>90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11</v>
      </c>
      <c r="C19" s="5">
        <f t="shared" si="4"/>
        <v>12</v>
      </c>
      <c r="D19" s="6" t="s">
        <v>75</v>
      </c>
      <c r="E19" s="6" t="s">
        <v>63</v>
      </c>
      <c r="F19" s="6" t="s">
        <v>92</v>
      </c>
      <c r="G19" s="4" t="s">
        <v>93</v>
      </c>
      <c r="H19" s="4" t="s">
        <v>59</v>
      </c>
      <c r="I19" s="7">
        <f t="shared" si="0"/>
        <v>1195</v>
      </c>
      <c r="J19" s="8">
        <v>1153</v>
      </c>
      <c r="K19" s="7">
        <f t="shared" ref="K19:K46" si="6">SUM(M19:W19)</f>
        <v>42</v>
      </c>
      <c r="L19" s="9">
        <f t="shared" si="2"/>
        <v>3.5146443514644354E-2</v>
      </c>
      <c r="M19" s="10"/>
      <c r="N19" s="10"/>
      <c r="O19" s="10"/>
      <c r="P19" s="10">
        <v>30</v>
      </c>
      <c r="Q19" s="10">
        <v>12</v>
      </c>
      <c r="R19" s="10"/>
      <c r="S19" s="10"/>
      <c r="T19" s="10"/>
      <c r="U19" s="10"/>
      <c r="V19" s="10"/>
      <c r="W19" s="10"/>
      <c r="X19" s="11">
        <v>20201109</v>
      </c>
      <c r="Y19" s="11">
        <v>4</v>
      </c>
      <c r="Z19" s="5" t="s">
        <v>185</v>
      </c>
      <c r="AA19" s="11" t="str">
        <f t="shared" si="3"/>
        <v>이형준</v>
      </c>
      <c r="AB19" s="4" t="s">
        <v>90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11</v>
      </c>
      <c r="C20" s="5">
        <f t="shared" si="4"/>
        <v>12</v>
      </c>
      <c r="D20" s="6" t="s">
        <v>79</v>
      </c>
      <c r="E20" s="6" t="s">
        <v>154</v>
      </c>
      <c r="F20" s="6" t="s">
        <v>188</v>
      </c>
      <c r="G20" s="4"/>
      <c r="H20" s="4" t="s">
        <v>59</v>
      </c>
      <c r="I20" s="7">
        <f t="shared" si="0"/>
        <v>852</v>
      </c>
      <c r="J20" s="8">
        <v>818</v>
      </c>
      <c r="K20" s="7">
        <f t="shared" si="6"/>
        <v>34</v>
      </c>
      <c r="L20" s="9">
        <f t="shared" si="2"/>
        <v>3.9906103286384977E-2</v>
      </c>
      <c r="M20" s="10">
        <v>32</v>
      </c>
      <c r="N20" s="10"/>
      <c r="O20" s="10"/>
      <c r="P20" s="10"/>
      <c r="Q20" s="10">
        <v>2</v>
      </c>
      <c r="R20" s="10"/>
      <c r="S20" s="10"/>
      <c r="T20" s="10"/>
      <c r="U20" s="10"/>
      <c r="V20" s="10"/>
      <c r="W20" s="10"/>
      <c r="X20" s="11">
        <v>20201110</v>
      </c>
      <c r="Y20" s="11">
        <v>13</v>
      </c>
      <c r="Z20" s="5" t="s">
        <v>185</v>
      </c>
      <c r="AA20" s="11" t="str">
        <f t="shared" si="3"/>
        <v>이형준</v>
      </c>
      <c r="AB20" s="4" t="s">
        <v>90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11</v>
      </c>
      <c r="C21" s="5">
        <f t="shared" si="4"/>
        <v>12</v>
      </c>
      <c r="D21" s="6" t="s">
        <v>161</v>
      </c>
      <c r="E21" s="6" t="s">
        <v>154</v>
      </c>
      <c r="F21" s="6" t="s">
        <v>186</v>
      </c>
      <c r="G21" s="4" t="s">
        <v>170</v>
      </c>
      <c r="H21" s="4" t="s">
        <v>59</v>
      </c>
      <c r="I21" s="7">
        <f t="shared" si="0"/>
        <v>520</v>
      </c>
      <c r="J21" s="8">
        <v>240</v>
      </c>
      <c r="K21" s="7">
        <f t="shared" si="6"/>
        <v>280</v>
      </c>
      <c r="L21" s="9">
        <f t="shared" si="2"/>
        <v>0.53846153846153844</v>
      </c>
      <c r="M21" s="10"/>
      <c r="N21" s="10"/>
      <c r="O21" s="10"/>
      <c r="P21" s="10"/>
      <c r="Q21" s="10"/>
      <c r="R21" s="10"/>
      <c r="S21" s="10"/>
      <c r="T21" s="10"/>
      <c r="U21" s="10"/>
      <c r="V21" s="10">
        <v>280</v>
      </c>
      <c r="W21" s="10"/>
      <c r="X21" s="11">
        <v>20201111</v>
      </c>
      <c r="Y21" s="11">
        <v>15</v>
      </c>
      <c r="Z21" s="5" t="s">
        <v>185</v>
      </c>
      <c r="AA21" s="11" t="str">
        <f t="shared" si="3"/>
        <v>이형준</v>
      </c>
      <c r="AB21" s="4" t="s">
        <v>101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11</v>
      </c>
      <c r="C22" s="5">
        <f t="shared" si="4"/>
        <v>12</v>
      </c>
      <c r="D22" s="6" t="s">
        <v>161</v>
      </c>
      <c r="E22" s="6" t="s">
        <v>154</v>
      </c>
      <c r="F22" s="6" t="s">
        <v>186</v>
      </c>
      <c r="G22" s="4" t="s">
        <v>170</v>
      </c>
      <c r="H22" s="4" t="s">
        <v>59</v>
      </c>
      <c r="I22" s="7">
        <f t="shared" si="0"/>
        <v>2366</v>
      </c>
      <c r="J22" s="8">
        <v>2246</v>
      </c>
      <c r="K22" s="7">
        <f t="shared" si="6"/>
        <v>120</v>
      </c>
      <c r="L22" s="9">
        <f t="shared" si="2"/>
        <v>5.0718512256973797E-2</v>
      </c>
      <c r="M22" s="10"/>
      <c r="N22" s="10"/>
      <c r="O22" s="10"/>
      <c r="P22" s="10">
        <v>1</v>
      </c>
      <c r="Q22" s="10"/>
      <c r="R22" s="10"/>
      <c r="S22" s="10"/>
      <c r="T22" s="10"/>
      <c r="U22" s="10"/>
      <c r="V22" s="10">
        <v>119</v>
      </c>
      <c r="W22" s="10"/>
      <c r="X22" s="11">
        <v>20201112</v>
      </c>
      <c r="Y22" s="11">
        <v>15</v>
      </c>
      <c r="Z22" s="5" t="s">
        <v>155</v>
      </c>
      <c r="AA22" s="11" t="str">
        <f t="shared" si="3"/>
        <v>하선동</v>
      </c>
      <c r="AB22" s="4" t="s">
        <v>101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11</v>
      </c>
      <c r="C23" s="5">
        <f t="shared" si="4"/>
        <v>12</v>
      </c>
      <c r="D23" s="6" t="s">
        <v>161</v>
      </c>
      <c r="E23" s="6" t="s">
        <v>183</v>
      </c>
      <c r="F23" s="6" t="s">
        <v>182</v>
      </c>
      <c r="G23" s="4" t="s">
        <v>184</v>
      </c>
      <c r="H23" s="4" t="s">
        <v>163</v>
      </c>
      <c r="I23" s="7">
        <f t="shared" si="0"/>
        <v>3496</v>
      </c>
      <c r="J23" s="8">
        <v>3454</v>
      </c>
      <c r="K23" s="7">
        <f t="shared" si="6"/>
        <v>42</v>
      </c>
      <c r="L23" s="9">
        <f t="shared" si="2"/>
        <v>1.2013729977116704E-2</v>
      </c>
      <c r="M23" s="10"/>
      <c r="N23" s="10"/>
      <c r="O23" s="10"/>
      <c r="P23" s="10">
        <v>35</v>
      </c>
      <c r="Q23" s="10"/>
      <c r="R23" s="10"/>
      <c r="S23" s="10">
        <v>7</v>
      </c>
      <c r="T23" s="10"/>
      <c r="U23" s="10"/>
      <c r="V23" s="10"/>
      <c r="W23" s="10"/>
      <c r="X23" s="11">
        <v>20201112</v>
      </c>
      <c r="Y23" s="11">
        <v>1</v>
      </c>
      <c r="Z23" s="5" t="s">
        <v>155</v>
      </c>
      <c r="AA23" s="11" t="str">
        <f t="shared" si="3"/>
        <v>하선동</v>
      </c>
      <c r="AB23" s="4" t="s">
        <v>101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11</v>
      </c>
      <c r="C24" s="5">
        <f t="shared" si="4"/>
        <v>12</v>
      </c>
      <c r="D24" s="6" t="s">
        <v>161</v>
      </c>
      <c r="E24" s="6" t="s">
        <v>154</v>
      </c>
      <c r="F24" s="6" t="s">
        <v>189</v>
      </c>
      <c r="G24" s="4" t="s">
        <v>190</v>
      </c>
      <c r="H24" s="4" t="s">
        <v>59</v>
      </c>
      <c r="I24" s="7">
        <f t="shared" si="0"/>
        <v>1199</v>
      </c>
      <c r="J24" s="8">
        <v>1134</v>
      </c>
      <c r="K24" s="7">
        <f t="shared" si="6"/>
        <v>65</v>
      </c>
      <c r="L24" s="9">
        <f t="shared" si="2"/>
        <v>5.4211843202668891E-2</v>
      </c>
      <c r="M24" s="10">
        <v>50</v>
      </c>
      <c r="N24" s="10"/>
      <c r="O24" s="10">
        <v>15</v>
      </c>
      <c r="P24" s="10"/>
      <c r="Q24" s="10"/>
      <c r="R24" s="10"/>
      <c r="S24" s="10"/>
      <c r="T24" s="10"/>
      <c r="U24" s="10"/>
      <c r="V24" s="10"/>
      <c r="W24" s="10"/>
      <c r="X24" s="11">
        <v>20201112</v>
      </c>
      <c r="Y24" s="11">
        <v>7</v>
      </c>
      <c r="Z24" s="5" t="s">
        <v>155</v>
      </c>
      <c r="AA24" s="11" t="str">
        <f t="shared" si="3"/>
        <v>하선동</v>
      </c>
      <c r="AB24" s="4" t="s">
        <v>101</v>
      </c>
      <c r="AC24" s="12"/>
    </row>
    <row r="25" spans="1:29" s="13" customFormat="1" ht="20.100000000000001" customHeight="1" x14ac:dyDescent="0.3">
      <c r="A25" s="4">
        <v>19</v>
      </c>
      <c r="B25" s="5">
        <f t="shared" ref="B25:C40" si="7">B24</f>
        <v>11</v>
      </c>
      <c r="C25" s="5">
        <f t="shared" si="7"/>
        <v>12</v>
      </c>
      <c r="D25" s="6" t="s">
        <v>161</v>
      </c>
      <c r="E25" s="6" t="s">
        <v>154</v>
      </c>
      <c r="F25" s="6" t="s">
        <v>189</v>
      </c>
      <c r="G25" s="4" t="s">
        <v>190</v>
      </c>
      <c r="H25" s="4" t="s">
        <v>59</v>
      </c>
      <c r="I25" s="7">
        <f t="shared" si="0"/>
        <v>636</v>
      </c>
      <c r="J25" s="8">
        <v>625</v>
      </c>
      <c r="K25" s="7">
        <f t="shared" si="6"/>
        <v>11</v>
      </c>
      <c r="L25" s="9">
        <f t="shared" si="2"/>
        <v>1.7295597484276729E-2</v>
      </c>
      <c r="M25" s="10">
        <v>3</v>
      </c>
      <c r="N25" s="10"/>
      <c r="O25" s="10"/>
      <c r="P25" s="10"/>
      <c r="Q25" s="10"/>
      <c r="R25" s="10"/>
      <c r="S25" s="10"/>
      <c r="T25" s="10"/>
      <c r="U25" s="10"/>
      <c r="V25" s="10">
        <v>8</v>
      </c>
      <c r="W25" s="10"/>
      <c r="X25" s="11">
        <v>20201112</v>
      </c>
      <c r="Y25" s="11">
        <v>7</v>
      </c>
      <c r="Z25" s="5" t="s">
        <v>155</v>
      </c>
      <c r="AA25" s="11" t="str">
        <f t="shared" si="3"/>
        <v>하선동</v>
      </c>
      <c r="AB25" s="4" t="s">
        <v>107</v>
      </c>
      <c r="AC25" s="12"/>
    </row>
    <row r="26" spans="1:29" s="13" customFormat="1" ht="20.100000000000001" customHeight="1" x14ac:dyDescent="0.3">
      <c r="A26" s="4">
        <v>20</v>
      </c>
      <c r="B26" s="5">
        <f t="shared" si="7"/>
        <v>11</v>
      </c>
      <c r="C26" s="5">
        <f t="shared" si="7"/>
        <v>12</v>
      </c>
      <c r="D26" s="6" t="s">
        <v>161</v>
      </c>
      <c r="E26" s="6" t="s">
        <v>154</v>
      </c>
      <c r="F26" s="6" t="s">
        <v>189</v>
      </c>
      <c r="G26" s="4" t="s">
        <v>190</v>
      </c>
      <c r="H26" s="4" t="s">
        <v>59</v>
      </c>
      <c r="I26" s="7">
        <f t="shared" si="0"/>
        <v>1917</v>
      </c>
      <c r="J26" s="8">
        <v>1885</v>
      </c>
      <c r="K26" s="7">
        <f t="shared" si="6"/>
        <v>32</v>
      </c>
      <c r="L26" s="9">
        <f t="shared" si="2"/>
        <v>1.6692749087115284E-2</v>
      </c>
      <c r="M26" s="10">
        <v>1</v>
      </c>
      <c r="N26" s="10"/>
      <c r="O26" s="10"/>
      <c r="P26" s="10">
        <v>3</v>
      </c>
      <c r="Q26" s="10"/>
      <c r="R26" s="10"/>
      <c r="S26" s="10"/>
      <c r="T26" s="10">
        <v>22</v>
      </c>
      <c r="U26" s="10"/>
      <c r="V26" s="10">
        <v>6</v>
      </c>
      <c r="W26" s="10"/>
      <c r="X26" s="11">
        <v>20201112</v>
      </c>
      <c r="Y26" s="11">
        <v>7</v>
      </c>
      <c r="Z26" s="5" t="s">
        <v>185</v>
      </c>
      <c r="AA26" s="11" t="str">
        <f t="shared" si="3"/>
        <v>이형준</v>
      </c>
      <c r="AB26" s="4" t="s">
        <v>107</v>
      </c>
      <c r="AC26" s="12"/>
    </row>
    <row r="27" spans="1:29" s="13" customFormat="1" ht="20.100000000000001" customHeight="1" x14ac:dyDescent="0.3">
      <c r="A27" s="4">
        <v>21</v>
      </c>
      <c r="B27" s="5">
        <f t="shared" si="7"/>
        <v>11</v>
      </c>
      <c r="C27" s="5">
        <f t="shared" si="7"/>
        <v>12</v>
      </c>
      <c r="D27" s="6" t="s">
        <v>161</v>
      </c>
      <c r="E27" s="6" t="s">
        <v>192</v>
      </c>
      <c r="F27" s="6" t="s">
        <v>191</v>
      </c>
      <c r="G27" s="4" t="s">
        <v>179</v>
      </c>
      <c r="H27" s="4" t="s">
        <v>59</v>
      </c>
      <c r="I27" s="7">
        <f t="shared" si="0"/>
        <v>2677</v>
      </c>
      <c r="J27" s="8">
        <v>2675</v>
      </c>
      <c r="K27" s="7">
        <f t="shared" si="6"/>
        <v>2</v>
      </c>
      <c r="L27" s="9">
        <f t="shared" si="2"/>
        <v>7.4710496824803888E-4</v>
      </c>
      <c r="M27" s="10"/>
      <c r="N27" s="10"/>
      <c r="O27" s="10"/>
      <c r="P27" s="10"/>
      <c r="Q27" s="10"/>
      <c r="R27" s="10"/>
      <c r="S27" s="10"/>
      <c r="T27" s="10">
        <v>2</v>
      </c>
      <c r="U27" s="10"/>
      <c r="V27" s="10"/>
      <c r="W27" s="10"/>
      <c r="X27" s="11">
        <v>20201111</v>
      </c>
      <c r="Y27" s="11">
        <v>14</v>
      </c>
      <c r="Z27" s="5" t="s">
        <v>155</v>
      </c>
      <c r="AA27" s="11" t="str">
        <f t="shared" si="3"/>
        <v>하선동</v>
      </c>
      <c r="AB27" s="4" t="s">
        <v>107</v>
      </c>
      <c r="AC27" s="12"/>
    </row>
    <row r="28" spans="1:29" s="13" customFormat="1" ht="20.100000000000001" customHeight="1" x14ac:dyDescent="0.3">
      <c r="A28" s="4">
        <v>22</v>
      </c>
      <c r="B28" s="5">
        <f t="shared" si="7"/>
        <v>11</v>
      </c>
      <c r="C28" s="5">
        <f t="shared" si="7"/>
        <v>12</v>
      </c>
      <c r="D28" s="6" t="s">
        <v>161</v>
      </c>
      <c r="E28" s="6" t="s">
        <v>192</v>
      </c>
      <c r="F28" s="6" t="s">
        <v>191</v>
      </c>
      <c r="G28" s="4" t="s">
        <v>179</v>
      </c>
      <c r="H28" s="4" t="s">
        <v>59</v>
      </c>
      <c r="I28" s="7">
        <f t="shared" si="0"/>
        <v>2647</v>
      </c>
      <c r="J28" s="8">
        <v>2645</v>
      </c>
      <c r="K28" s="7">
        <f t="shared" si="6"/>
        <v>2</v>
      </c>
      <c r="L28" s="9">
        <f t="shared" si="2"/>
        <v>7.5557234605213447E-4</v>
      </c>
      <c r="M28" s="10"/>
      <c r="N28" s="10"/>
      <c r="O28" s="10"/>
      <c r="P28" s="10"/>
      <c r="Q28" s="10">
        <v>2</v>
      </c>
      <c r="R28" s="10"/>
      <c r="S28" s="10"/>
      <c r="T28" s="10"/>
      <c r="U28" s="10"/>
      <c r="V28" s="10"/>
      <c r="W28" s="10"/>
      <c r="X28" s="11">
        <v>20201111</v>
      </c>
      <c r="Y28" s="11">
        <v>14</v>
      </c>
      <c r="Z28" s="5" t="s">
        <v>185</v>
      </c>
      <c r="AA28" s="11" t="str">
        <f t="shared" si="3"/>
        <v>이형준</v>
      </c>
      <c r="AB28" s="4" t="s">
        <v>107</v>
      </c>
      <c r="AC28" s="12"/>
    </row>
    <row r="29" spans="1:29" s="13" customFormat="1" ht="20.100000000000001" customHeight="1" x14ac:dyDescent="0.3">
      <c r="A29" s="4">
        <v>23</v>
      </c>
      <c r="B29" s="5">
        <f t="shared" si="7"/>
        <v>11</v>
      </c>
      <c r="C29" s="5">
        <f t="shared" si="7"/>
        <v>12</v>
      </c>
      <c r="D29" s="6" t="s">
        <v>161</v>
      </c>
      <c r="E29" s="6" t="s">
        <v>192</v>
      </c>
      <c r="F29" s="6" t="s">
        <v>191</v>
      </c>
      <c r="G29" s="4" t="s">
        <v>179</v>
      </c>
      <c r="H29" s="4" t="s">
        <v>59</v>
      </c>
      <c r="I29" s="7">
        <f t="shared" si="0"/>
        <v>1853</v>
      </c>
      <c r="J29" s="8">
        <v>1850</v>
      </c>
      <c r="K29" s="7">
        <f t="shared" si="6"/>
        <v>3</v>
      </c>
      <c r="L29" s="9">
        <f t="shared" si="2"/>
        <v>1.6189962223421479E-3</v>
      </c>
      <c r="M29" s="10"/>
      <c r="N29" s="10"/>
      <c r="O29" s="10"/>
      <c r="P29" s="10"/>
      <c r="Q29" s="10">
        <v>3</v>
      </c>
      <c r="R29" s="10"/>
      <c r="S29" s="10"/>
      <c r="T29" s="10"/>
      <c r="U29" s="10"/>
      <c r="V29" s="10"/>
      <c r="W29" s="10"/>
      <c r="X29" s="11">
        <v>20201112</v>
      </c>
      <c r="Y29" s="11">
        <v>14</v>
      </c>
      <c r="Z29" s="5" t="s">
        <v>155</v>
      </c>
      <c r="AA29" s="11" t="str">
        <f t="shared" si="3"/>
        <v>하선동</v>
      </c>
      <c r="AB29" s="4" t="s">
        <v>107</v>
      </c>
      <c r="AC29" s="12"/>
    </row>
    <row r="30" spans="1:29" s="13" customFormat="1" ht="20.100000000000001" customHeight="1" x14ac:dyDescent="0.3">
      <c r="A30" s="4">
        <v>24</v>
      </c>
      <c r="B30" s="5">
        <f t="shared" si="7"/>
        <v>11</v>
      </c>
      <c r="C30" s="5">
        <f t="shared" si="7"/>
        <v>12</v>
      </c>
      <c r="D30" s="6" t="s">
        <v>161</v>
      </c>
      <c r="E30" s="6" t="s">
        <v>192</v>
      </c>
      <c r="F30" s="6" t="s">
        <v>191</v>
      </c>
      <c r="G30" s="4" t="s">
        <v>179</v>
      </c>
      <c r="H30" s="4" t="s">
        <v>59</v>
      </c>
      <c r="I30" s="7">
        <f t="shared" si="0"/>
        <v>2106</v>
      </c>
      <c r="J30" s="8">
        <v>2100</v>
      </c>
      <c r="K30" s="7">
        <f t="shared" si="6"/>
        <v>6</v>
      </c>
      <c r="L30" s="9">
        <f t="shared" si="2"/>
        <v>2.8490028490028491E-3</v>
      </c>
      <c r="M30" s="10">
        <v>1</v>
      </c>
      <c r="N30" s="10"/>
      <c r="O30" s="10"/>
      <c r="P30" s="10"/>
      <c r="Q30" s="10">
        <v>5</v>
      </c>
      <c r="R30" s="10"/>
      <c r="S30" s="10"/>
      <c r="T30" s="10"/>
      <c r="U30" s="10"/>
      <c r="V30" s="10"/>
      <c r="W30" s="10"/>
      <c r="X30" s="11">
        <v>20201112</v>
      </c>
      <c r="Y30" s="11">
        <v>14</v>
      </c>
      <c r="Z30" s="5" t="s">
        <v>185</v>
      </c>
      <c r="AA30" s="11" t="str">
        <f t="shared" si="3"/>
        <v>이형준</v>
      </c>
      <c r="AB30" s="4" t="s">
        <v>107</v>
      </c>
      <c r="AC30" s="12"/>
    </row>
    <row r="31" spans="1:29" s="13" customFormat="1" ht="20.100000000000001" customHeight="1" x14ac:dyDescent="0.3">
      <c r="A31" s="4">
        <v>25</v>
      </c>
      <c r="B31" s="5">
        <f t="shared" si="7"/>
        <v>11</v>
      </c>
      <c r="C31" s="5">
        <f t="shared" si="7"/>
        <v>12</v>
      </c>
      <c r="D31" s="6"/>
      <c r="E31" s="4"/>
      <c r="F31" s="4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2"/>
    </row>
    <row r="32" spans="1:29" s="13" customFormat="1" ht="20.100000000000001" customHeight="1" x14ac:dyDescent="0.3">
      <c r="A32" s="4">
        <v>26</v>
      </c>
      <c r="B32" s="5">
        <f t="shared" si="7"/>
        <v>11</v>
      </c>
      <c r="C32" s="5">
        <f t="shared" si="7"/>
        <v>12</v>
      </c>
      <c r="D32" s="6"/>
      <c r="E32" s="4"/>
      <c r="F32" s="4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>
        <f t="shared" si="7"/>
        <v>11</v>
      </c>
      <c r="C33" s="5">
        <f t="shared" si="7"/>
        <v>12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>
        <f t="shared" si="7"/>
        <v>11</v>
      </c>
      <c r="C34" s="5">
        <f t="shared" si="7"/>
        <v>12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f t="shared" si="7"/>
        <v>11</v>
      </c>
      <c r="C35" s="5">
        <f t="shared" si="7"/>
        <v>12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f t="shared" si="7"/>
        <v>11</v>
      </c>
      <c r="C36" s="5">
        <f t="shared" si="7"/>
        <v>12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f t="shared" si="7"/>
        <v>11</v>
      </c>
      <c r="C37" s="5">
        <f t="shared" si="7"/>
        <v>12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7"/>
        <v>11</v>
      </c>
      <c r="C38" s="5">
        <f t="shared" si="7"/>
        <v>12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7"/>
        <v>11</v>
      </c>
      <c r="C39" s="5">
        <f t="shared" si="7"/>
        <v>12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7"/>
        <v>11</v>
      </c>
      <c r="C40" s="5">
        <f t="shared" si="7"/>
        <v>12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ref="B41:C46" si="8">B40</f>
        <v>11</v>
      </c>
      <c r="C41" s="5">
        <f t="shared" si="8"/>
        <v>12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8"/>
        <v>11</v>
      </c>
      <c r="C42" s="5">
        <f t="shared" si="8"/>
        <v>12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8"/>
        <v>11</v>
      </c>
      <c r="C43" s="5">
        <f t="shared" si="8"/>
        <v>12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8"/>
        <v>11</v>
      </c>
      <c r="C44" s="5">
        <f t="shared" si="8"/>
        <v>12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8"/>
        <v>11</v>
      </c>
      <c r="C45" s="5">
        <f t="shared" si="8"/>
        <v>12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8"/>
        <v>11</v>
      </c>
      <c r="C46" s="5">
        <f t="shared" si="8"/>
        <v>12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33"/>
      <c r="B47" s="34"/>
      <c r="C47" s="34"/>
      <c r="D47" s="34"/>
      <c r="E47" s="34"/>
      <c r="F47" s="34"/>
      <c r="G47" s="34"/>
      <c r="H47" s="34"/>
      <c r="I47" s="24">
        <f t="shared" ref="I47:W47" si="9">SUM(I7:I46)</f>
        <v>94332</v>
      </c>
      <c r="J47" s="24">
        <f t="shared" si="9"/>
        <v>93174</v>
      </c>
      <c r="K47" s="24">
        <f t="shared" si="9"/>
        <v>1158</v>
      </c>
      <c r="L47" s="24" t="e">
        <f t="shared" si="9"/>
        <v>#DIV/0!</v>
      </c>
      <c r="M47" s="24">
        <f t="shared" si="9"/>
        <v>102</v>
      </c>
      <c r="N47" s="24">
        <f t="shared" si="9"/>
        <v>0</v>
      </c>
      <c r="O47" s="24">
        <f t="shared" si="9"/>
        <v>15</v>
      </c>
      <c r="P47" s="24">
        <f t="shared" si="9"/>
        <v>350</v>
      </c>
      <c r="Q47" s="24">
        <f t="shared" si="9"/>
        <v>100</v>
      </c>
      <c r="R47" s="24">
        <f t="shared" si="9"/>
        <v>0</v>
      </c>
      <c r="S47" s="24">
        <f t="shared" si="9"/>
        <v>74</v>
      </c>
      <c r="T47" s="24">
        <f t="shared" si="9"/>
        <v>55</v>
      </c>
      <c r="U47" s="24">
        <f t="shared" si="9"/>
        <v>0</v>
      </c>
      <c r="V47" s="24">
        <f t="shared" si="9"/>
        <v>462</v>
      </c>
      <c r="W47" s="24">
        <f t="shared" si="9"/>
        <v>0</v>
      </c>
      <c r="X47" s="25"/>
      <c r="Y47" s="26"/>
      <c r="Z47" s="26"/>
      <c r="AA47" s="26"/>
      <c r="AB47" s="26"/>
      <c r="AC47" s="26"/>
    </row>
    <row r="48" spans="1:29" s="16" customFormat="1" ht="13.5" x14ac:dyDescent="0.3">
      <c r="A48" s="33"/>
      <c r="B48" s="34"/>
      <c r="C48" s="34"/>
      <c r="D48" s="34"/>
      <c r="E48" s="34"/>
      <c r="F48" s="34"/>
      <c r="G48" s="34"/>
      <c r="H48" s="3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6"/>
      <c r="Y48" s="26"/>
      <c r="Z48" s="26"/>
      <c r="AA48" s="26"/>
      <c r="AB48" s="26"/>
      <c r="AC48" s="26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1</v>
      </c>
      <c r="D49" s="6" t="s">
        <v>169</v>
      </c>
      <c r="E49" s="6" t="s">
        <v>168</v>
      </c>
      <c r="F49" s="6" t="s">
        <v>167</v>
      </c>
      <c r="G49" s="4" t="s">
        <v>170</v>
      </c>
      <c r="H49" s="4" t="s">
        <v>171</v>
      </c>
      <c r="I49" s="7">
        <f t="shared" ref="I49:I63" si="10">J49+K49</f>
        <v>205</v>
      </c>
      <c r="J49" s="8">
        <v>200</v>
      </c>
      <c r="K49" s="7">
        <f t="shared" ref="K49:K63" si="11">SUM(M49:W49)</f>
        <v>5</v>
      </c>
      <c r="L49" s="9">
        <f t="shared" ref="L49:L63" si="12">K49/I49</f>
        <v>2.4390243902439025E-2</v>
      </c>
      <c r="M49" s="10"/>
      <c r="N49" s="10"/>
      <c r="O49" s="10"/>
      <c r="P49" s="10"/>
      <c r="Q49" s="10"/>
      <c r="R49" s="10"/>
      <c r="S49" s="10"/>
      <c r="T49" s="10">
        <v>5</v>
      </c>
      <c r="U49" s="10"/>
      <c r="V49" s="10"/>
      <c r="W49" s="10"/>
      <c r="X49" s="11">
        <v>20201112</v>
      </c>
      <c r="Y49" s="11">
        <v>10</v>
      </c>
      <c r="Z49" s="5" t="s">
        <v>155</v>
      </c>
      <c r="AA49" s="11" t="str">
        <f>IF($Z49="A","하선동",IF($Z49="B","이형준",""))</f>
        <v>하선동</v>
      </c>
      <c r="AB49" s="4" t="s">
        <v>78</v>
      </c>
      <c r="AC49" s="12" t="s">
        <v>164</v>
      </c>
    </row>
    <row r="50" spans="1:29" ht="20.100000000000001" customHeight="1" x14ac:dyDescent="0.3">
      <c r="A50" s="4">
        <v>2</v>
      </c>
      <c r="B50" s="5" t="str">
        <f t="shared" ref="B50:B63" si="13">LEFT($A$1,1)</f>
        <v>1</v>
      </c>
      <c r="C50" s="5" t="str">
        <f t="shared" ref="C50:C63" si="14">MID($A$1,4,2)</f>
        <v xml:space="preserve"> 1</v>
      </c>
      <c r="D50" s="6" t="s">
        <v>153</v>
      </c>
      <c r="E50" s="6" t="s">
        <v>168</v>
      </c>
      <c r="F50" s="6" t="s">
        <v>172</v>
      </c>
      <c r="G50" s="4" t="s">
        <v>173</v>
      </c>
      <c r="H50" s="4" t="s">
        <v>171</v>
      </c>
      <c r="I50" s="7">
        <f t="shared" si="10"/>
        <v>201</v>
      </c>
      <c r="J50" s="14">
        <v>200</v>
      </c>
      <c r="K50" s="7">
        <f t="shared" si="11"/>
        <v>1</v>
      </c>
      <c r="L50" s="9">
        <f t="shared" si="12"/>
        <v>4.9751243781094526E-3</v>
      </c>
      <c r="M50" s="10"/>
      <c r="N50" s="10"/>
      <c r="O50" s="10"/>
      <c r="P50" s="10"/>
      <c r="Q50" s="10"/>
      <c r="R50" s="10"/>
      <c r="S50" s="10">
        <v>1</v>
      </c>
      <c r="T50" s="10"/>
      <c r="U50" s="10"/>
      <c r="V50" s="10"/>
      <c r="W50" s="10"/>
      <c r="X50" s="11">
        <v>20201111</v>
      </c>
      <c r="Y50" s="11">
        <v>10</v>
      </c>
      <c r="Z50" s="5" t="s">
        <v>155</v>
      </c>
      <c r="AA50" s="11" t="str">
        <f t="shared" ref="AA50:AA63" si="15">IF($Z50="A","하선동",IF($Z50="B","이형준",""))</f>
        <v>하선동</v>
      </c>
      <c r="AB50" s="4" t="s">
        <v>78</v>
      </c>
      <c r="AC50" s="12" t="s">
        <v>165</v>
      </c>
    </row>
    <row r="51" spans="1:29" ht="20.100000000000001" customHeight="1" x14ac:dyDescent="0.3">
      <c r="A51" s="4">
        <v>3</v>
      </c>
      <c r="B51" s="5" t="str">
        <f t="shared" si="13"/>
        <v>1</v>
      </c>
      <c r="C51" s="5" t="str">
        <f t="shared" si="14"/>
        <v xml:space="preserve"> 1</v>
      </c>
      <c r="D51" s="6" t="s">
        <v>79</v>
      </c>
      <c r="E51" s="6" t="s">
        <v>175</v>
      </c>
      <c r="F51" s="6" t="s">
        <v>174</v>
      </c>
      <c r="G51" s="4" t="s">
        <v>170</v>
      </c>
      <c r="H51" s="4" t="s">
        <v>171</v>
      </c>
      <c r="I51" s="7">
        <f t="shared" si="10"/>
        <v>200</v>
      </c>
      <c r="J51" s="8">
        <v>200</v>
      </c>
      <c r="K51" s="7">
        <f t="shared" si="11"/>
        <v>0</v>
      </c>
      <c r="L51" s="9">
        <f t="shared" si="12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>
        <v>20201112</v>
      </c>
      <c r="Y51" s="11">
        <v>10</v>
      </c>
      <c r="Z51" s="5" t="s">
        <v>155</v>
      </c>
      <c r="AA51" s="11" t="str">
        <f t="shared" si="15"/>
        <v>하선동</v>
      </c>
      <c r="AB51" s="4" t="s">
        <v>78</v>
      </c>
      <c r="AC51" s="12" t="s">
        <v>164</v>
      </c>
    </row>
    <row r="52" spans="1:29" ht="20.100000000000001" customHeight="1" x14ac:dyDescent="0.3">
      <c r="A52" s="4">
        <v>4</v>
      </c>
      <c r="B52" s="5" t="str">
        <f t="shared" si="13"/>
        <v>1</v>
      </c>
      <c r="C52" s="5" t="str">
        <f t="shared" si="14"/>
        <v xml:space="preserve"> 1</v>
      </c>
      <c r="D52" s="6" t="s">
        <v>157</v>
      </c>
      <c r="E52" s="6"/>
      <c r="F52" s="6" t="s">
        <v>176</v>
      </c>
      <c r="G52" s="4" t="s">
        <v>177</v>
      </c>
      <c r="H52" s="4" t="s">
        <v>171</v>
      </c>
      <c r="I52" s="7">
        <f t="shared" si="10"/>
        <v>61</v>
      </c>
      <c r="J52" s="8">
        <v>50</v>
      </c>
      <c r="K52" s="7">
        <f t="shared" si="11"/>
        <v>11</v>
      </c>
      <c r="L52" s="9">
        <f t="shared" si="12"/>
        <v>0.18032786885245902</v>
      </c>
      <c r="M52" s="10"/>
      <c r="N52" s="10"/>
      <c r="O52" s="10"/>
      <c r="P52" s="10"/>
      <c r="Q52" s="10"/>
      <c r="R52" s="10"/>
      <c r="S52" s="10">
        <v>11</v>
      </c>
      <c r="T52" s="10"/>
      <c r="U52" s="10"/>
      <c r="V52" s="10"/>
      <c r="W52" s="10"/>
      <c r="X52" s="11">
        <v>20201112</v>
      </c>
      <c r="Y52" s="11">
        <v>12</v>
      </c>
      <c r="Z52" s="5" t="s">
        <v>155</v>
      </c>
      <c r="AA52" s="11" t="str">
        <f t="shared" si="15"/>
        <v>하선동</v>
      </c>
      <c r="AB52" s="4" t="s">
        <v>78</v>
      </c>
      <c r="AC52" s="12" t="s">
        <v>166</v>
      </c>
    </row>
    <row r="53" spans="1:29" ht="20.100000000000001" customHeight="1" x14ac:dyDescent="0.3">
      <c r="A53" s="4">
        <v>5</v>
      </c>
      <c r="B53" s="5" t="str">
        <f t="shared" si="13"/>
        <v>1</v>
      </c>
      <c r="C53" s="5" t="str">
        <f t="shared" si="14"/>
        <v xml:space="preserve"> 1</v>
      </c>
      <c r="D53" s="6"/>
      <c r="E53" s="6"/>
      <c r="F53" s="6"/>
      <c r="G53" s="4"/>
      <c r="H53" s="4"/>
      <c r="I53" s="7">
        <f t="shared" si="10"/>
        <v>0</v>
      </c>
      <c r="J53" s="8"/>
      <c r="K53" s="7">
        <f t="shared" si="11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5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3"/>
        <v>1</v>
      </c>
      <c r="C54" s="5" t="str">
        <f t="shared" si="14"/>
        <v xml:space="preserve"> 1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5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3"/>
        <v>1</v>
      </c>
      <c r="C55" s="5" t="str">
        <f t="shared" si="14"/>
        <v xml:space="preserve"> 1</v>
      </c>
      <c r="D55" s="6"/>
      <c r="E55" s="6"/>
      <c r="F55" s="6"/>
      <c r="G55" s="4"/>
      <c r="H55" s="4"/>
      <c r="I55" s="7">
        <f t="shared" si="10"/>
        <v>0</v>
      </c>
      <c r="J55" s="8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5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3"/>
        <v>1</v>
      </c>
      <c r="C56" s="5" t="str">
        <f t="shared" si="14"/>
        <v xml:space="preserve"> 1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5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3"/>
        <v>1</v>
      </c>
      <c r="C57" s="5" t="str">
        <f t="shared" si="14"/>
        <v xml:space="preserve"> 1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5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3"/>
        <v>1</v>
      </c>
      <c r="C58" s="5" t="str">
        <f t="shared" si="14"/>
        <v xml:space="preserve"> 1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5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3"/>
        <v>1</v>
      </c>
      <c r="C59" s="5" t="str">
        <f t="shared" si="14"/>
        <v xml:space="preserve"> 1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5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3"/>
        <v>1</v>
      </c>
      <c r="C60" s="5" t="str">
        <f t="shared" si="14"/>
        <v xml:space="preserve"> 1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5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3"/>
        <v>1</v>
      </c>
      <c r="C61" s="5" t="str">
        <f t="shared" si="14"/>
        <v xml:space="preserve"> 1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5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3"/>
        <v>1</v>
      </c>
      <c r="C62" s="5" t="str">
        <f t="shared" si="14"/>
        <v xml:space="preserve"> 1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5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3"/>
        <v>1</v>
      </c>
      <c r="C63" s="5" t="str">
        <f t="shared" si="14"/>
        <v xml:space="preserve"> 1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5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AC7 D31:AC46 A8:C46 I8:AC8 D9:AC9 I10:AC10 G11:AC12 I26:AA26 AC26:AC30 D27:AA30">
    <cfRule type="expression" dxfId="55" priority="39">
      <formula>$L7&gt;0.15</formula>
    </cfRule>
    <cfRule type="expression" dxfId="54" priority="40">
      <formula>AND($L7&gt;0.08,$L7&lt;0.15)</formula>
    </cfRule>
  </conditionalFormatting>
  <conditionalFormatting sqref="A49:AC63">
    <cfRule type="expression" dxfId="53" priority="37">
      <formula>$L49&gt;0.15</formula>
    </cfRule>
    <cfRule type="expression" dxfId="52" priority="38">
      <formula>AND($L49&gt;0.08,$L49&lt;0.15)</formula>
    </cfRule>
  </conditionalFormatting>
  <conditionalFormatting sqref="D8:F8">
    <cfRule type="expression" dxfId="51" priority="35">
      <formula>$L8&gt;0.15</formula>
    </cfRule>
    <cfRule type="expression" dxfId="50" priority="36">
      <formula>AND($L8&gt;0.08,$L8&lt;0.15)</formula>
    </cfRule>
  </conditionalFormatting>
  <conditionalFormatting sqref="D28:H28">
    <cfRule type="expression" dxfId="45" priority="29">
      <formula>$L28&gt;0.15</formula>
    </cfRule>
    <cfRule type="expression" dxfId="44" priority="30">
      <formula>AND($L28&gt;0.08,$L28&lt;0.15)</formula>
    </cfRule>
  </conditionalFormatting>
  <conditionalFormatting sqref="D29:H29">
    <cfRule type="expression" dxfId="43" priority="27">
      <formula>$L29&gt;0.15</formula>
    </cfRule>
    <cfRule type="expression" dxfId="42" priority="28">
      <formula>AND($L29&gt;0.08,$L29&lt;0.15)</formula>
    </cfRule>
  </conditionalFormatting>
  <conditionalFormatting sqref="D7:AC7 D8:F8 I8:AC8 D9:AC9 I10:AC10 G11:AC12 D13:AC15 I16:AC19 D20:AC25 AB26:AB30">
    <cfRule type="expression" dxfId="41" priority="25">
      <formula>$L7&gt;0.15</formula>
    </cfRule>
    <cfRule type="expression" dxfId="40" priority="26">
      <formula>AND($L7&gt;0.08,$L7&lt;0.15)</formula>
    </cfRule>
  </conditionalFormatting>
  <conditionalFormatting sqref="G8:H8">
    <cfRule type="expression" dxfId="23" priority="23">
      <formula>$L8&gt;0.15</formula>
    </cfRule>
    <cfRule type="expression" dxfId="22" priority="24">
      <formula>AND($L8&gt;0.08,$L8&lt;0.15)</formula>
    </cfRule>
  </conditionalFormatting>
  <conditionalFormatting sqref="D10:H10">
    <cfRule type="expression" dxfId="21" priority="21">
      <formula>$L10&gt;0.15</formula>
    </cfRule>
    <cfRule type="expression" dxfId="20" priority="22">
      <formula>AND($L10&gt;0.08,$L10&lt;0.15)</formula>
    </cfRule>
  </conditionalFormatting>
  <conditionalFormatting sqref="D10:H10">
    <cfRule type="expression" dxfId="19" priority="19">
      <formula>$L10&gt;0.15</formula>
    </cfRule>
    <cfRule type="expression" dxfId="18" priority="20">
      <formula>AND($L10&gt;0.08,$L10&lt;0.15)</formula>
    </cfRule>
  </conditionalFormatting>
  <conditionalFormatting sqref="D12:F12">
    <cfRule type="expression" dxfId="17" priority="17">
      <formula>$L12&gt;0.15</formula>
    </cfRule>
    <cfRule type="expression" dxfId="16" priority="18">
      <formula>AND($L12&gt;0.08,$L12&lt;0.15)</formula>
    </cfRule>
  </conditionalFormatting>
  <conditionalFormatting sqref="D12:F12">
    <cfRule type="expression" dxfId="15" priority="15">
      <formula>$L12&gt;0.15</formula>
    </cfRule>
    <cfRule type="expression" dxfId="14" priority="16">
      <formula>AND($L12&gt;0.08,$L12&lt;0.15)</formula>
    </cfRule>
  </conditionalFormatting>
  <conditionalFormatting sqref="D11:F11">
    <cfRule type="expression" dxfId="13" priority="13">
      <formula>$L11&gt;0.15</formula>
    </cfRule>
    <cfRule type="expression" dxfId="12" priority="14">
      <formula>AND($L11&gt;0.08,$L11&lt;0.15)</formula>
    </cfRule>
  </conditionalFormatting>
  <conditionalFormatting sqref="D11:F11">
    <cfRule type="expression" dxfId="11" priority="11">
      <formula>$L11&gt;0.15</formula>
    </cfRule>
    <cfRule type="expression" dxfId="10" priority="12">
      <formula>AND($L11&gt;0.08,$L11&lt;0.15)</formula>
    </cfRule>
  </conditionalFormatting>
  <conditionalFormatting sqref="D16:H16">
    <cfRule type="expression" dxfId="9" priority="9">
      <formula>$L16&gt;0.15</formula>
    </cfRule>
    <cfRule type="expression" dxfId="8" priority="10">
      <formula>AND($L16&gt;0.08,$L16&lt;0.15)</formula>
    </cfRule>
  </conditionalFormatting>
  <conditionalFormatting sqref="D17:H17">
    <cfRule type="expression" dxfId="7" priority="7">
      <formula>$L17&gt;0.15</formula>
    </cfRule>
    <cfRule type="expression" dxfId="6" priority="8">
      <formula>AND($L17&gt;0.08,$L17&lt;0.15)</formula>
    </cfRule>
  </conditionalFormatting>
  <conditionalFormatting sqref="D18:H18">
    <cfRule type="expression" dxfId="5" priority="5">
      <formula>$L18&gt;0.15</formula>
    </cfRule>
    <cfRule type="expression" dxfId="4" priority="6">
      <formula>AND($L18&gt;0.08,$L18&lt;0.15)</formula>
    </cfRule>
  </conditionalFormatting>
  <conditionalFormatting sqref="D19:H19">
    <cfRule type="expression" dxfId="3" priority="3">
      <formula>$L19&gt;0.15</formula>
    </cfRule>
    <cfRule type="expression" dxfId="2" priority="4">
      <formula>AND($L19&gt;0.08,$L19&lt;0.15)</formula>
    </cfRule>
  </conditionalFormatting>
  <conditionalFormatting sqref="D26:H26">
    <cfRule type="expression" dxfId="1" priority="1">
      <formula>$L26&gt;0.15</formula>
    </cfRule>
    <cfRule type="expression" dxfId="0" priority="2">
      <formula>AND($L26&gt;0.08,$L26&lt;0.15)</formula>
    </cfRule>
  </conditionalFormatting>
  <dataValidations count="3">
    <dataValidation allowBlank="1" showInputMessage="1" showErrorMessage="1" prompt="수식 계산_x000a_수치 입력 금지" sqref="K7:K46 K49:K63" xr:uid="{7CA8ED32-6F86-48F5-B8A4-0F5C69FDBFEC}"/>
    <dataValidation type="whole" allowBlank="1" showInputMessage="1" showErrorMessage="1" errorTitle="입력값이 올바르지 않습니다." error="숫자만 쓰세요!" sqref="M49:W63 M7:W46" xr:uid="{1A1B637F-A039-47D7-954A-B2C251F30289}">
      <formula1>0</formula1>
      <formula2>20000</formula2>
    </dataValidation>
    <dataValidation type="list" allowBlank="1" showInputMessage="1" showErrorMessage="1" sqref="Z7:Z46 Z49:Z63" xr:uid="{48FCBE0C-A7A8-4C12-82C4-E883094888FC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391C2C-D8D7-47A8-8416-4936B847AA08}">
          <x14:formula1>
            <xm:f>데이터!$B$4:$B$17</xm:f>
          </x14:formula1>
          <xm:sqref>D49:D63 D7:D15 D20:D46</xm:sqref>
        </x14:dataValidation>
        <x14:dataValidation type="list" allowBlank="1" showInputMessage="1" showErrorMessage="1" xr:uid="{DD6777AD-7B15-49DB-A134-100B55909EFD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D962-9F91-4AE7-9C2D-30796608EDE8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F30" sqref="F30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35" t="s">
        <v>51</v>
      </c>
      <c r="B1" s="36"/>
      <c r="C1" s="36"/>
      <c r="D1" s="36"/>
      <c r="E1" s="41" t="s">
        <v>0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2"/>
    </row>
    <row r="2" spans="1:29" s="1" customFormat="1" ht="13.5" customHeight="1" x14ac:dyDescent="0.3">
      <c r="A2" s="37"/>
      <c r="B2" s="38"/>
      <c r="C2" s="38"/>
      <c r="D2" s="38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4"/>
    </row>
    <row r="3" spans="1:29" s="1" customFormat="1" ht="13.5" customHeight="1" x14ac:dyDescent="0.3">
      <c r="A3" s="39"/>
      <c r="B3" s="40"/>
      <c r="C3" s="40"/>
      <c r="D3" s="40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6"/>
    </row>
    <row r="4" spans="1:29" s="1" customFormat="1" ht="9.9499999999999993" customHeight="1" thickBot="1" x14ac:dyDescent="0.35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9"/>
    </row>
    <row r="5" spans="1:29" s="2" customFormat="1" ht="17.25" thickTop="1" x14ac:dyDescent="0.3">
      <c r="A5" s="29" t="s">
        <v>1</v>
      </c>
      <c r="B5" s="50" t="s">
        <v>50</v>
      </c>
      <c r="C5" s="50" t="str">
        <f>RIGHT($A$1,1)</f>
        <v>일</v>
      </c>
      <c r="D5" s="29" t="s">
        <v>2</v>
      </c>
      <c r="E5" s="29" t="s">
        <v>3</v>
      </c>
      <c r="F5" s="29" t="s">
        <v>4</v>
      </c>
      <c r="G5" s="29" t="s">
        <v>5</v>
      </c>
      <c r="H5" s="27" t="s">
        <v>6</v>
      </c>
      <c r="I5" s="29" t="s">
        <v>7</v>
      </c>
      <c r="J5" s="29" t="s">
        <v>8</v>
      </c>
      <c r="K5" s="29" t="s">
        <v>9</v>
      </c>
      <c r="L5" s="30" t="s">
        <v>10</v>
      </c>
      <c r="M5" s="32" t="s">
        <v>11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 t="s">
        <v>12</v>
      </c>
      <c r="Y5" s="32"/>
      <c r="Z5" s="32"/>
      <c r="AA5" s="32" t="s">
        <v>13</v>
      </c>
      <c r="AB5" s="32" t="s">
        <v>14</v>
      </c>
      <c r="AC5" s="53" t="s">
        <v>15</v>
      </c>
    </row>
    <row r="6" spans="1:29" s="2" customFormat="1" ht="17.25" thickBot="1" x14ac:dyDescent="0.35">
      <c r="A6" s="28"/>
      <c r="B6" s="51"/>
      <c r="C6" s="51"/>
      <c r="D6" s="28"/>
      <c r="E6" s="28"/>
      <c r="F6" s="28"/>
      <c r="G6" s="28"/>
      <c r="H6" s="28"/>
      <c r="I6" s="28"/>
      <c r="J6" s="28"/>
      <c r="K6" s="28"/>
      <c r="L6" s="31"/>
      <c r="M6" s="23" t="s">
        <v>16</v>
      </c>
      <c r="N6" s="23" t="s">
        <v>17</v>
      </c>
      <c r="O6" s="23" t="s">
        <v>18</v>
      </c>
      <c r="P6" s="23" t="s">
        <v>19</v>
      </c>
      <c r="Q6" s="23" t="s">
        <v>20</v>
      </c>
      <c r="R6" s="3" t="s">
        <v>21</v>
      </c>
      <c r="S6" s="23" t="s">
        <v>22</v>
      </c>
      <c r="T6" s="3" t="s">
        <v>23</v>
      </c>
      <c r="U6" s="3" t="s">
        <v>46</v>
      </c>
      <c r="V6" s="3" t="s">
        <v>47</v>
      </c>
      <c r="W6" s="23" t="s">
        <v>24</v>
      </c>
      <c r="X6" s="23" t="s">
        <v>25</v>
      </c>
      <c r="Y6" s="23" t="s">
        <v>26</v>
      </c>
      <c r="Z6" s="23" t="s">
        <v>27</v>
      </c>
      <c r="AA6" s="52"/>
      <c r="AB6" s="52"/>
      <c r="AC6" s="52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30</v>
      </c>
      <c r="D7" s="6"/>
      <c r="E7" s="6"/>
      <c r="F7" s="6"/>
      <c r="G7" s="4"/>
      <c r="H7" s="4"/>
      <c r="I7" s="7">
        <f t="shared" ref="I7:I46" si="0">J7+K7</f>
        <v>0</v>
      </c>
      <c r="J7" s="8"/>
      <c r="K7" s="7">
        <f t="shared" ref="K7:K16" si="1">SUM(M7:W7)</f>
        <v>0</v>
      </c>
      <c r="L7" s="9" t="e">
        <f t="shared" ref="L7:L46" si="2">K7/I7</f>
        <v>#DIV/0!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/>
      <c r="Y7" s="11"/>
      <c r="Z7" s="5"/>
      <c r="AA7" s="11" t="str">
        <f t="shared" ref="AA7:AA46" si="3">IF($Z7="A","하선동",IF($Z7="B","이형준",""))</f>
        <v/>
      </c>
      <c r="AB7" s="4"/>
      <c r="AC7" s="12"/>
    </row>
    <row r="8" spans="1:29" s="13" customFormat="1" ht="20.100000000000001" customHeight="1" x14ac:dyDescent="0.3">
      <c r="A8" s="4">
        <v>2</v>
      </c>
      <c r="B8" s="5">
        <f>B7</f>
        <v>10</v>
      </c>
      <c r="C8" s="5">
        <f>C7</f>
        <v>30</v>
      </c>
      <c r="D8" s="6"/>
      <c r="E8" s="6"/>
      <c r="F8" s="6"/>
      <c r="G8" s="4"/>
      <c r="H8" s="4"/>
      <c r="I8" s="7">
        <f t="shared" si="0"/>
        <v>0</v>
      </c>
      <c r="J8" s="8"/>
      <c r="K8" s="7">
        <f t="shared" si="1"/>
        <v>0</v>
      </c>
      <c r="L8" s="9" t="e">
        <f t="shared" si="2"/>
        <v>#DIV/0!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/>
      <c r="Y8" s="11"/>
      <c r="Z8" s="5"/>
      <c r="AA8" s="11" t="str">
        <f t="shared" si="3"/>
        <v/>
      </c>
      <c r="AB8" s="4"/>
      <c r="AC8" s="12"/>
    </row>
    <row r="9" spans="1:29" s="13" customFormat="1" ht="20.100000000000001" customHeight="1" x14ac:dyDescent="0.3">
      <c r="A9" s="4">
        <v>3</v>
      </c>
      <c r="B9" s="5">
        <f t="shared" ref="B9:C24" si="4">B8</f>
        <v>10</v>
      </c>
      <c r="C9" s="5">
        <f t="shared" si="4"/>
        <v>30</v>
      </c>
      <c r="D9" s="6"/>
      <c r="E9" s="15"/>
      <c r="F9" s="4"/>
      <c r="G9" s="4"/>
      <c r="H9" s="4"/>
      <c r="I9" s="7">
        <f t="shared" si="0"/>
        <v>0</v>
      </c>
      <c r="J9" s="8"/>
      <c r="K9" s="7">
        <f t="shared" si="1"/>
        <v>0</v>
      </c>
      <c r="L9" s="9" t="e">
        <f t="shared" si="2"/>
        <v>#DIV/0!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/>
      <c r="Y9" s="11"/>
      <c r="Z9" s="5"/>
      <c r="AA9" s="11" t="str">
        <f t="shared" si="3"/>
        <v/>
      </c>
      <c r="AB9" s="4"/>
      <c r="AC9" s="12"/>
    </row>
    <row r="10" spans="1:29" s="13" customFormat="1" ht="20.100000000000001" customHeight="1" x14ac:dyDescent="0.3">
      <c r="A10" s="4">
        <v>4</v>
      </c>
      <c r="B10" s="5">
        <f t="shared" si="4"/>
        <v>10</v>
      </c>
      <c r="C10" s="5">
        <f t="shared" si="4"/>
        <v>30</v>
      </c>
      <c r="D10" s="6"/>
      <c r="E10" s="6"/>
      <c r="F10" s="4"/>
      <c r="G10" s="4"/>
      <c r="H10" s="4"/>
      <c r="I10" s="7">
        <f t="shared" si="0"/>
        <v>0</v>
      </c>
      <c r="J10" s="8"/>
      <c r="K10" s="7">
        <f t="shared" si="1"/>
        <v>0</v>
      </c>
      <c r="L10" s="9" t="e">
        <f t="shared" si="2"/>
        <v>#DIV/0!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/>
      <c r="Y10" s="11"/>
      <c r="Z10" s="5"/>
      <c r="AA10" s="11" t="str">
        <f t="shared" si="3"/>
        <v/>
      </c>
      <c r="AB10" s="4"/>
      <c r="AC10" s="12"/>
    </row>
    <row r="11" spans="1:29" s="13" customFormat="1" ht="20.100000000000001" customHeight="1" x14ac:dyDescent="0.3">
      <c r="A11" s="4">
        <v>5</v>
      </c>
      <c r="B11" s="5">
        <f t="shared" si="4"/>
        <v>10</v>
      </c>
      <c r="C11" s="5">
        <f t="shared" si="4"/>
        <v>30</v>
      </c>
      <c r="D11" s="6"/>
      <c r="E11" s="6"/>
      <c r="F11" s="6"/>
      <c r="G11" s="4"/>
      <c r="H11" s="4"/>
      <c r="I11" s="7">
        <f t="shared" si="0"/>
        <v>0</v>
      </c>
      <c r="J11" s="8"/>
      <c r="K11" s="7">
        <f t="shared" si="1"/>
        <v>0</v>
      </c>
      <c r="L11" s="9" t="e">
        <f t="shared" si="2"/>
        <v>#DIV/0!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5"/>
      <c r="AA11" s="11" t="str">
        <f t="shared" si="3"/>
        <v/>
      </c>
      <c r="AB11" s="4"/>
      <c r="AC11" s="12"/>
    </row>
    <row r="12" spans="1:29" s="13" customFormat="1" ht="20.100000000000001" customHeight="1" x14ac:dyDescent="0.3">
      <c r="A12" s="4">
        <v>6</v>
      </c>
      <c r="B12" s="5">
        <f t="shared" si="4"/>
        <v>10</v>
      </c>
      <c r="C12" s="5">
        <f t="shared" si="4"/>
        <v>30</v>
      </c>
      <c r="D12" s="6"/>
      <c r="E12" s="4"/>
      <c r="F12" s="4"/>
      <c r="G12" s="4"/>
      <c r="H12" s="4"/>
      <c r="I12" s="7">
        <f t="shared" si="0"/>
        <v>0</v>
      </c>
      <c r="J12" s="8"/>
      <c r="K12" s="7">
        <f t="shared" si="1"/>
        <v>0</v>
      </c>
      <c r="L12" s="9" t="e">
        <f t="shared" si="2"/>
        <v>#DIV/0!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/>
      <c r="Y12" s="11"/>
      <c r="Z12" s="5"/>
      <c r="AA12" s="11" t="str">
        <f t="shared" si="3"/>
        <v/>
      </c>
      <c r="AB12" s="4"/>
      <c r="AC12" s="12"/>
    </row>
    <row r="13" spans="1:29" s="13" customFormat="1" ht="20.100000000000001" customHeight="1" x14ac:dyDescent="0.3">
      <c r="A13" s="4">
        <v>7</v>
      </c>
      <c r="B13" s="5">
        <f t="shared" si="4"/>
        <v>10</v>
      </c>
      <c r="C13" s="5">
        <f t="shared" si="4"/>
        <v>30</v>
      </c>
      <c r="D13" s="6"/>
      <c r="E13" s="4"/>
      <c r="F13" s="4"/>
      <c r="G13" s="4"/>
      <c r="H13" s="4"/>
      <c r="I13" s="7">
        <f t="shared" si="0"/>
        <v>0</v>
      </c>
      <c r="J13" s="8"/>
      <c r="K13" s="7">
        <f t="shared" si="1"/>
        <v>0</v>
      </c>
      <c r="L13" s="9" t="e">
        <f t="shared" si="2"/>
        <v>#DIV/0!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/>
      <c r="Y13" s="11"/>
      <c r="Z13" s="5"/>
      <c r="AA13" s="11" t="str">
        <f t="shared" si="3"/>
        <v/>
      </c>
      <c r="AB13" s="4"/>
      <c r="AC13" s="12"/>
    </row>
    <row r="14" spans="1:29" s="13" customFormat="1" ht="20.100000000000001" customHeight="1" x14ac:dyDescent="0.3">
      <c r="A14" s="4">
        <v>8</v>
      </c>
      <c r="B14" s="5">
        <f t="shared" si="4"/>
        <v>10</v>
      </c>
      <c r="C14" s="5">
        <f t="shared" si="4"/>
        <v>30</v>
      </c>
      <c r="D14" s="6"/>
      <c r="E14" s="6"/>
      <c r="F14" s="6"/>
      <c r="G14" s="4"/>
      <c r="H14" s="4"/>
      <c r="I14" s="7">
        <f t="shared" si="0"/>
        <v>0</v>
      </c>
      <c r="J14" s="8"/>
      <c r="K14" s="7">
        <f t="shared" si="1"/>
        <v>0</v>
      </c>
      <c r="L14" s="9" t="e">
        <f t="shared" si="2"/>
        <v>#DIV/0!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11"/>
      <c r="Z14" s="5"/>
      <c r="AA14" s="11" t="str">
        <f t="shared" si="3"/>
        <v/>
      </c>
      <c r="AB14" s="4"/>
      <c r="AC14" s="12"/>
    </row>
    <row r="15" spans="1:29" s="13" customFormat="1" ht="20.100000000000001" customHeight="1" x14ac:dyDescent="0.3">
      <c r="A15" s="4">
        <v>9</v>
      </c>
      <c r="B15" s="5">
        <f t="shared" si="4"/>
        <v>10</v>
      </c>
      <c r="C15" s="5">
        <f t="shared" si="4"/>
        <v>30</v>
      </c>
      <c r="D15" s="6"/>
      <c r="E15" s="6"/>
      <c r="F15" s="6"/>
      <c r="G15" s="4"/>
      <c r="H15" s="4"/>
      <c r="I15" s="7">
        <f t="shared" si="0"/>
        <v>0</v>
      </c>
      <c r="J15" s="8"/>
      <c r="K15" s="7">
        <f t="shared" si="1"/>
        <v>0</v>
      </c>
      <c r="L15" s="9" t="e">
        <f t="shared" si="2"/>
        <v>#DIV/0!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/>
      <c r="Y15" s="11"/>
      <c r="Z15" s="5"/>
      <c r="AA15" s="11" t="str">
        <f t="shared" si="3"/>
        <v/>
      </c>
      <c r="AB15" s="4"/>
      <c r="AC15" s="12"/>
    </row>
    <row r="16" spans="1:29" s="13" customFormat="1" ht="20.100000000000001" customHeight="1" x14ac:dyDescent="0.3">
      <c r="A16" s="4">
        <v>10</v>
      </c>
      <c r="B16" s="5">
        <f t="shared" si="4"/>
        <v>10</v>
      </c>
      <c r="C16" s="5">
        <f t="shared" si="4"/>
        <v>30</v>
      </c>
      <c r="D16" s="6"/>
      <c r="E16" s="6"/>
      <c r="F16" s="6"/>
      <c r="G16" s="4"/>
      <c r="H16" s="4"/>
      <c r="I16" s="7">
        <f t="shared" si="0"/>
        <v>0</v>
      </c>
      <c r="J16" s="8"/>
      <c r="K16" s="7">
        <f t="shared" si="1"/>
        <v>0</v>
      </c>
      <c r="L16" s="9" t="e">
        <f t="shared" si="2"/>
        <v>#DIV/0!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/>
      <c r="Y16" s="11"/>
      <c r="Z16" s="5"/>
      <c r="AA16" s="11" t="str">
        <f t="shared" si="3"/>
        <v/>
      </c>
      <c r="AB16" s="4"/>
      <c r="AC16" s="12"/>
    </row>
    <row r="17" spans="1:29" s="13" customFormat="1" ht="20.100000000000001" customHeight="1" x14ac:dyDescent="0.3">
      <c r="A17" s="4">
        <v>11</v>
      </c>
      <c r="B17" s="5">
        <f t="shared" si="4"/>
        <v>10</v>
      </c>
      <c r="C17" s="5">
        <f t="shared" si="4"/>
        <v>30</v>
      </c>
      <c r="D17" s="6"/>
      <c r="E17" s="6"/>
      <c r="F17" s="6"/>
      <c r="G17" s="4"/>
      <c r="H17" s="4"/>
      <c r="I17" s="7">
        <f t="shared" si="0"/>
        <v>0</v>
      </c>
      <c r="J17" s="8"/>
      <c r="K17" s="7">
        <f t="shared" ref="K17:K18" si="5">SUM(M17:W17)</f>
        <v>0</v>
      </c>
      <c r="L17" s="9" t="e">
        <f t="shared" si="2"/>
        <v>#DIV/0!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/>
      <c r="Y17" s="11"/>
      <c r="Z17" s="5"/>
      <c r="AA17" s="11" t="str">
        <f t="shared" si="3"/>
        <v/>
      </c>
      <c r="AB17" s="4"/>
      <c r="AC17" s="12"/>
    </row>
    <row r="18" spans="1:29" s="13" customFormat="1" ht="20.100000000000001" customHeight="1" x14ac:dyDescent="0.3">
      <c r="A18" s="4">
        <v>12</v>
      </c>
      <c r="B18" s="5">
        <f t="shared" si="4"/>
        <v>10</v>
      </c>
      <c r="C18" s="5">
        <f t="shared" si="4"/>
        <v>30</v>
      </c>
      <c r="D18" s="6"/>
      <c r="E18" s="6"/>
      <c r="F18" s="6"/>
      <c r="G18" s="4"/>
      <c r="H18" s="4"/>
      <c r="I18" s="7">
        <f t="shared" si="0"/>
        <v>0</v>
      </c>
      <c r="J18" s="8"/>
      <c r="K18" s="7">
        <f t="shared" si="5"/>
        <v>0</v>
      </c>
      <c r="L18" s="9" t="e">
        <f t="shared" si="2"/>
        <v>#DIV/0!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/>
      <c r="Y18" s="11"/>
      <c r="Z18" s="5"/>
      <c r="AA18" s="11" t="str">
        <f t="shared" si="3"/>
        <v/>
      </c>
      <c r="AB18" s="4"/>
      <c r="AC18" s="12"/>
    </row>
    <row r="19" spans="1:29" s="13" customFormat="1" ht="20.100000000000001" customHeight="1" x14ac:dyDescent="0.3">
      <c r="A19" s="4">
        <v>13</v>
      </c>
      <c r="B19" s="5">
        <f t="shared" si="4"/>
        <v>10</v>
      </c>
      <c r="C19" s="5">
        <f t="shared" si="4"/>
        <v>30</v>
      </c>
      <c r="D19" s="6"/>
      <c r="E19" s="4"/>
      <c r="F19" s="4"/>
      <c r="G19" s="4"/>
      <c r="H19" s="4"/>
      <c r="I19" s="7">
        <f t="shared" si="0"/>
        <v>0</v>
      </c>
      <c r="J19" s="8"/>
      <c r="K19" s="7">
        <f t="shared" ref="K19:K46" si="6">SUM(M19:W19)</f>
        <v>0</v>
      </c>
      <c r="L19" s="9" t="e">
        <f t="shared" si="2"/>
        <v>#DIV/0!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/>
      <c r="Y19" s="11"/>
      <c r="Z19" s="5"/>
      <c r="AA19" s="11" t="str">
        <f t="shared" si="3"/>
        <v/>
      </c>
      <c r="AB19" s="4"/>
      <c r="AC19" s="12"/>
    </row>
    <row r="20" spans="1:29" s="13" customFormat="1" ht="20.100000000000001" customHeight="1" x14ac:dyDescent="0.3">
      <c r="A20" s="4">
        <v>14</v>
      </c>
      <c r="B20" s="5">
        <f t="shared" si="4"/>
        <v>10</v>
      </c>
      <c r="C20" s="5">
        <f t="shared" si="4"/>
        <v>30</v>
      </c>
      <c r="D20" s="6"/>
      <c r="E20" s="6"/>
      <c r="F20" s="6"/>
      <c r="G20" s="4"/>
      <c r="H20" s="4"/>
      <c r="I20" s="7">
        <f t="shared" si="0"/>
        <v>0</v>
      </c>
      <c r="J20" s="8"/>
      <c r="K20" s="7">
        <f t="shared" si="6"/>
        <v>0</v>
      </c>
      <c r="L20" s="9" t="e">
        <f t="shared" si="2"/>
        <v>#DIV/0!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/>
      <c r="Y20" s="11"/>
      <c r="Z20" s="5"/>
      <c r="AA20" s="11" t="str">
        <f t="shared" si="3"/>
        <v/>
      </c>
      <c r="AB20" s="4"/>
      <c r="AC20" s="12"/>
    </row>
    <row r="21" spans="1:29" s="13" customFormat="1" ht="20.100000000000001" customHeight="1" x14ac:dyDescent="0.3">
      <c r="A21" s="4">
        <v>15</v>
      </c>
      <c r="B21" s="5">
        <f t="shared" si="4"/>
        <v>10</v>
      </c>
      <c r="C21" s="5">
        <f t="shared" si="4"/>
        <v>30</v>
      </c>
      <c r="D21" s="6"/>
      <c r="E21" s="6"/>
      <c r="F21" s="6"/>
      <c r="G21" s="4"/>
      <c r="H21" s="4"/>
      <c r="I21" s="7">
        <f t="shared" si="0"/>
        <v>0</v>
      </c>
      <c r="J21" s="8"/>
      <c r="K21" s="7">
        <f t="shared" si="6"/>
        <v>0</v>
      </c>
      <c r="L21" s="9" t="e">
        <f t="shared" si="2"/>
        <v>#DIV/0!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/>
      <c r="Y21" s="11"/>
      <c r="Z21" s="5"/>
      <c r="AA21" s="11" t="str">
        <f t="shared" si="3"/>
        <v/>
      </c>
      <c r="AB21" s="4"/>
      <c r="AC21" s="12"/>
    </row>
    <row r="22" spans="1:29" s="13" customFormat="1" ht="20.100000000000001" customHeight="1" x14ac:dyDescent="0.3">
      <c r="A22" s="4">
        <v>16</v>
      </c>
      <c r="B22" s="5">
        <f t="shared" si="4"/>
        <v>10</v>
      </c>
      <c r="C22" s="5">
        <f t="shared" si="4"/>
        <v>30</v>
      </c>
      <c r="D22" s="6"/>
      <c r="E22" s="6"/>
      <c r="F22" s="6"/>
      <c r="G22" s="4"/>
      <c r="H22" s="4"/>
      <c r="I22" s="7">
        <f t="shared" si="0"/>
        <v>0</v>
      </c>
      <c r="J22" s="8"/>
      <c r="K22" s="7">
        <f t="shared" si="6"/>
        <v>0</v>
      </c>
      <c r="L22" s="9" t="e">
        <f t="shared" si="2"/>
        <v>#DIV/0!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1"/>
      <c r="Z22" s="5"/>
      <c r="AA22" s="11" t="str">
        <f t="shared" si="3"/>
        <v/>
      </c>
      <c r="AB22" s="4"/>
      <c r="AC22" s="12"/>
    </row>
    <row r="23" spans="1:29" s="13" customFormat="1" ht="20.100000000000001" customHeight="1" x14ac:dyDescent="0.3">
      <c r="A23" s="4">
        <v>17</v>
      </c>
      <c r="B23" s="5">
        <f t="shared" si="4"/>
        <v>10</v>
      </c>
      <c r="C23" s="5">
        <f t="shared" si="4"/>
        <v>30</v>
      </c>
      <c r="D23" s="6"/>
      <c r="E23" s="6"/>
      <c r="F23" s="6"/>
      <c r="G23" s="4"/>
      <c r="H23" s="4"/>
      <c r="I23" s="7">
        <f t="shared" si="0"/>
        <v>0</v>
      </c>
      <c r="J23" s="8"/>
      <c r="K23" s="7">
        <f t="shared" si="6"/>
        <v>0</v>
      </c>
      <c r="L23" s="9" t="e">
        <f t="shared" si="2"/>
        <v>#DIV/0!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11"/>
      <c r="Z23" s="5"/>
      <c r="AA23" s="11" t="str">
        <f t="shared" si="3"/>
        <v/>
      </c>
      <c r="AB23" s="4"/>
      <c r="AC23" s="12"/>
    </row>
    <row r="24" spans="1:29" s="13" customFormat="1" ht="20.100000000000001" customHeight="1" x14ac:dyDescent="0.3">
      <c r="A24" s="4">
        <v>18</v>
      </c>
      <c r="B24" s="5">
        <f t="shared" si="4"/>
        <v>10</v>
      </c>
      <c r="C24" s="5">
        <f t="shared" si="4"/>
        <v>30</v>
      </c>
      <c r="D24" s="6"/>
      <c r="E24" s="6"/>
      <c r="F24" s="6"/>
      <c r="G24" s="4"/>
      <c r="H24" s="4"/>
      <c r="I24" s="7">
        <f t="shared" si="0"/>
        <v>0</v>
      </c>
      <c r="J24" s="8"/>
      <c r="K24" s="7">
        <f t="shared" si="6"/>
        <v>0</v>
      </c>
      <c r="L24" s="9" t="e">
        <f t="shared" si="2"/>
        <v>#DIV/0!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5"/>
      <c r="AA24" s="11" t="str">
        <f t="shared" si="3"/>
        <v/>
      </c>
      <c r="AB24" s="4"/>
      <c r="AC24" s="12"/>
    </row>
    <row r="25" spans="1:29" s="13" customFormat="1" ht="20.100000000000001" customHeight="1" x14ac:dyDescent="0.3">
      <c r="A25" s="4">
        <v>19</v>
      </c>
      <c r="B25" s="5">
        <f t="shared" ref="B25:C40" si="7">B24</f>
        <v>10</v>
      </c>
      <c r="C25" s="5">
        <f t="shared" si="7"/>
        <v>30</v>
      </c>
      <c r="D25" s="6"/>
      <c r="E25" s="6"/>
      <c r="F25" s="6"/>
      <c r="G25" s="4"/>
      <c r="H25" s="4"/>
      <c r="I25" s="7">
        <f t="shared" si="0"/>
        <v>0</v>
      </c>
      <c r="J25" s="8"/>
      <c r="K25" s="7">
        <f t="shared" si="6"/>
        <v>0</v>
      </c>
      <c r="L25" s="9" t="e">
        <f t="shared" si="2"/>
        <v>#DIV/0!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5"/>
      <c r="AA25" s="11" t="str">
        <f t="shared" si="3"/>
        <v/>
      </c>
      <c r="AB25" s="4"/>
      <c r="AC25" s="12"/>
    </row>
    <row r="26" spans="1:29" s="13" customFormat="1" ht="20.100000000000001" customHeight="1" x14ac:dyDescent="0.3">
      <c r="A26" s="4">
        <v>20</v>
      </c>
      <c r="B26" s="5">
        <f t="shared" si="7"/>
        <v>10</v>
      </c>
      <c r="C26" s="5">
        <f t="shared" si="7"/>
        <v>30</v>
      </c>
      <c r="D26" s="6"/>
      <c r="E26" s="6"/>
      <c r="F26" s="6"/>
      <c r="G26" s="4"/>
      <c r="H26" s="4"/>
      <c r="I26" s="7">
        <f t="shared" si="0"/>
        <v>0</v>
      </c>
      <c r="J26" s="8"/>
      <c r="K26" s="7">
        <f t="shared" si="6"/>
        <v>0</v>
      </c>
      <c r="L26" s="9" t="e">
        <f t="shared" si="2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5"/>
      <c r="AA26" s="11" t="str">
        <f t="shared" si="3"/>
        <v/>
      </c>
      <c r="AB26" s="4"/>
      <c r="AC26" s="12"/>
    </row>
    <row r="27" spans="1:29" s="13" customFormat="1" ht="20.100000000000001" customHeight="1" x14ac:dyDescent="0.3">
      <c r="A27" s="4">
        <v>21</v>
      </c>
      <c r="B27" s="5">
        <f t="shared" si="7"/>
        <v>10</v>
      </c>
      <c r="C27" s="5">
        <f t="shared" si="7"/>
        <v>30</v>
      </c>
      <c r="D27" s="6"/>
      <c r="E27" s="6"/>
      <c r="F27" s="6"/>
      <c r="G27" s="4"/>
      <c r="H27" s="4"/>
      <c r="I27" s="7">
        <f t="shared" si="0"/>
        <v>0</v>
      </c>
      <c r="J27" s="8"/>
      <c r="K27" s="7">
        <f t="shared" si="6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5"/>
      <c r="AA27" s="11" t="str">
        <f t="shared" si="3"/>
        <v/>
      </c>
      <c r="AB27" s="4"/>
      <c r="AC27" s="12"/>
    </row>
    <row r="28" spans="1:29" s="13" customFormat="1" ht="20.100000000000001" customHeight="1" x14ac:dyDescent="0.3">
      <c r="A28" s="4">
        <v>22</v>
      </c>
      <c r="B28" s="5">
        <f t="shared" si="7"/>
        <v>10</v>
      </c>
      <c r="C28" s="5">
        <f t="shared" si="7"/>
        <v>30</v>
      </c>
      <c r="D28" s="6"/>
      <c r="E28" s="15"/>
      <c r="F28" s="4"/>
      <c r="G28" s="4"/>
      <c r="H28" s="4"/>
      <c r="I28" s="7">
        <f t="shared" si="0"/>
        <v>0</v>
      </c>
      <c r="J28" s="8"/>
      <c r="K28" s="7">
        <f t="shared" si="6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3"/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>
        <f t="shared" si="7"/>
        <v>10</v>
      </c>
      <c r="C29" s="5">
        <f t="shared" si="7"/>
        <v>30</v>
      </c>
      <c r="D29" s="6"/>
      <c r="E29" s="6"/>
      <c r="F29" s="4"/>
      <c r="G29" s="4"/>
      <c r="H29" s="4"/>
      <c r="I29" s="7">
        <f t="shared" si="0"/>
        <v>0</v>
      </c>
      <c r="J29" s="8"/>
      <c r="K29" s="7">
        <f t="shared" si="6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3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>
        <f t="shared" si="7"/>
        <v>10</v>
      </c>
      <c r="C30" s="5">
        <f t="shared" si="7"/>
        <v>30</v>
      </c>
      <c r="D30" s="6"/>
      <c r="E30" s="6"/>
      <c r="F30" s="6"/>
      <c r="G30" s="4"/>
      <c r="H30" s="4"/>
      <c r="I30" s="7">
        <f t="shared" si="0"/>
        <v>0</v>
      </c>
      <c r="J30" s="8"/>
      <c r="K30" s="7">
        <f t="shared" si="6"/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3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>
        <f t="shared" si="7"/>
        <v>10</v>
      </c>
      <c r="C31" s="5">
        <f t="shared" si="7"/>
        <v>30</v>
      </c>
      <c r="D31" s="6"/>
      <c r="E31" s="4"/>
      <c r="F31" s="4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2"/>
    </row>
    <row r="32" spans="1:29" s="13" customFormat="1" ht="20.100000000000001" customHeight="1" x14ac:dyDescent="0.3">
      <c r="A32" s="4">
        <v>26</v>
      </c>
      <c r="B32" s="5">
        <f t="shared" si="7"/>
        <v>10</v>
      </c>
      <c r="C32" s="5">
        <f t="shared" si="7"/>
        <v>30</v>
      </c>
      <c r="D32" s="6"/>
      <c r="E32" s="4"/>
      <c r="F32" s="4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>
        <f t="shared" si="7"/>
        <v>10</v>
      </c>
      <c r="C33" s="5">
        <f t="shared" si="7"/>
        <v>30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>
        <f t="shared" si="7"/>
        <v>10</v>
      </c>
      <c r="C34" s="5">
        <f t="shared" si="7"/>
        <v>30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f t="shared" si="7"/>
        <v>10</v>
      </c>
      <c r="C35" s="5">
        <f t="shared" si="7"/>
        <v>30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f t="shared" si="7"/>
        <v>10</v>
      </c>
      <c r="C36" s="5">
        <f t="shared" si="7"/>
        <v>30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f t="shared" si="7"/>
        <v>10</v>
      </c>
      <c r="C37" s="5">
        <f t="shared" si="7"/>
        <v>30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7"/>
        <v>10</v>
      </c>
      <c r="C38" s="5">
        <f t="shared" si="7"/>
        <v>30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7"/>
        <v>10</v>
      </c>
      <c r="C39" s="5">
        <f t="shared" si="7"/>
        <v>30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7"/>
        <v>10</v>
      </c>
      <c r="C40" s="5">
        <f t="shared" si="7"/>
        <v>30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ref="B41:C46" si="8">B40</f>
        <v>10</v>
      </c>
      <c r="C41" s="5">
        <f t="shared" si="8"/>
        <v>30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8"/>
        <v>10</v>
      </c>
      <c r="C42" s="5">
        <f t="shared" si="8"/>
        <v>30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8"/>
        <v>10</v>
      </c>
      <c r="C43" s="5">
        <f t="shared" si="8"/>
        <v>30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8"/>
        <v>10</v>
      </c>
      <c r="C44" s="5">
        <f t="shared" si="8"/>
        <v>30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8"/>
        <v>10</v>
      </c>
      <c r="C45" s="5">
        <f t="shared" si="8"/>
        <v>30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8"/>
        <v>10</v>
      </c>
      <c r="C46" s="5">
        <f t="shared" si="8"/>
        <v>30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33"/>
      <c r="B47" s="34"/>
      <c r="C47" s="34"/>
      <c r="D47" s="34"/>
      <c r="E47" s="34"/>
      <c r="F47" s="34"/>
      <c r="G47" s="34"/>
      <c r="H47" s="34"/>
      <c r="I47" s="24">
        <f t="shared" ref="I47:W47" si="9">SUM(I7:I46)</f>
        <v>0</v>
      </c>
      <c r="J47" s="24">
        <f t="shared" si="9"/>
        <v>0</v>
      </c>
      <c r="K47" s="24">
        <f t="shared" si="9"/>
        <v>0</v>
      </c>
      <c r="L47" s="24" t="e">
        <f t="shared" si="9"/>
        <v>#DIV/0!</v>
      </c>
      <c r="M47" s="24">
        <f t="shared" si="9"/>
        <v>0</v>
      </c>
      <c r="N47" s="24">
        <f t="shared" si="9"/>
        <v>0</v>
      </c>
      <c r="O47" s="24">
        <f t="shared" si="9"/>
        <v>0</v>
      </c>
      <c r="P47" s="24">
        <f t="shared" si="9"/>
        <v>0</v>
      </c>
      <c r="Q47" s="24">
        <f t="shared" si="9"/>
        <v>0</v>
      </c>
      <c r="R47" s="24">
        <f t="shared" si="9"/>
        <v>0</v>
      </c>
      <c r="S47" s="24">
        <f t="shared" si="9"/>
        <v>0</v>
      </c>
      <c r="T47" s="24">
        <f t="shared" si="9"/>
        <v>0</v>
      </c>
      <c r="U47" s="24">
        <f t="shared" si="9"/>
        <v>0</v>
      </c>
      <c r="V47" s="24">
        <f t="shared" si="9"/>
        <v>0</v>
      </c>
      <c r="W47" s="24">
        <f t="shared" si="9"/>
        <v>0</v>
      </c>
      <c r="X47" s="25"/>
      <c r="Y47" s="26"/>
      <c r="Z47" s="26"/>
      <c r="AA47" s="26"/>
      <c r="AB47" s="26"/>
      <c r="AC47" s="26"/>
    </row>
    <row r="48" spans="1:29" s="16" customFormat="1" ht="13.5" x14ac:dyDescent="0.3">
      <c r="A48" s="33"/>
      <c r="B48" s="34"/>
      <c r="C48" s="34"/>
      <c r="D48" s="34"/>
      <c r="E48" s="34"/>
      <c r="F48" s="34"/>
      <c r="G48" s="34"/>
      <c r="H48" s="3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6"/>
      <c r="Y48" s="26"/>
      <c r="Z48" s="26"/>
      <c r="AA48" s="26"/>
      <c r="AB48" s="26"/>
      <c r="AC48" s="26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2</v>
      </c>
      <c r="D49" s="6"/>
      <c r="E49" s="6"/>
      <c r="F49" s="6"/>
      <c r="G49" s="4"/>
      <c r="H49" s="4"/>
      <c r="I49" s="7">
        <f t="shared" ref="I49:I63" si="10">J49+K49</f>
        <v>0</v>
      </c>
      <c r="J49" s="8"/>
      <c r="K49" s="7">
        <f t="shared" ref="K49:K63" si="11">SUM(M49:W49)</f>
        <v>0</v>
      </c>
      <c r="L49" s="9" t="e">
        <f t="shared" ref="L49:L63" si="12">K49/I49</f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5"/>
      <c r="AA49" s="11" t="str">
        <f>IF($Z49="A","하선동",IF($Z49="B","이형준",""))</f>
        <v/>
      </c>
      <c r="AB49" s="4"/>
      <c r="AC49" s="12"/>
    </row>
    <row r="50" spans="1:29" ht="20.100000000000001" customHeight="1" x14ac:dyDescent="0.3">
      <c r="A50" s="4">
        <v>2</v>
      </c>
      <c r="B50" s="5" t="str">
        <f t="shared" ref="B50:B63" si="13">LEFT($A$1,1)</f>
        <v>1</v>
      </c>
      <c r="C50" s="5" t="str">
        <f t="shared" ref="C50:C63" si="14">MID($A$1,4,2)</f>
        <v xml:space="preserve"> 2</v>
      </c>
      <c r="D50" s="6"/>
      <c r="E50" s="6"/>
      <c r="F50" s="6"/>
      <c r="G50" s="4"/>
      <c r="H50" s="4"/>
      <c r="I50" s="7">
        <f t="shared" si="10"/>
        <v>0</v>
      </c>
      <c r="J50" s="14"/>
      <c r="K50" s="7">
        <f t="shared" si="11"/>
        <v>0</v>
      </c>
      <c r="L50" s="9" t="e">
        <f t="shared" si="1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5">IF($Z50="A","하선동",IF($Z50="B","이형준",""))</f>
        <v/>
      </c>
      <c r="AB50" s="4"/>
      <c r="AC50" s="12"/>
    </row>
    <row r="51" spans="1:29" ht="20.100000000000001" customHeight="1" x14ac:dyDescent="0.3">
      <c r="A51" s="4">
        <v>3</v>
      </c>
      <c r="B51" s="5" t="str">
        <f t="shared" si="13"/>
        <v>1</v>
      </c>
      <c r="C51" s="5" t="str">
        <f t="shared" si="14"/>
        <v xml:space="preserve"> 2</v>
      </c>
      <c r="D51" s="6"/>
      <c r="E51" s="6"/>
      <c r="F51" s="6"/>
      <c r="G51" s="4"/>
      <c r="H51" s="4"/>
      <c r="I51" s="7">
        <f t="shared" si="10"/>
        <v>0</v>
      </c>
      <c r="J51" s="8"/>
      <c r="K51" s="7">
        <f t="shared" si="11"/>
        <v>0</v>
      </c>
      <c r="L51" s="9" t="e">
        <f t="shared" si="1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5"/>
      <c r="AA51" s="11" t="str">
        <f t="shared" si="15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3"/>
        <v>1</v>
      </c>
      <c r="C52" s="5" t="str">
        <f t="shared" si="14"/>
        <v xml:space="preserve"> 2</v>
      </c>
      <c r="D52" s="6"/>
      <c r="E52" s="6"/>
      <c r="F52" s="6"/>
      <c r="G52" s="4"/>
      <c r="H52" s="4"/>
      <c r="I52" s="7">
        <f t="shared" si="10"/>
        <v>0</v>
      </c>
      <c r="J52" s="8"/>
      <c r="K52" s="7">
        <f t="shared" si="11"/>
        <v>0</v>
      </c>
      <c r="L52" s="9" t="e">
        <f t="shared" si="1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5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3"/>
        <v>1</v>
      </c>
      <c r="C53" s="5" t="str">
        <f t="shared" si="14"/>
        <v xml:space="preserve"> 2</v>
      </c>
      <c r="D53" s="6"/>
      <c r="E53" s="6"/>
      <c r="F53" s="6"/>
      <c r="G53" s="4"/>
      <c r="H53" s="4"/>
      <c r="I53" s="7">
        <f t="shared" si="10"/>
        <v>0</v>
      </c>
      <c r="J53" s="8"/>
      <c r="K53" s="7">
        <f t="shared" si="11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5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3"/>
        <v>1</v>
      </c>
      <c r="C54" s="5" t="str">
        <f t="shared" si="14"/>
        <v xml:space="preserve"> 2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5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3"/>
        <v>1</v>
      </c>
      <c r="C55" s="5" t="str">
        <f t="shared" si="14"/>
        <v xml:space="preserve"> 2</v>
      </c>
      <c r="D55" s="6"/>
      <c r="E55" s="6"/>
      <c r="F55" s="6"/>
      <c r="G55" s="4"/>
      <c r="H55" s="4"/>
      <c r="I55" s="7">
        <f t="shared" si="10"/>
        <v>0</v>
      </c>
      <c r="J55" s="8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5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3"/>
        <v>1</v>
      </c>
      <c r="C56" s="5" t="str">
        <f t="shared" si="14"/>
        <v xml:space="preserve"> 2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5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3"/>
        <v>1</v>
      </c>
      <c r="C57" s="5" t="str">
        <f t="shared" si="14"/>
        <v xml:space="preserve"> 2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5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3"/>
        <v>1</v>
      </c>
      <c r="C58" s="5" t="str">
        <f t="shared" si="14"/>
        <v xml:space="preserve"> 2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5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3"/>
        <v>1</v>
      </c>
      <c r="C59" s="5" t="str">
        <f t="shared" si="14"/>
        <v xml:space="preserve"> 2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5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3"/>
        <v>1</v>
      </c>
      <c r="C60" s="5" t="str">
        <f t="shared" si="14"/>
        <v xml:space="preserve"> 2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5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3"/>
        <v>1</v>
      </c>
      <c r="C61" s="5" t="str">
        <f t="shared" si="14"/>
        <v xml:space="preserve"> 2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5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3"/>
        <v>1</v>
      </c>
      <c r="C62" s="5" t="str">
        <f t="shared" si="14"/>
        <v xml:space="preserve"> 2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5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3"/>
        <v>1</v>
      </c>
      <c r="C63" s="5" t="str">
        <f t="shared" si="14"/>
        <v xml:space="preserve"> 2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5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AC7 I8:AC8 D9:AC12 D26:AC46 A8:C46">
    <cfRule type="expression" dxfId="39" priority="15">
      <formula>$L7&gt;0.15</formula>
    </cfRule>
    <cfRule type="expression" dxfId="38" priority="16">
      <formula>AND($L7&gt;0.08,$L7&lt;0.15)</formula>
    </cfRule>
  </conditionalFormatting>
  <conditionalFormatting sqref="A49:AC63">
    <cfRule type="expression" dxfId="37" priority="13">
      <formula>$L49&gt;0.15</formula>
    </cfRule>
    <cfRule type="expression" dxfId="36" priority="14">
      <formula>AND($L49&gt;0.08,$L49&lt;0.15)</formula>
    </cfRule>
  </conditionalFormatting>
  <conditionalFormatting sqref="D8:H8">
    <cfRule type="expression" dxfId="35" priority="11">
      <formula>$L8&gt;0.15</formula>
    </cfRule>
    <cfRule type="expression" dxfId="34" priority="12">
      <formula>AND($L8&gt;0.08,$L8&lt;0.15)</formula>
    </cfRule>
  </conditionalFormatting>
  <conditionalFormatting sqref="D26:G26">
    <cfRule type="expression" dxfId="33" priority="9">
      <formula>$L26&gt;0.15</formula>
    </cfRule>
    <cfRule type="expression" dxfId="32" priority="10">
      <formula>AND($L26&gt;0.08,$L26&lt;0.15)</formula>
    </cfRule>
  </conditionalFormatting>
  <conditionalFormatting sqref="H26">
    <cfRule type="expression" dxfId="31" priority="7">
      <formula>$L26&gt;0.15</formula>
    </cfRule>
    <cfRule type="expression" dxfId="30" priority="8">
      <formula>AND($L26&gt;0.08,$L26&lt;0.15)</formula>
    </cfRule>
  </conditionalFormatting>
  <conditionalFormatting sqref="D28:H28">
    <cfRule type="expression" dxfId="29" priority="5">
      <formula>$L28&gt;0.15</formula>
    </cfRule>
    <cfRule type="expression" dxfId="28" priority="6">
      <formula>AND($L28&gt;0.08,$L28&lt;0.15)</formula>
    </cfRule>
  </conditionalFormatting>
  <conditionalFormatting sqref="D29:H29">
    <cfRule type="expression" dxfId="27" priority="3">
      <formula>$L29&gt;0.15</formula>
    </cfRule>
    <cfRule type="expression" dxfId="26" priority="4">
      <formula>AND($L29&gt;0.08,$L29&lt;0.15)</formula>
    </cfRule>
  </conditionalFormatting>
  <conditionalFormatting sqref="D7:AC25">
    <cfRule type="expression" dxfId="25" priority="1">
      <formula>$L7&gt;0.15</formula>
    </cfRule>
    <cfRule type="expression" dxfId="24" priority="2">
      <formula>AND($L7&gt;0.08,$L7&lt;0.15)</formula>
    </cfRule>
  </conditionalFormatting>
  <dataValidations count="3">
    <dataValidation allowBlank="1" showInputMessage="1" showErrorMessage="1" prompt="수식 계산_x000a_수치 입력 금지" sqref="K7:K46 K49:K63" xr:uid="{5FB70DAF-AB90-42BF-92EB-B1F99C75D602}"/>
    <dataValidation type="whole" allowBlank="1" showInputMessage="1" showErrorMessage="1" errorTitle="입력값이 올바르지 않습니다." error="숫자만 쓰세요!" sqref="M7:W46 M49:W63" xr:uid="{32A6D63F-E6F1-4167-8787-43288A5C3950}">
      <formula1>0</formula1>
      <formula2>20000</formula2>
    </dataValidation>
    <dataValidation type="list" allowBlank="1" showInputMessage="1" showErrorMessage="1" sqref="Z7:Z46 Z49:Z63" xr:uid="{3EB5BF42-A13B-40F3-90F3-A8C53A3E53EA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AA5258-7EF6-4042-990A-947602E39ED0}">
          <x14:formula1>
            <xm:f>데이터!$B$4:$B$17</xm:f>
          </x14:formula1>
          <xm:sqref>D7:D46 D49:D63</xm:sqref>
        </x14:dataValidation>
        <x14:dataValidation type="list" allowBlank="1" showInputMessage="1" showErrorMessage="1" xr:uid="{D1F576F1-BD1F-494D-B13D-E6191F404DEB}">
          <x14:formula1>
            <xm:f>데이터!$C$4:$C$11</xm:f>
          </x14:formula1>
          <xm:sqref>AB7:AB46 AB49:AB63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데이터</vt:lpstr>
      <vt:lpstr>11월9일</vt:lpstr>
      <vt:lpstr>11월10일</vt:lpstr>
      <vt:lpstr>11월11일</vt:lpstr>
      <vt:lpstr>11월12일</vt:lpstr>
      <vt:lpstr>1</vt:lpstr>
      <vt:lpstr>'1'!Print_Area</vt:lpstr>
      <vt:lpstr>'11월10일'!Print_Area</vt:lpstr>
      <vt:lpstr>'11월11일'!Print_Area</vt:lpstr>
      <vt:lpstr>'11월12일'!Print_Area</vt:lpstr>
      <vt:lpstr>'11월9일'!Print_Area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김서나</cp:lastModifiedBy>
  <dcterms:created xsi:type="dcterms:W3CDTF">2020-05-22T07:35:31Z</dcterms:created>
  <dcterms:modified xsi:type="dcterms:W3CDTF">2020-11-16T01:53:06Z</dcterms:modified>
</cp:coreProperties>
</file>