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오태열\d\검사일보\2020년 검사일보\검사일보 11월\"/>
    </mc:Choice>
  </mc:AlternateContent>
  <xr:revisionPtr revIDLastSave="0" documentId="13_ncr:1_{2A075388-9AF1-488F-9535-4163DFA1AD81}" xr6:coauthVersionLast="45" xr6:coauthVersionMax="45" xr10:uidLastSave="{00000000-0000-0000-0000-000000000000}"/>
  <bookViews>
    <workbookView xWindow="-120" yWindow="-120" windowWidth="29040" windowHeight="15840" firstSheet="1" activeTab="5" xr2:uid="{BD4EB5AE-10EB-483A-919C-3F380A3CAE8E}"/>
  </bookViews>
  <sheets>
    <sheet name="데이터" sheetId="4" state="hidden" r:id="rId1"/>
    <sheet name="11월16일" sheetId="28" r:id="rId2"/>
    <sheet name="11월17일" sheetId="29" r:id="rId3"/>
    <sheet name="11월18일" sheetId="36" r:id="rId4"/>
    <sheet name="11월19일" sheetId="37" r:id="rId5"/>
    <sheet name="11월20일" sheetId="38" r:id="rId6"/>
  </sheets>
  <definedNames>
    <definedName name="_xlnm.Print_Area" localSheetId="1">'11월16일'!$A$1:$AC$48</definedName>
    <definedName name="_xlnm.Print_Area" localSheetId="2">'11월17일'!$A$1:$AC$48</definedName>
    <definedName name="_xlnm.Print_Area" localSheetId="3">'11월18일'!$A$1:$AD$48</definedName>
    <definedName name="_xlnm.Print_Area" localSheetId="4">'11월19일'!$A$1:$AD$48</definedName>
    <definedName name="_xlnm.Print_Area" localSheetId="5">'11월20일'!$A$1:$AD$48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38" l="1"/>
  <c r="K37" i="38"/>
  <c r="L37" i="38" s="1"/>
  <c r="AB37" i="38"/>
  <c r="AB50" i="38" l="1"/>
  <c r="AB17" i="37" l="1"/>
  <c r="AB16" i="37" l="1"/>
  <c r="AB15" i="37"/>
  <c r="AB14" i="37"/>
  <c r="AB13" i="37"/>
  <c r="AB12" i="37"/>
  <c r="I18" i="37"/>
  <c r="I17" i="37"/>
  <c r="I14" i="37"/>
  <c r="I40" i="37" l="1"/>
  <c r="I41" i="37"/>
  <c r="I34" i="37"/>
  <c r="I32" i="37"/>
  <c r="I25" i="37"/>
  <c r="I24" i="37"/>
  <c r="I23" i="37"/>
  <c r="I10" i="37"/>
  <c r="I39" i="37"/>
  <c r="I37" i="37"/>
  <c r="I36" i="37"/>
  <c r="I42" i="37"/>
  <c r="I43" i="37"/>
  <c r="I44" i="37"/>
  <c r="I45" i="37"/>
  <c r="I46" i="37"/>
  <c r="I49" i="37"/>
  <c r="I50" i="37"/>
  <c r="I51" i="37"/>
  <c r="I52" i="37"/>
  <c r="I53" i="37"/>
  <c r="I46" i="36"/>
  <c r="I45" i="36"/>
  <c r="I44" i="36"/>
  <c r="I43" i="36"/>
  <c r="I42" i="36"/>
  <c r="I41" i="36"/>
  <c r="I40" i="36"/>
  <c r="I39" i="36"/>
  <c r="I38" i="36"/>
  <c r="I37" i="36"/>
  <c r="I35" i="36"/>
  <c r="I34" i="36"/>
  <c r="I33" i="36"/>
  <c r="I32" i="36"/>
  <c r="I30" i="36"/>
  <c r="I29" i="36"/>
  <c r="I22" i="36"/>
  <c r="I17" i="36"/>
  <c r="I16" i="36"/>
  <c r="I15" i="36"/>
  <c r="I14" i="36"/>
  <c r="I13" i="36"/>
  <c r="I12" i="36"/>
  <c r="I11" i="36"/>
  <c r="I10" i="36"/>
  <c r="I9" i="36"/>
  <c r="I8" i="36"/>
  <c r="I7" i="36"/>
  <c r="AB63" i="38" l="1"/>
  <c r="K63" i="38"/>
  <c r="I63" i="38" s="1"/>
  <c r="C63" i="38"/>
  <c r="B63" i="38"/>
  <c r="AB62" i="38"/>
  <c r="K62" i="38"/>
  <c r="I62" i="38" s="1"/>
  <c r="L62" i="38" s="1"/>
  <c r="C62" i="38"/>
  <c r="B62" i="38"/>
  <c r="AB61" i="38"/>
  <c r="K61" i="38"/>
  <c r="I61" i="38"/>
  <c r="C61" i="38"/>
  <c r="B61" i="38"/>
  <c r="AB60" i="38"/>
  <c r="K60" i="38"/>
  <c r="I60" i="38" s="1"/>
  <c r="L60" i="38" s="1"/>
  <c r="C60" i="38"/>
  <c r="B60" i="38"/>
  <c r="AB59" i="38"/>
  <c r="K59" i="38"/>
  <c r="C59" i="38"/>
  <c r="B59" i="38"/>
  <c r="AB58" i="38"/>
  <c r="K58" i="38"/>
  <c r="I58" i="38" s="1"/>
  <c r="L58" i="38" s="1"/>
  <c r="C58" i="38"/>
  <c r="B58" i="38"/>
  <c r="AB57" i="38"/>
  <c r="K57" i="38"/>
  <c r="I57" i="38" s="1"/>
  <c r="C57" i="38"/>
  <c r="B57" i="38"/>
  <c r="AB56" i="38"/>
  <c r="K56" i="38"/>
  <c r="I56" i="38" s="1"/>
  <c r="L56" i="38" s="1"/>
  <c r="C56" i="38"/>
  <c r="B56" i="38"/>
  <c r="AB55" i="38"/>
  <c r="K55" i="38"/>
  <c r="I55" i="38" s="1"/>
  <c r="C55" i="38"/>
  <c r="B55" i="38"/>
  <c r="AB54" i="38"/>
  <c r="K54" i="38"/>
  <c r="I54" i="38" s="1"/>
  <c r="L54" i="38" s="1"/>
  <c r="C54" i="38"/>
  <c r="B54" i="38"/>
  <c r="AB53" i="38"/>
  <c r="K53" i="38"/>
  <c r="C53" i="38"/>
  <c r="B53" i="38"/>
  <c r="AB52" i="38"/>
  <c r="K52" i="38"/>
  <c r="C52" i="38"/>
  <c r="B52" i="38"/>
  <c r="AB51" i="38"/>
  <c r="K51" i="38"/>
  <c r="C51" i="38"/>
  <c r="B51" i="38"/>
  <c r="K50" i="38"/>
  <c r="C50" i="38"/>
  <c r="B50" i="38"/>
  <c r="AB49" i="38"/>
  <c r="K49" i="38"/>
  <c r="C49" i="38"/>
  <c r="B49" i="38"/>
  <c r="X47" i="38"/>
  <c r="W47" i="38"/>
  <c r="V47" i="38"/>
  <c r="U47" i="38"/>
  <c r="T47" i="38"/>
  <c r="S47" i="38"/>
  <c r="Q47" i="38"/>
  <c r="P47" i="38"/>
  <c r="O47" i="38"/>
  <c r="N47" i="38"/>
  <c r="M47" i="38"/>
  <c r="J47" i="38"/>
  <c r="AB46" i="38"/>
  <c r="K46" i="38"/>
  <c r="I46" i="38" s="1"/>
  <c r="AB45" i="38"/>
  <c r="K45" i="38"/>
  <c r="I45" i="38" s="1"/>
  <c r="AB44" i="38"/>
  <c r="K44" i="38"/>
  <c r="I44" i="38" s="1"/>
  <c r="AB43" i="38"/>
  <c r="K43" i="38"/>
  <c r="I43" i="38" s="1"/>
  <c r="AB42" i="38"/>
  <c r="K42" i="38"/>
  <c r="I42" i="38" s="1"/>
  <c r="AB41" i="38"/>
  <c r="L41" i="38"/>
  <c r="K41" i="38"/>
  <c r="I41" i="38" s="1"/>
  <c r="AB40" i="38"/>
  <c r="K40" i="38"/>
  <c r="AB39" i="38"/>
  <c r="K39" i="38"/>
  <c r="AB38" i="38"/>
  <c r="K38" i="38"/>
  <c r="I38" i="38" s="1"/>
  <c r="AB36" i="38"/>
  <c r="K36" i="38"/>
  <c r="AB35" i="38"/>
  <c r="K35" i="38"/>
  <c r="AB34" i="38"/>
  <c r="K34" i="38"/>
  <c r="I34" i="38" s="1"/>
  <c r="AB33" i="38"/>
  <c r="K33" i="38"/>
  <c r="I33" i="38" s="1"/>
  <c r="AB32" i="38"/>
  <c r="K32" i="38"/>
  <c r="AB31" i="38"/>
  <c r="K31" i="38"/>
  <c r="AB30" i="38"/>
  <c r="K30" i="38"/>
  <c r="I30" i="38" s="1"/>
  <c r="AB29" i="38"/>
  <c r="K29" i="38"/>
  <c r="I29" i="38" s="1"/>
  <c r="AB28" i="38"/>
  <c r="K28" i="38"/>
  <c r="AB27" i="38"/>
  <c r="K27" i="38"/>
  <c r="AB26" i="38"/>
  <c r="K26" i="38"/>
  <c r="I26" i="38" s="1"/>
  <c r="AB25" i="38"/>
  <c r="K25" i="38"/>
  <c r="I25" i="38" s="1"/>
  <c r="AB24" i="38"/>
  <c r="K24" i="38"/>
  <c r="AB23" i="38"/>
  <c r="K23" i="38"/>
  <c r="AB22" i="38"/>
  <c r="K22" i="38"/>
  <c r="I22" i="38" s="1"/>
  <c r="AB21" i="38"/>
  <c r="K21" i="38"/>
  <c r="I21" i="38" s="1"/>
  <c r="AB20" i="38"/>
  <c r="K20" i="38"/>
  <c r="AB19" i="38"/>
  <c r="K19" i="38"/>
  <c r="AB18" i="38"/>
  <c r="L18" i="38"/>
  <c r="K18" i="38"/>
  <c r="I18" i="38" s="1"/>
  <c r="AB17" i="38"/>
  <c r="K17" i="38"/>
  <c r="I17" i="38" s="1"/>
  <c r="AB16" i="38"/>
  <c r="K16" i="38"/>
  <c r="AB15" i="38"/>
  <c r="K15" i="38"/>
  <c r="AB14" i="38"/>
  <c r="K14" i="38"/>
  <c r="I14" i="38" s="1"/>
  <c r="AB13" i="38"/>
  <c r="L13" i="38"/>
  <c r="K13" i="38"/>
  <c r="I13" i="38" s="1"/>
  <c r="AB12" i="38"/>
  <c r="K12" i="38"/>
  <c r="AB11" i="38"/>
  <c r="K11" i="38"/>
  <c r="AB10" i="38"/>
  <c r="K10" i="38"/>
  <c r="I10" i="38" s="1"/>
  <c r="AB9" i="38"/>
  <c r="K9" i="38"/>
  <c r="I9" i="38" s="1"/>
  <c r="AB8" i="38"/>
  <c r="K8" i="38"/>
  <c r="C8" i="38"/>
  <c r="C9" i="38" s="1"/>
  <c r="C10" i="38" s="1"/>
  <c r="C11" i="38" s="1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C33" i="38" s="1"/>
  <c r="C34" i="38" s="1"/>
  <c r="C35" i="38" s="1"/>
  <c r="C36" i="38" s="1"/>
  <c r="B8" i="38"/>
  <c r="B9" i="38" s="1"/>
  <c r="B10" i="38" s="1"/>
  <c r="B11" i="38" s="1"/>
  <c r="B12" i="38" s="1"/>
  <c r="B13" i="38" s="1"/>
  <c r="B14" i="38" s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AB7" i="38"/>
  <c r="K7" i="38"/>
  <c r="C5" i="38"/>
  <c r="AB63" i="37"/>
  <c r="K63" i="37"/>
  <c r="L63" i="37" s="1"/>
  <c r="I63" i="37"/>
  <c r="C63" i="37"/>
  <c r="B63" i="37"/>
  <c r="AB62" i="37"/>
  <c r="K62" i="37"/>
  <c r="I62" i="37" s="1"/>
  <c r="L62" i="37" s="1"/>
  <c r="C62" i="37"/>
  <c r="B62" i="37"/>
  <c r="AB61" i="37"/>
  <c r="K61" i="37"/>
  <c r="L61" i="37" s="1"/>
  <c r="I61" i="37"/>
  <c r="C61" i="37"/>
  <c r="B61" i="37"/>
  <c r="AB60" i="37"/>
  <c r="K60" i="37"/>
  <c r="I60" i="37" s="1"/>
  <c r="L60" i="37" s="1"/>
  <c r="C60" i="37"/>
  <c r="B60" i="37"/>
  <c r="AB59" i="37"/>
  <c r="K59" i="37"/>
  <c r="L59" i="37" s="1"/>
  <c r="I59" i="37"/>
  <c r="C59" i="37"/>
  <c r="B59" i="37"/>
  <c r="AB58" i="37"/>
  <c r="K58" i="37"/>
  <c r="I58" i="37" s="1"/>
  <c r="L58" i="37" s="1"/>
  <c r="C58" i="37"/>
  <c r="B58" i="37"/>
  <c r="AB57" i="37"/>
  <c r="K57" i="37"/>
  <c r="L57" i="37" s="1"/>
  <c r="I57" i="37"/>
  <c r="C57" i="37"/>
  <c r="B57" i="37"/>
  <c r="AB56" i="37"/>
  <c r="K56" i="37"/>
  <c r="I56" i="37" s="1"/>
  <c r="L56" i="37" s="1"/>
  <c r="C56" i="37"/>
  <c r="B56" i="37"/>
  <c r="AB55" i="37"/>
  <c r="K55" i="37"/>
  <c r="L55" i="37" s="1"/>
  <c r="I55" i="37"/>
  <c r="C55" i="37"/>
  <c r="B55" i="37"/>
  <c r="AB54" i="37"/>
  <c r="K54" i="37"/>
  <c r="I54" i="37" s="1"/>
  <c r="L54" i="37" s="1"/>
  <c r="C54" i="37"/>
  <c r="B54" i="37"/>
  <c r="AB53" i="37"/>
  <c r="K53" i="37"/>
  <c r="L53" i="37" s="1"/>
  <c r="C53" i="37"/>
  <c r="B53" i="37"/>
  <c r="AB52" i="37"/>
  <c r="K52" i="37"/>
  <c r="L52" i="37" s="1"/>
  <c r="C52" i="37"/>
  <c r="B52" i="37"/>
  <c r="AB51" i="37"/>
  <c r="K51" i="37"/>
  <c r="L51" i="37" s="1"/>
  <c r="C51" i="37"/>
  <c r="B51" i="37"/>
  <c r="AB50" i="37"/>
  <c r="K50" i="37"/>
  <c r="L50" i="37" s="1"/>
  <c r="C50" i="37"/>
  <c r="B50" i="37"/>
  <c r="AB49" i="37"/>
  <c r="K49" i="37"/>
  <c r="L49" i="37" s="1"/>
  <c r="C49" i="37"/>
  <c r="B49" i="37"/>
  <c r="X47" i="37"/>
  <c r="W47" i="37"/>
  <c r="V47" i="37"/>
  <c r="U47" i="37"/>
  <c r="T47" i="37"/>
  <c r="S47" i="37"/>
  <c r="Q47" i="37"/>
  <c r="P47" i="37"/>
  <c r="O47" i="37"/>
  <c r="N47" i="37"/>
  <c r="M47" i="37"/>
  <c r="J47" i="37"/>
  <c r="AB46" i="37"/>
  <c r="K46" i="37"/>
  <c r="AB45" i="37"/>
  <c r="K45" i="37"/>
  <c r="L45" i="37"/>
  <c r="AB44" i="37"/>
  <c r="K44" i="37"/>
  <c r="AB43" i="37"/>
  <c r="K43" i="37"/>
  <c r="L43" i="37"/>
  <c r="AB42" i="37"/>
  <c r="K42" i="37"/>
  <c r="AB41" i="37"/>
  <c r="K41" i="37"/>
  <c r="L41" i="37" s="1"/>
  <c r="AB40" i="37"/>
  <c r="K40" i="37"/>
  <c r="L40" i="37" s="1"/>
  <c r="AB39" i="37"/>
  <c r="K39" i="37"/>
  <c r="L39" i="37" s="1"/>
  <c r="AB38" i="37"/>
  <c r="K38" i="37"/>
  <c r="I38" i="37" s="1"/>
  <c r="AB37" i="37"/>
  <c r="L37" i="37"/>
  <c r="K37" i="37"/>
  <c r="AB36" i="37"/>
  <c r="K36" i="37"/>
  <c r="L36" i="37" s="1"/>
  <c r="AB35" i="37"/>
  <c r="K35" i="37"/>
  <c r="AB34" i="37"/>
  <c r="L34" i="37"/>
  <c r="K34" i="37"/>
  <c r="AB33" i="37"/>
  <c r="K33" i="37"/>
  <c r="I33" i="37" s="1"/>
  <c r="AB32" i="37"/>
  <c r="K32" i="37"/>
  <c r="L32" i="37" s="1"/>
  <c r="AB31" i="37"/>
  <c r="K31" i="37"/>
  <c r="AB30" i="37"/>
  <c r="K30" i="37"/>
  <c r="I30" i="37" s="1"/>
  <c r="AB29" i="37"/>
  <c r="K29" i="37"/>
  <c r="I29" i="37" s="1"/>
  <c r="AB28" i="37"/>
  <c r="K28" i="37"/>
  <c r="AB27" i="37"/>
  <c r="K27" i="37"/>
  <c r="AB26" i="37"/>
  <c r="K26" i="37"/>
  <c r="I26" i="37" s="1"/>
  <c r="L26" i="37" s="1"/>
  <c r="AB25" i="37"/>
  <c r="L25" i="37"/>
  <c r="K25" i="37"/>
  <c r="AB24" i="37"/>
  <c r="K24" i="37"/>
  <c r="L24" i="37" s="1"/>
  <c r="AB23" i="37"/>
  <c r="K23" i="37"/>
  <c r="L23" i="37" s="1"/>
  <c r="AB22" i="37"/>
  <c r="K22" i="37"/>
  <c r="I22" i="37" s="1"/>
  <c r="AB21" i="37"/>
  <c r="K21" i="37"/>
  <c r="I21" i="37" s="1"/>
  <c r="AB20" i="37"/>
  <c r="K20" i="37"/>
  <c r="AB19" i="37"/>
  <c r="K19" i="37"/>
  <c r="AB18" i="37"/>
  <c r="L18" i="37"/>
  <c r="K18" i="37"/>
  <c r="L17" i="37"/>
  <c r="K17" i="37"/>
  <c r="K16" i="37"/>
  <c r="K15" i="37"/>
  <c r="L14" i="37"/>
  <c r="K14" i="37"/>
  <c r="K13" i="37"/>
  <c r="I13" i="37" s="1"/>
  <c r="K12" i="37"/>
  <c r="AB11" i="37"/>
  <c r="K11" i="37"/>
  <c r="AB10" i="37"/>
  <c r="L10" i="37"/>
  <c r="K10" i="37"/>
  <c r="AB9" i="37"/>
  <c r="K9" i="37"/>
  <c r="I9" i="37" s="1"/>
  <c r="B9" i="37"/>
  <c r="B10" i="37" s="1"/>
  <c r="B11" i="37" s="1"/>
  <c r="B12" i="37" s="1"/>
  <c r="B13" i="37" s="1"/>
  <c r="B14" i="37" s="1"/>
  <c r="B15" i="37" s="1"/>
  <c r="B16" i="37" s="1"/>
  <c r="B17" i="37" s="1"/>
  <c r="B18" i="37" s="1"/>
  <c r="B19" i="37" s="1"/>
  <c r="B20" i="37" s="1"/>
  <c r="B21" i="37" s="1"/>
  <c r="B22" i="37" s="1"/>
  <c r="B23" i="37" s="1"/>
  <c r="B24" i="37" s="1"/>
  <c r="B25" i="37" s="1"/>
  <c r="B26" i="37" s="1"/>
  <c r="B27" i="37" s="1"/>
  <c r="B28" i="37" s="1"/>
  <c r="B29" i="37" s="1"/>
  <c r="B30" i="37" s="1"/>
  <c r="B31" i="37" s="1"/>
  <c r="B32" i="37" s="1"/>
  <c r="B33" i="37" s="1"/>
  <c r="B34" i="37" s="1"/>
  <c r="B35" i="37" s="1"/>
  <c r="B36" i="37" s="1"/>
  <c r="B37" i="37" s="1"/>
  <c r="B38" i="37" s="1"/>
  <c r="B39" i="37" s="1"/>
  <c r="B40" i="37" s="1"/>
  <c r="B41" i="37" s="1"/>
  <c r="B42" i="37" s="1"/>
  <c r="B43" i="37" s="1"/>
  <c r="B44" i="37" s="1"/>
  <c r="B45" i="37" s="1"/>
  <c r="B46" i="37" s="1"/>
  <c r="AB8" i="37"/>
  <c r="K8" i="37"/>
  <c r="C8" i="37"/>
  <c r="C9" i="37" s="1"/>
  <c r="C10" i="37" s="1"/>
  <c r="C11" i="37" s="1"/>
  <c r="C12" i="37" s="1"/>
  <c r="C13" i="37" s="1"/>
  <c r="C14" i="37" s="1"/>
  <c r="C15" i="37" s="1"/>
  <c r="C16" i="37" s="1"/>
  <c r="C17" i="37" s="1"/>
  <c r="C18" i="37" s="1"/>
  <c r="C19" i="37" s="1"/>
  <c r="C20" i="37" s="1"/>
  <c r="C21" i="37" s="1"/>
  <c r="C22" i="37" s="1"/>
  <c r="C23" i="37" s="1"/>
  <c r="C24" i="37" s="1"/>
  <c r="C25" i="37" s="1"/>
  <c r="C26" i="37" s="1"/>
  <c r="C27" i="37" s="1"/>
  <c r="C28" i="37" s="1"/>
  <c r="C29" i="37" s="1"/>
  <c r="C30" i="37" s="1"/>
  <c r="C31" i="37" s="1"/>
  <c r="C32" i="37" s="1"/>
  <c r="C33" i="37" s="1"/>
  <c r="C34" i="37" s="1"/>
  <c r="C35" i="37" s="1"/>
  <c r="C36" i="37" s="1"/>
  <c r="C37" i="37" s="1"/>
  <c r="C38" i="37" s="1"/>
  <c r="C39" i="37" s="1"/>
  <c r="C40" i="37" s="1"/>
  <c r="C41" i="37" s="1"/>
  <c r="C42" i="37" s="1"/>
  <c r="C43" i="37" s="1"/>
  <c r="C44" i="37" s="1"/>
  <c r="C45" i="37" s="1"/>
  <c r="C46" i="37" s="1"/>
  <c r="B8" i="37"/>
  <c r="AB7" i="37"/>
  <c r="K7" i="37"/>
  <c r="C5" i="37"/>
  <c r="AB63" i="36"/>
  <c r="K63" i="36"/>
  <c r="L63" i="36" s="1"/>
  <c r="I63" i="36"/>
  <c r="C63" i="36"/>
  <c r="B63" i="36"/>
  <c r="AB62" i="36"/>
  <c r="L62" i="36"/>
  <c r="K62" i="36"/>
  <c r="I62" i="36"/>
  <c r="C62" i="36"/>
  <c r="B62" i="36"/>
  <c r="AB61" i="36"/>
  <c r="K61" i="36"/>
  <c r="I61" i="36"/>
  <c r="L61" i="36" s="1"/>
  <c r="C61" i="36"/>
  <c r="B61" i="36"/>
  <c r="AB60" i="36"/>
  <c r="L60" i="36"/>
  <c r="K60" i="36"/>
  <c r="I60" i="36"/>
  <c r="C60" i="36"/>
  <c r="B60" i="36"/>
  <c r="AB59" i="36"/>
  <c r="K59" i="36"/>
  <c r="I59" i="36"/>
  <c r="L59" i="36" s="1"/>
  <c r="C59" i="36"/>
  <c r="B59" i="36"/>
  <c r="AB58" i="36"/>
  <c r="L58" i="36"/>
  <c r="K58" i="36"/>
  <c r="I58" i="36"/>
  <c r="C58" i="36"/>
  <c r="B58" i="36"/>
  <c r="AB57" i="36"/>
  <c r="K57" i="36"/>
  <c r="I57" i="36"/>
  <c r="L57" i="36" s="1"/>
  <c r="C57" i="36"/>
  <c r="B57" i="36"/>
  <c r="AB56" i="36"/>
  <c r="L56" i="36"/>
  <c r="K56" i="36"/>
  <c r="I56" i="36"/>
  <c r="C56" i="36"/>
  <c r="B56" i="36"/>
  <c r="AB55" i="36"/>
  <c r="K55" i="36"/>
  <c r="I55" i="36"/>
  <c r="L55" i="36" s="1"/>
  <c r="C55" i="36"/>
  <c r="B55" i="36"/>
  <c r="AB54" i="36"/>
  <c r="K54" i="36"/>
  <c r="I54" i="36" s="1"/>
  <c r="L54" i="36" s="1"/>
  <c r="C54" i="36"/>
  <c r="B54" i="36"/>
  <c r="AB53" i="36"/>
  <c r="K53" i="36"/>
  <c r="I53" i="36"/>
  <c r="L53" i="36" s="1"/>
  <c r="C53" i="36"/>
  <c r="B53" i="36"/>
  <c r="AB52" i="36"/>
  <c r="K52" i="36"/>
  <c r="I52" i="36" s="1"/>
  <c r="L52" i="36" s="1"/>
  <c r="C52" i="36"/>
  <c r="B52" i="36"/>
  <c r="AB51" i="36"/>
  <c r="K51" i="36"/>
  <c r="I51" i="36"/>
  <c r="L51" i="36" s="1"/>
  <c r="C51" i="36"/>
  <c r="B51" i="36"/>
  <c r="AB50" i="36"/>
  <c r="K50" i="36"/>
  <c r="I50" i="36" s="1"/>
  <c r="L50" i="36" s="1"/>
  <c r="C50" i="36"/>
  <c r="B50" i="36"/>
  <c r="AB49" i="36"/>
  <c r="K49" i="36"/>
  <c r="I49" i="36"/>
  <c r="L49" i="36" s="1"/>
  <c r="C49" i="36"/>
  <c r="B49" i="36"/>
  <c r="X47" i="36"/>
  <c r="W47" i="36"/>
  <c r="V47" i="36"/>
  <c r="U47" i="36"/>
  <c r="T47" i="36"/>
  <c r="S47" i="36"/>
  <c r="Q47" i="36"/>
  <c r="P47" i="36"/>
  <c r="O47" i="36"/>
  <c r="N47" i="36"/>
  <c r="M47" i="36"/>
  <c r="J47" i="36"/>
  <c r="AB46" i="36"/>
  <c r="K46" i="36"/>
  <c r="AB45" i="36"/>
  <c r="K45" i="36"/>
  <c r="L45" i="36" s="1"/>
  <c r="AB44" i="36"/>
  <c r="K44" i="36"/>
  <c r="AB43" i="36"/>
  <c r="K43" i="36"/>
  <c r="L43" i="36" s="1"/>
  <c r="AB42" i="36"/>
  <c r="K42" i="36"/>
  <c r="AB41" i="36"/>
  <c r="K41" i="36"/>
  <c r="L41" i="36" s="1"/>
  <c r="AB40" i="36"/>
  <c r="K40" i="36"/>
  <c r="AB39" i="36"/>
  <c r="K39" i="36"/>
  <c r="AB38" i="36"/>
  <c r="K38" i="36"/>
  <c r="AB37" i="36"/>
  <c r="K37" i="36"/>
  <c r="AB36" i="36"/>
  <c r="K36" i="36"/>
  <c r="I36" i="36" s="1"/>
  <c r="AB35" i="36"/>
  <c r="K35" i="36"/>
  <c r="AB34" i="36"/>
  <c r="K34" i="36"/>
  <c r="AB33" i="36"/>
  <c r="K33" i="36"/>
  <c r="AB32" i="36"/>
  <c r="K32" i="36"/>
  <c r="AB31" i="36"/>
  <c r="K31" i="36"/>
  <c r="I31" i="36" s="1"/>
  <c r="AB30" i="36"/>
  <c r="K30" i="36"/>
  <c r="AB29" i="36"/>
  <c r="K29" i="36"/>
  <c r="AB28" i="36"/>
  <c r="K28" i="36"/>
  <c r="I28" i="36" s="1"/>
  <c r="AB27" i="36"/>
  <c r="K27" i="36"/>
  <c r="I27" i="36" s="1"/>
  <c r="AB26" i="36"/>
  <c r="K26" i="36"/>
  <c r="AB25" i="36"/>
  <c r="K25" i="36"/>
  <c r="AB24" i="36"/>
  <c r="K24" i="36"/>
  <c r="AB23" i="36"/>
  <c r="K23" i="36"/>
  <c r="AB22" i="36"/>
  <c r="K22" i="36"/>
  <c r="AB21" i="36"/>
  <c r="K21" i="36"/>
  <c r="I21" i="36" s="1"/>
  <c r="AB20" i="36"/>
  <c r="K20" i="36"/>
  <c r="I20" i="36" s="1"/>
  <c r="AB19" i="36"/>
  <c r="K19" i="36"/>
  <c r="I19" i="36" s="1"/>
  <c r="AB18" i="36"/>
  <c r="K18" i="36"/>
  <c r="I18" i="36" s="1"/>
  <c r="AB17" i="36"/>
  <c r="K17" i="36"/>
  <c r="AB16" i="36"/>
  <c r="K16" i="36"/>
  <c r="AB15" i="36"/>
  <c r="K15" i="36"/>
  <c r="AB14" i="36"/>
  <c r="K14" i="36"/>
  <c r="AB13" i="36"/>
  <c r="K13" i="36"/>
  <c r="AB12" i="36"/>
  <c r="K12" i="36"/>
  <c r="AB11" i="36"/>
  <c r="K11" i="36"/>
  <c r="AB10" i="36"/>
  <c r="K10" i="36"/>
  <c r="AB9" i="36"/>
  <c r="K9" i="36"/>
  <c r="B9" i="36"/>
  <c r="B10" i="36" s="1"/>
  <c r="B11" i="36" s="1"/>
  <c r="B12" i="36" s="1"/>
  <c r="B13" i="36" s="1"/>
  <c r="B14" i="36" s="1"/>
  <c r="B15" i="36" s="1"/>
  <c r="B16" i="36" s="1"/>
  <c r="B17" i="36" s="1"/>
  <c r="B18" i="36" s="1"/>
  <c r="B19" i="36" s="1"/>
  <c r="B20" i="36" s="1"/>
  <c r="B21" i="36" s="1"/>
  <c r="B22" i="36" s="1"/>
  <c r="B23" i="36" s="1"/>
  <c r="B24" i="36" s="1"/>
  <c r="B25" i="36" s="1"/>
  <c r="B26" i="36" s="1"/>
  <c r="B27" i="36" s="1"/>
  <c r="B28" i="36" s="1"/>
  <c r="B29" i="36" s="1"/>
  <c r="B30" i="36" s="1"/>
  <c r="B31" i="36" s="1"/>
  <c r="B32" i="36" s="1"/>
  <c r="B33" i="36" s="1"/>
  <c r="B34" i="36" s="1"/>
  <c r="B35" i="36" s="1"/>
  <c r="B36" i="36" s="1"/>
  <c r="B37" i="36" s="1"/>
  <c r="B38" i="36" s="1"/>
  <c r="B39" i="36" s="1"/>
  <c r="B40" i="36" s="1"/>
  <c r="B41" i="36" s="1"/>
  <c r="B42" i="36" s="1"/>
  <c r="B43" i="36" s="1"/>
  <c r="B44" i="36" s="1"/>
  <c r="B45" i="36" s="1"/>
  <c r="B46" i="36" s="1"/>
  <c r="AB8" i="36"/>
  <c r="K8" i="36"/>
  <c r="C8" i="36"/>
  <c r="C9" i="36" s="1"/>
  <c r="C10" i="36" s="1"/>
  <c r="C11" i="36" s="1"/>
  <c r="C12" i="36" s="1"/>
  <c r="C13" i="36" s="1"/>
  <c r="C14" i="36" s="1"/>
  <c r="C15" i="36" s="1"/>
  <c r="C16" i="36" s="1"/>
  <c r="C17" i="36" s="1"/>
  <c r="C18" i="36" s="1"/>
  <c r="C19" i="36" s="1"/>
  <c r="C20" i="36" s="1"/>
  <c r="C21" i="36" s="1"/>
  <c r="C22" i="36" s="1"/>
  <c r="C23" i="36" s="1"/>
  <c r="C24" i="36" s="1"/>
  <c r="C25" i="36" s="1"/>
  <c r="C26" i="36" s="1"/>
  <c r="C27" i="36" s="1"/>
  <c r="C28" i="36" s="1"/>
  <c r="C29" i="36" s="1"/>
  <c r="C30" i="36" s="1"/>
  <c r="C31" i="36" s="1"/>
  <c r="C32" i="36" s="1"/>
  <c r="C33" i="36" s="1"/>
  <c r="C34" i="36" s="1"/>
  <c r="C35" i="36" s="1"/>
  <c r="C36" i="36" s="1"/>
  <c r="C37" i="36" s="1"/>
  <c r="C38" i="36" s="1"/>
  <c r="C39" i="36" s="1"/>
  <c r="C40" i="36" s="1"/>
  <c r="C41" i="36" s="1"/>
  <c r="C42" i="36" s="1"/>
  <c r="C43" i="36" s="1"/>
  <c r="C44" i="36" s="1"/>
  <c r="C45" i="36" s="1"/>
  <c r="C46" i="36" s="1"/>
  <c r="B8" i="36"/>
  <c r="AB7" i="36"/>
  <c r="K7" i="36"/>
  <c r="C5" i="36"/>
  <c r="L10" i="38" l="1"/>
  <c r="B32" i="38"/>
  <c r="B33" i="38" s="1"/>
  <c r="B34" i="38" s="1"/>
  <c r="B35" i="38" s="1"/>
  <c r="B36" i="38" s="1"/>
  <c r="L26" i="38"/>
  <c r="C37" i="38"/>
  <c r="C38" i="38" s="1"/>
  <c r="C39" i="38" s="1"/>
  <c r="C40" i="38" s="1"/>
  <c r="C41" i="38" s="1"/>
  <c r="C42" i="38" s="1"/>
  <c r="C43" i="38" s="1"/>
  <c r="C44" i="38" s="1"/>
  <c r="C45" i="38" s="1"/>
  <c r="C46" i="38" s="1"/>
  <c r="L14" i="38"/>
  <c r="L21" i="38"/>
  <c r="L34" i="38"/>
  <c r="I27" i="38"/>
  <c r="L27" i="38" s="1"/>
  <c r="L9" i="38"/>
  <c r="L17" i="38"/>
  <c r="I24" i="38"/>
  <c r="L24" i="38" s="1"/>
  <c r="L33" i="38"/>
  <c r="I39" i="38"/>
  <c r="L39" i="38" s="1"/>
  <c r="I51" i="38"/>
  <c r="L51" i="38" s="1"/>
  <c r="L61" i="38"/>
  <c r="I12" i="38"/>
  <c r="L12" i="38" s="1"/>
  <c r="I16" i="38"/>
  <c r="L16" i="38" s="1"/>
  <c r="I28" i="38"/>
  <c r="L28" i="38" s="1"/>
  <c r="I32" i="38"/>
  <c r="L32" i="38" s="1"/>
  <c r="L43" i="38"/>
  <c r="I50" i="38"/>
  <c r="L50" i="38" s="1"/>
  <c r="L55" i="38"/>
  <c r="L63" i="38"/>
  <c r="I15" i="38"/>
  <c r="L15" i="38" s="1"/>
  <c r="L38" i="38"/>
  <c r="I40" i="38"/>
  <c r="L40" i="38" s="1"/>
  <c r="L45" i="38"/>
  <c r="L57" i="38"/>
  <c r="I59" i="38"/>
  <c r="L59" i="38" s="1"/>
  <c r="I36" i="38"/>
  <c r="L36" i="38" s="1"/>
  <c r="I35" i="38"/>
  <c r="L35" i="38" s="1"/>
  <c r="I31" i="38"/>
  <c r="L31" i="38" s="1"/>
  <c r="I53" i="38"/>
  <c r="L53" i="38" s="1"/>
  <c r="L30" i="38"/>
  <c r="L29" i="38"/>
  <c r="L25" i="38"/>
  <c r="I20" i="38"/>
  <c r="L20" i="38" s="1"/>
  <c r="I19" i="38"/>
  <c r="L19" i="38" s="1"/>
  <c r="L22" i="38"/>
  <c r="I23" i="38"/>
  <c r="L23" i="38" s="1"/>
  <c r="I52" i="38"/>
  <c r="L52" i="38" s="1"/>
  <c r="I49" i="38"/>
  <c r="L49" i="38" s="1"/>
  <c r="I11" i="38"/>
  <c r="L11" i="38" s="1"/>
  <c r="I8" i="38"/>
  <c r="L8" i="38" s="1"/>
  <c r="I7" i="38"/>
  <c r="L38" i="37"/>
  <c r="I35" i="37"/>
  <c r="L35" i="37" s="1"/>
  <c r="L33" i="37"/>
  <c r="I31" i="37"/>
  <c r="L31" i="37" s="1"/>
  <c r="L30" i="37"/>
  <c r="L29" i="37"/>
  <c r="I28" i="37"/>
  <c r="L28" i="37" s="1"/>
  <c r="I27" i="37"/>
  <c r="L27" i="37" s="1"/>
  <c r="L21" i="37"/>
  <c r="L22" i="37"/>
  <c r="L19" i="37"/>
  <c r="I19" i="37"/>
  <c r="I20" i="37"/>
  <c r="L20" i="37" s="1"/>
  <c r="I16" i="37"/>
  <c r="L16" i="37" s="1"/>
  <c r="I15" i="37"/>
  <c r="L15" i="37" s="1"/>
  <c r="L13" i="37"/>
  <c r="I12" i="37"/>
  <c r="L12" i="37" s="1"/>
  <c r="I11" i="37"/>
  <c r="L11" i="37" s="1"/>
  <c r="L9" i="37"/>
  <c r="I8" i="37"/>
  <c r="L8" i="37" s="1"/>
  <c r="K47" i="37"/>
  <c r="I7" i="37"/>
  <c r="I26" i="36"/>
  <c r="L26" i="36" s="1"/>
  <c r="I25" i="36"/>
  <c r="L25" i="36" s="1"/>
  <c r="I24" i="36"/>
  <c r="L24" i="36" s="1"/>
  <c r="I23" i="36"/>
  <c r="L23" i="36" s="1"/>
  <c r="L42" i="38"/>
  <c r="L44" i="38"/>
  <c r="K47" i="38"/>
  <c r="L46" i="38"/>
  <c r="L42" i="37"/>
  <c r="L44" i="37"/>
  <c r="L46" i="37"/>
  <c r="L7" i="36"/>
  <c r="L31" i="36"/>
  <c r="L11" i="36"/>
  <c r="L19" i="36"/>
  <c r="L35" i="36"/>
  <c r="L8" i="36"/>
  <c r="L9" i="36"/>
  <c r="L10" i="36"/>
  <c r="L12" i="36"/>
  <c r="L13" i="36"/>
  <c r="L14" i="36"/>
  <c r="L15" i="36"/>
  <c r="L16" i="36"/>
  <c r="L17" i="36"/>
  <c r="L18" i="36"/>
  <c r="L20" i="36"/>
  <c r="L21" i="36"/>
  <c r="L22" i="36"/>
  <c r="L27" i="36"/>
  <c r="L28" i="36"/>
  <c r="L29" i="36"/>
  <c r="L30" i="36"/>
  <c r="L32" i="36"/>
  <c r="L33" i="36"/>
  <c r="L34" i="36"/>
  <c r="L36" i="36"/>
  <c r="L37" i="36"/>
  <c r="L38" i="36"/>
  <c r="L39" i="36"/>
  <c r="L40" i="36"/>
  <c r="L42" i="36"/>
  <c r="L44" i="36"/>
  <c r="L46" i="36"/>
  <c r="K47" i="36"/>
  <c r="B37" i="38" l="1"/>
  <c r="B38" i="38" s="1"/>
  <c r="B39" i="38" s="1"/>
  <c r="B40" i="38" s="1"/>
  <c r="B41" i="38" s="1"/>
  <c r="B42" i="38" s="1"/>
  <c r="B43" i="38" s="1"/>
  <c r="B44" i="38" s="1"/>
  <c r="B45" i="38" s="1"/>
  <c r="B46" i="38" s="1"/>
  <c r="I47" i="38"/>
  <c r="L7" i="38"/>
  <c r="L47" i="38" s="1"/>
  <c r="I47" i="37"/>
  <c r="L7" i="37"/>
  <c r="L47" i="37" s="1"/>
  <c r="I47" i="36"/>
  <c r="L47" i="36"/>
  <c r="AA63" i="29"/>
  <c r="K63" i="29"/>
  <c r="I63" i="29"/>
  <c r="L63" i="29" s="1"/>
  <c r="C63" i="29"/>
  <c r="B63" i="29"/>
  <c r="AA62" i="29"/>
  <c r="K62" i="29"/>
  <c r="I62" i="29" s="1"/>
  <c r="C62" i="29"/>
  <c r="B62" i="29"/>
  <c r="AA61" i="29"/>
  <c r="L61" i="29"/>
  <c r="K61" i="29"/>
  <c r="I61" i="29"/>
  <c r="C61" i="29"/>
  <c r="B61" i="29"/>
  <c r="AA60" i="29"/>
  <c r="K60" i="29"/>
  <c r="I60" i="29" s="1"/>
  <c r="C60" i="29"/>
  <c r="B60" i="29"/>
  <c r="AA59" i="29"/>
  <c r="L59" i="29"/>
  <c r="K59" i="29"/>
  <c r="I59" i="29"/>
  <c r="C59" i="29"/>
  <c r="B59" i="29"/>
  <c r="AA58" i="29"/>
  <c r="K58" i="29"/>
  <c r="I58" i="29" s="1"/>
  <c r="C58" i="29"/>
  <c r="B58" i="29"/>
  <c r="AA57" i="29"/>
  <c r="K57" i="29"/>
  <c r="I57" i="29" s="1"/>
  <c r="L57" i="29" s="1"/>
  <c r="C57" i="29"/>
  <c r="B57" i="29"/>
  <c r="AA56" i="29"/>
  <c r="K56" i="29"/>
  <c r="I56" i="29" s="1"/>
  <c r="C56" i="29"/>
  <c r="B56" i="29"/>
  <c r="AA55" i="29"/>
  <c r="K55" i="29"/>
  <c r="I55" i="29" s="1"/>
  <c r="L55" i="29" s="1"/>
  <c r="C55" i="29"/>
  <c r="B55" i="29"/>
  <c r="AA54" i="29"/>
  <c r="K54" i="29"/>
  <c r="I54" i="29" s="1"/>
  <c r="C54" i="29"/>
  <c r="B54" i="29"/>
  <c r="AA53" i="29"/>
  <c r="K53" i="29"/>
  <c r="C53" i="29"/>
  <c r="B53" i="29"/>
  <c r="AA52" i="29"/>
  <c r="K52" i="29"/>
  <c r="I52" i="29" s="1"/>
  <c r="C52" i="29"/>
  <c r="B52" i="29"/>
  <c r="AA51" i="29"/>
  <c r="K51" i="29"/>
  <c r="C51" i="29"/>
  <c r="B51" i="29"/>
  <c r="AA50" i="29"/>
  <c r="K50" i="29"/>
  <c r="I50" i="29" s="1"/>
  <c r="C50" i="29"/>
  <c r="B50" i="29"/>
  <c r="AA49" i="29"/>
  <c r="K49" i="29"/>
  <c r="C49" i="29"/>
  <c r="B49" i="29"/>
  <c r="W47" i="29"/>
  <c r="V47" i="29"/>
  <c r="U47" i="29"/>
  <c r="T47" i="29"/>
  <c r="S47" i="29"/>
  <c r="R47" i="29"/>
  <c r="Q47" i="29"/>
  <c r="P47" i="29"/>
  <c r="O47" i="29"/>
  <c r="N47" i="29"/>
  <c r="M47" i="29"/>
  <c r="J47" i="29"/>
  <c r="AA46" i="29"/>
  <c r="K46" i="29"/>
  <c r="L46" i="29" s="1"/>
  <c r="I46" i="29"/>
  <c r="AA45" i="29"/>
  <c r="K45" i="29"/>
  <c r="I45" i="29" s="1"/>
  <c r="L45" i="29" s="1"/>
  <c r="AA44" i="29"/>
  <c r="K44" i="29"/>
  <c r="L44" i="29" s="1"/>
  <c r="I44" i="29"/>
  <c r="AA43" i="29"/>
  <c r="K43" i="29"/>
  <c r="I43" i="29" s="1"/>
  <c r="L43" i="29" s="1"/>
  <c r="AA42" i="29"/>
  <c r="K42" i="29"/>
  <c r="L42" i="29" s="1"/>
  <c r="I42" i="29"/>
  <c r="AA41" i="29"/>
  <c r="K41" i="29"/>
  <c r="I41" i="29" s="1"/>
  <c r="L41" i="29" s="1"/>
  <c r="K40" i="29"/>
  <c r="L40" i="29" s="1"/>
  <c r="I40" i="29"/>
  <c r="K39" i="29"/>
  <c r="I39" i="29" s="1"/>
  <c r="L39" i="29" s="1"/>
  <c r="AA38" i="29"/>
  <c r="K38" i="29"/>
  <c r="I38" i="29"/>
  <c r="AA37" i="29"/>
  <c r="K37" i="29"/>
  <c r="I37" i="29" s="1"/>
  <c r="L37" i="29" s="1"/>
  <c r="AA36" i="29"/>
  <c r="K36" i="29"/>
  <c r="I36" i="29"/>
  <c r="AA35" i="29"/>
  <c r="K35" i="29"/>
  <c r="I35" i="29" s="1"/>
  <c r="L35" i="29" s="1"/>
  <c r="AA34" i="29"/>
  <c r="K34" i="29"/>
  <c r="I34" i="29"/>
  <c r="AA33" i="29"/>
  <c r="K33" i="29"/>
  <c r="I33" i="29" s="1"/>
  <c r="L33" i="29" s="1"/>
  <c r="AA32" i="29"/>
  <c r="K32" i="29"/>
  <c r="I32" i="29"/>
  <c r="AA31" i="29"/>
  <c r="K31" i="29"/>
  <c r="I31" i="29" s="1"/>
  <c r="L31" i="29" s="1"/>
  <c r="AA30" i="29"/>
  <c r="K30" i="29"/>
  <c r="I30" i="29" s="1"/>
  <c r="AA29" i="29"/>
  <c r="K29" i="29"/>
  <c r="I29" i="29" s="1"/>
  <c r="L29" i="29" s="1"/>
  <c r="AA28" i="29"/>
  <c r="K28" i="29"/>
  <c r="I28" i="29" s="1"/>
  <c r="AA27" i="29"/>
  <c r="K27" i="29"/>
  <c r="I27" i="29" s="1"/>
  <c r="L27" i="29" s="1"/>
  <c r="AA26" i="29"/>
  <c r="K26" i="29"/>
  <c r="I26" i="29"/>
  <c r="AA25" i="29"/>
  <c r="K25" i="29"/>
  <c r="I25" i="29" s="1"/>
  <c r="L25" i="29" s="1"/>
  <c r="AA24" i="29"/>
  <c r="K24" i="29"/>
  <c r="I24" i="29"/>
  <c r="AA23" i="29"/>
  <c r="K23" i="29"/>
  <c r="I23" i="29" s="1"/>
  <c r="L23" i="29" s="1"/>
  <c r="AA22" i="29"/>
  <c r="K22" i="29"/>
  <c r="I22" i="29"/>
  <c r="AA21" i="29"/>
  <c r="K21" i="29"/>
  <c r="I21" i="29" s="1"/>
  <c r="L21" i="29" s="1"/>
  <c r="AA20" i="29"/>
  <c r="K20" i="29"/>
  <c r="I20" i="29" s="1"/>
  <c r="AA19" i="29"/>
  <c r="K19" i="29"/>
  <c r="I19" i="29" s="1"/>
  <c r="L19" i="29" s="1"/>
  <c r="AA18" i="29"/>
  <c r="K18" i="29"/>
  <c r="I18" i="29" s="1"/>
  <c r="AA17" i="29"/>
  <c r="K17" i="29"/>
  <c r="I17" i="29" s="1"/>
  <c r="L17" i="29" s="1"/>
  <c r="AA16" i="29"/>
  <c r="K16" i="29"/>
  <c r="I16" i="29"/>
  <c r="AA15" i="29"/>
  <c r="K15" i="29"/>
  <c r="I15" i="29" s="1"/>
  <c r="L15" i="29" s="1"/>
  <c r="AA14" i="29"/>
  <c r="K14" i="29"/>
  <c r="I14" i="29" s="1"/>
  <c r="AA13" i="29"/>
  <c r="K13" i="29"/>
  <c r="I13" i="29" s="1"/>
  <c r="L13" i="29" s="1"/>
  <c r="AA12" i="29"/>
  <c r="K12" i="29"/>
  <c r="L12" i="29" s="1"/>
  <c r="I12" i="29"/>
  <c r="AA11" i="29"/>
  <c r="K11" i="29"/>
  <c r="I11" i="29" s="1"/>
  <c r="L11" i="29" s="1"/>
  <c r="AA10" i="29"/>
  <c r="K10" i="29"/>
  <c r="I10" i="29"/>
  <c r="AA9" i="29"/>
  <c r="K9" i="29"/>
  <c r="I9" i="29" s="1"/>
  <c r="L9" i="29" s="1"/>
  <c r="B9" i="29"/>
  <c r="B10" i="29" s="1"/>
  <c r="B11" i="29" s="1"/>
  <c r="B12" i="29" s="1"/>
  <c r="B13" i="29" s="1"/>
  <c r="B14" i="29" s="1"/>
  <c r="B15" i="29" s="1"/>
  <c r="B16" i="29" s="1"/>
  <c r="B17" i="29" s="1"/>
  <c r="B18" i="29" s="1"/>
  <c r="B19" i="29" s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AA8" i="29"/>
  <c r="K8" i="29"/>
  <c r="I8" i="29" s="1"/>
  <c r="C8" i="29"/>
  <c r="C9" i="29" s="1"/>
  <c r="C10" i="29" s="1"/>
  <c r="C11" i="29" s="1"/>
  <c r="C12" i="29" s="1"/>
  <c r="C13" i="29" s="1"/>
  <c r="C14" i="29" s="1"/>
  <c r="C15" i="29" s="1"/>
  <c r="C16" i="29" s="1"/>
  <c r="C17" i="29" s="1"/>
  <c r="C18" i="29" s="1"/>
  <c r="C19" i="29" s="1"/>
  <c r="C20" i="29" s="1"/>
  <c r="C21" i="29" s="1"/>
  <c r="C22" i="29" s="1"/>
  <c r="C23" i="29" s="1"/>
  <c r="C24" i="29" s="1"/>
  <c r="C25" i="29" s="1"/>
  <c r="C26" i="29" s="1"/>
  <c r="C27" i="29" s="1"/>
  <c r="C28" i="29" s="1"/>
  <c r="C29" i="29" s="1"/>
  <c r="C30" i="29" s="1"/>
  <c r="C31" i="29" s="1"/>
  <c r="C32" i="29" s="1"/>
  <c r="C33" i="29" s="1"/>
  <c r="C34" i="29" s="1"/>
  <c r="C35" i="29" s="1"/>
  <c r="C36" i="29" s="1"/>
  <c r="C37" i="29" s="1"/>
  <c r="C38" i="29" s="1"/>
  <c r="C39" i="29" s="1"/>
  <c r="C40" i="29" s="1"/>
  <c r="C41" i="29" s="1"/>
  <c r="C42" i="29" s="1"/>
  <c r="C43" i="29" s="1"/>
  <c r="C44" i="29" s="1"/>
  <c r="C45" i="29" s="1"/>
  <c r="C46" i="29" s="1"/>
  <c r="B8" i="29"/>
  <c r="AA7" i="29"/>
  <c r="K7" i="29"/>
  <c r="C5" i="29"/>
  <c r="L38" i="29" l="1"/>
  <c r="L36" i="29"/>
  <c r="L34" i="29"/>
  <c r="L32" i="29"/>
  <c r="L28" i="29"/>
  <c r="L30" i="29"/>
  <c r="L26" i="29"/>
  <c r="L24" i="29"/>
  <c r="L22" i="29"/>
  <c r="L20" i="29"/>
  <c r="L18" i="29"/>
  <c r="K47" i="29"/>
  <c r="L8" i="29"/>
  <c r="L16" i="29"/>
  <c r="L10" i="29"/>
  <c r="L14" i="29"/>
  <c r="I49" i="29"/>
  <c r="L49" i="29" s="1"/>
  <c r="L50" i="29"/>
  <c r="I51" i="29"/>
  <c r="L51" i="29" s="1"/>
  <c r="L52" i="29"/>
  <c r="I53" i="29"/>
  <c r="L53" i="29" s="1"/>
  <c r="L54" i="29"/>
  <c r="L56" i="29"/>
  <c r="L58" i="29"/>
  <c r="L60" i="29"/>
  <c r="L62" i="29"/>
  <c r="I7" i="29"/>
  <c r="AA63" i="28"/>
  <c r="K63" i="28"/>
  <c r="L63" i="28" s="1"/>
  <c r="I63" i="28"/>
  <c r="C63" i="28"/>
  <c r="B63" i="28"/>
  <c r="AA62" i="28"/>
  <c r="K62" i="28"/>
  <c r="I62" i="28" s="1"/>
  <c r="L62" i="28" s="1"/>
  <c r="C62" i="28"/>
  <c r="B62" i="28"/>
  <c r="AA61" i="28"/>
  <c r="K61" i="28"/>
  <c r="I61" i="28"/>
  <c r="L61" i="28" s="1"/>
  <c r="C61" i="28"/>
  <c r="B61" i="28"/>
  <c r="AA60" i="28"/>
  <c r="K60" i="28"/>
  <c r="I60" i="28" s="1"/>
  <c r="L60" i="28" s="1"/>
  <c r="C60" i="28"/>
  <c r="B60" i="28"/>
  <c r="AA59" i="28"/>
  <c r="K59" i="28"/>
  <c r="I59" i="28"/>
  <c r="L59" i="28" s="1"/>
  <c r="C59" i="28"/>
  <c r="B59" i="28"/>
  <c r="AA58" i="28"/>
  <c r="K58" i="28"/>
  <c r="I58" i="28" s="1"/>
  <c r="L58" i="28" s="1"/>
  <c r="C58" i="28"/>
  <c r="B58" i="28"/>
  <c r="AA57" i="28"/>
  <c r="K57" i="28"/>
  <c r="L57" i="28" s="1"/>
  <c r="I57" i="28"/>
  <c r="C57" i="28"/>
  <c r="B57" i="28"/>
  <c r="AA56" i="28"/>
  <c r="K56" i="28"/>
  <c r="I56" i="28" s="1"/>
  <c r="L56" i="28" s="1"/>
  <c r="C56" i="28"/>
  <c r="B56" i="28"/>
  <c r="AA55" i="28"/>
  <c r="K55" i="28"/>
  <c r="L55" i="28" s="1"/>
  <c r="I55" i="28"/>
  <c r="C55" i="28"/>
  <c r="B55" i="28"/>
  <c r="AA54" i="28"/>
  <c r="K54" i="28"/>
  <c r="I54" i="28" s="1"/>
  <c r="L54" i="28" s="1"/>
  <c r="C54" i="28"/>
  <c r="B54" i="28"/>
  <c r="AA53" i="28"/>
  <c r="K53" i="28"/>
  <c r="L53" i="28" s="1"/>
  <c r="I53" i="28"/>
  <c r="C53" i="28"/>
  <c r="B53" i="28"/>
  <c r="AA52" i="28"/>
  <c r="K52" i="28"/>
  <c r="I52" i="28" s="1"/>
  <c r="L52" i="28" s="1"/>
  <c r="C52" i="28"/>
  <c r="B52" i="28"/>
  <c r="AA51" i="28"/>
  <c r="K51" i="28"/>
  <c r="L51" i="28" s="1"/>
  <c r="I51" i="28"/>
  <c r="C51" i="28"/>
  <c r="B51" i="28"/>
  <c r="AA50" i="28"/>
  <c r="K50" i="28"/>
  <c r="I50" i="28" s="1"/>
  <c r="L50" i="28" s="1"/>
  <c r="C50" i="28"/>
  <c r="B50" i="28"/>
  <c r="AA49" i="28"/>
  <c r="K49" i="28"/>
  <c r="I49" i="28" s="1"/>
  <c r="C49" i="28"/>
  <c r="B49" i="28"/>
  <c r="W47" i="28"/>
  <c r="V47" i="28"/>
  <c r="U47" i="28"/>
  <c r="T47" i="28"/>
  <c r="S47" i="28"/>
  <c r="R47" i="28"/>
  <c r="Q47" i="28"/>
  <c r="P47" i="28"/>
  <c r="O47" i="28"/>
  <c r="N47" i="28"/>
  <c r="M47" i="28"/>
  <c r="J47" i="28"/>
  <c r="AA46" i="28"/>
  <c r="K46" i="28"/>
  <c r="I46" i="28" s="1"/>
  <c r="AA45" i="28"/>
  <c r="L45" i="28"/>
  <c r="K45" i="28"/>
  <c r="I45" i="28"/>
  <c r="AA44" i="28"/>
  <c r="K44" i="28"/>
  <c r="I44" i="28" s="1"/>
  <c r="AA43" i="28"/>
  <c r="L43" i="28"/>
  <c r="K43" i="28"/>
  <c r="I43" i="28"/>
  <c r="AA42" i="28"/>
  <c r="K42" i="28"/>
  <c r="I42" i="28" s="1"/>
  <c r="AA41" i="28"/>
  <c r="L41" i="28"/>
  <c r="K41" i="28"/>
  <c r="I41" i="28"/>
  <c r="AA40" i="28"/>
  <c r="K40" i="28"/>
  <c r="I40" i="28" s="1"/>
  <c r="AA39" i="28"/>
  <c r="K39" i="28"/>
  <c r="I39" i="28" s="1"/>
  <c r="L39" i="28" s="1"/>
  <c r="AA38" i="28"/>
  <c r="K38" i="28"/>
  <c r="I38" i="28" s="1"/>
  <c r="AA37" i="28"/>
  <c r="K37" i="28"/>
  <c r="I37" i="28" s="1"/>
  <c r="L37" i="28" s="1"/>
  <c r="AA36" i="28"/>
  <c r="K36" i="28"/>
  <c r="I36" i="28" s="1"/>
  <c r="AA35" i="28"/>
  <c r="K35" i="28"/>
  <c r="I35" i="28" s="1"/>
  <c r="L35" i="28" s="1"/>
  <c r="AA34" i="28"/>
  <c r="K34" i="28"/>
  <c r="I34" i="28" s="1"/>
  <c r="AA33" i="28"/>
  <c r="K33" i="28"/>
  <c r="I33" i="28" s="1"/>
  <c r="L33" i="28" s="1"/>
  <c r="AA32" i="28"/>
  <c r="K32" i="28"/>
  <c r="I32" i="28" s="1"/>
  <c r="AA31" i="28"/>
  <c r="K31" i="28"/>
  <c r="I31" i="28" s="1"/>
  <c r="L31" i="28" s="1"/>
  <c r="AA30" i="28"/>
  <c r="K30" i="28"/>
  <c r="I30" i="28" s="1"/>
  <c r="AA29" i="28"/>
  <c r="K29" i="28"/>
  <c r="I29" i="28" s="1"/>
  <c r="L29" i="28" s="1"/>
  <c r="AA28" i="28"/>
  <c r="K28" i="28"/>
  <c r="I28" i="28" s="1"/>
  <c r="AA27" i="28"/>
  <c r="K27" i="28"/>
  <c r="AA26" i="28"/>
  <c r="K26" i="28"/>
  <c r="I26" i="28" s="1"/>
  <c r="AA25" i="28"/>
  <c r="K25" i="28"/>
  <c r="AA24" i="28"/>
  <c r="K24" i="28"/>
  <c r="I24" i="28" s="1"/>
  <c r="AA23" i="28"/>
  <c r="K23" i="28"/>
  <c r="AA22" i="28"/>
  <c r="K22" i="28"/>
  <c r="I22" i="28" s="1"/>
  <c r="AA21" i="28"/>
  <c r="K21" i="28"/>
  <c r="AA20" i="28"/>
  <c r="K20" i="28"/>
  <c r="I20" i="28" s="1"/>
  <c r="AA19" i="28"/>
  <c r="K19" i="28"/>
  <c r="AA18" i="28"/>
  <c r="K18" i="28"/>
  <c r="I18" i="28" s="1"/>
  <c r="AA17" i="28"/>
  <c r="K17" i="28"/>
  <c r="AA16" i="28"/>
  <c r="K16" i="28"/>
  <c r="I16" i="28" s="1"/>
  <c r="AA15" i="28"/>
  <c r="K15" i="28"/>
  <c r="AA14" i="28"/>
  <c r="K14" i="28"/>
  <c r="I14" i="28" s="1"/>
  <c r="AA13" i="28"/>
  <c r="K13" i="28"/>
  <c r="AA12" i="28"/>
  <c r="K12" i="28"/>
  <c r="I12" i="28" s="1"/>
  <c r="AA11" i="28"/>
  <c r="K11" i="28"/>
  <c r="AA10" i="28"/>
  <c r="K10" i="28"/>
  <c r="I10" i="28" s="1"/>
  <c r="AA9" i="28"/>
  <c r="K9" i="28"/>
  <c r="AA8" i="28"/>
  <c r="K8" i="28"/>
  <c r="I8" i="28" s="1"/>
  <c r="C8" i="28"/>
  <c r="C9" i="28" s="1"/>
  <c r="C10" i="28" s="1"/>
  <c r="C11" i="28" s="1"/>
  <c r="C12" i="28" s="1"/>
  <c r="C13" i="28" s="1"/>
  <c r="C14" i="28" s="1"/>
  <c r="C15" i="28" s="1"/>
  <c r="C16" i="28" s="1"/>
  <c r="C17" i="28" s="1"/>
  <c r="C18" i="28" s="1"/>
  <c r="C19" i="28" s="1"/>
  <c r="C20" i="28" s="1"/>
  <c r="C21" i="28" s="1"/>
  <c r="C22" i="28" s="1"/>
  <c r="C23" i="28" s="1"/>
  <c r="C24" i="28" s="1"/>
  <c r="C25" i="28" s="1"/>
  <c r="C26" i="28" s="1"/>
  <c r="C27" i="28" s="1"/>
  <c r="C28" i="28" s="1"/>
  <c r="C29" i="28" s="1"/>
  <c r="C30" i="28" s="1"/>
  <c r="C31" i="28" s="1"/>
  <c r="C32" i="28" s="1"/>
  <c r="C33" i="28" s="1"/>
  <c r="C34" i="28" s="1"/>
  <c r="C35" i="28" s="1"/>
  <c r="C36" i="28" s="1"/>
  <c r="C37" i="28" s="1"/>
  <c r="C38" i="28" s="1"/>
  <c r="C39" i="28" s="1"/>
  <c r="C40" i="28" s="1"/>
  <c r="C41" i="28" s="1"/>
  <c r="C42" i="28" s="1"/>
  <c r="C43" i="28" s="1"/>
  <c r="C44" i="28" s="1"/>
  <c r="C45" i="28" s="1"/>
  <c r="C46" i="28" s="1"/>
  <c r="B8" i="28"/>
  <c r="B9" i="28" s="1"/>
  <c r="B10" i="28" s="1"/>
  <c r="B11" i="28" s="1"/>
  <c r="B12" i="28" s="1"/>
  <c r="B13" i="28" s="1"/>
  <c r="B14" i="28" s="1"/>
  <c r="B15" i="28" s="1"/>
  <c r="B16" i="28" s="1"/>
  <c r="B17" i="28" s="1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B31" i="28" s="1"/>
  <c r="B32" i="28" s="1"/>
  <c r="B33" i="28" s="1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AA7" i="28"/>
  <c r="K7" i="28"/>
  <c r="C5" i="28"/>
  <c r="I47" i="29" l="1"/>
  <c r="L7" i="29"/>
  <c r="L47" i="29" s="1"/>
  <c r="L49" i="28"/>
  <c r="I7" i="28"/>
  <c r="L8" i="28"/>
  <c r="I9" i="28"/>
  <c r="L9" i="28" s="1"/>
  <c r="L10" i="28"/>
  <c r="I11" i="28"/>
  <c r="L11" i="28" s="1"/>
  <c r="L12" i="28"/>
  <c r="I13" i="28"/>
  <c r="L13" i="28" s="1"/>
  <c r="L14" i="28"/>
  <c r="I15" i="28"/>
  <c r="L15" i="28" s="1"/>
  <c r="L16" i="28"/>
  <c r="I17" i="28"/>
  <c r="L17" i="28" s="1"/>
  <c r="L18" i="28"/>
  <c r="I19" i="28"/>
  <c r="L19" i="28" s="1"/>
  <c r="L20" i="28"/>
  <c r="I21" i="28"/>
  <c r="L21" i="28" s="1"/>
  <c r="L22" i="28"/>
  <c r="I23" i="28"/>
  <c r="L23" i="28" s="1"/>
  <c r="L24" i="28"/>
  <c r="I25" i="28"/>
  <c r="L25" i="28" s="1"/>
  <c r="L26" i="28"/>
  <c r="I27" i="28"/>
  <c r="L27" i="28" s="1"/>
  <c r="L28" i="28"/>
  <c r="L30" i="28"/>
  <c r="L32" i="28"/>
  <c r="L34" i="28"/>
  <c r="L36" i="28"/>
  <c r="L38" i="28"/>
  <c r="L40" i="28"/>
  <c r="L42" i="28"/>
  <c r="L44" i="28"/>
  <c r="L46" i="28"/>
  <c r="K47" i="28"/>
  <c r="I47" i="28" l="1"/>
  <c r="L7" i="28"/>
  <c r="L47" i="28" s="1"/>
</calcChain>
</file>

<file path=xl/sharedStrings.xml><?xml version="1.0" encoding="utf-8"?>
<sst xmlns="http://schemas.openxmlformats.org/spreadsheetml/2006/main" count="1328" uniqueCount="215">
  <si>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</si>
  <si>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</si>
  <si>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</si>
  <si>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</si>
  <si>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</si>
  <si>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</si>
  <si>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</si>
  <si>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</si>
  <si>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</si>
  <si>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</si>
  <si>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</si>
  <si>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</si>
  <si>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</si>
  <si>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작업자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</si>
  <si>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</si>
  <si>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</si>
  <si>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</si>
  <si>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</si>
  <si>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</si>
  <si>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</si>
  <si>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이물</t>
    <phoneticPr fontId="8" type="noConversion"/>
  </si>
  <si>
    <t>변형</t>
    <phoneticPr fontId="8" type="noConversion"/>
  </si>
  <si>
    <t>흑점</t>
    <phoneticPr fontId="8" type="noConversion"/>
  </si>
  <si>
    <t>파손</t>
    <phoneticPr fontId="8" type="noConversion"/>
  </si>
  <si>
    <t>기타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</si>
  <si>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</si>
  <si>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</si>
  <si>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</si>
  <si>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</si>
  <si>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</si>
  <si>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</si>
  <si>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</si>
  <si>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</si>
  <si>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</si>
  <si>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</si>
  <si>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</si>
  <si>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</si>
  <si>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</si>
  <si>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</si>
  <si>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</si>
  <si>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</si>
  <si>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</si>
  <si>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</si>
  <si>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</si>
  <si>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</si>
  <si>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</si>
  <si>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</si>
  <si>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가스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</si>
  <si>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</si>
  <si>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</si>
  <si>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</si>
  <si>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11월 16일</t>
    <phoneticPr fontId="4" type="noConversion"/>
  </si>
  <si>
    <t>11월 17일</t>
    <phoneticPr fontId="4" type="noConversion"/>
  </si>
  <si>
    <t>SLIDER</t>
    <phoneticPr fontId="4" type="noConversion"/>
  </si>
  <si>
    <t>HIC</t>
    <phoneticPr fontId="4" type="noConversion"/>
  </si>
  <si>
    <t>SLIDER</t>
    <phoneticPr fontId="4" type="noConversion"/>
  </si>
  <si>
    <t>HDBF05-M02B1</t>
    <phoneticPr fontId="4" type="noConversion"/>
  </si>
  <si>
    <t>SGF2041</t>
    <phoneticPr fontId="4" type="noConversion"/>
  </si>
  <si>
    <t>N/P</t>
    <phoneticPr fontId="4" type="noConversion"/>
  </si>
  <si>
    <t>B</t>
  </si>
  <si>
    <t>B</t>
    <phoneticPr fontId="4" type="noConversion"/>
  </si>
  <si>
    <t>A</t>
    <phoneticPr fontId="4" type="noConversion"/>
  </si>
  <si>
    <t>COVER</t>
    <phoneticPr fontId="4" type="noConversion"/>
  </si>
  <si>
    <t>STOPPER</t>
    <phoneticPr fontId="4" type="noConversion"/>
  </si>
  <si>
    <t>AMB0355-KAA-R2</t>
    <phoneticPr fontId="4" type="noConversion"/>
  </si>
  <si>
    <t>AMB0443A-KAA-R1</t>
    <phoneticPr fontId="4" type="noConversion"/>
  </si>
  <si>
    <t>MCS</t>
    <phoneticPr fontId="4" type="noConversion"/>
  </si>
  <si>
    <t>B/K</t>
    <phoneticPr fontId="4" type="noConversion"/>
  </si>
  <si>
    <t>SGF2030</t>
  </si>
  <si>
    <t>K-AR3545-1A</t>
    <phoneticPr fontId="4" type="noConversion"/>
  </si>
  <si>
    <t>SST</t>
    <phoneticPr fontId="4" type="noConversion"/>
  </si>
  <si>
    <t xml:space="preserve">SGF2033 </t>
    <phoneticPr fontId="4" type="noConversion"/>
  </si>
  <si>
    <t>N/P</t>
    <phoneticPr fontId="4" type="noConversion"/>
  </si>
  <si>
    <t>지아</t>
  </si>
  <si>
    <t>1.2.3.4   샘플</t>
    <phoneticPr fontId="4" type="noConversion"/>
  </si>
  <si>
    <t>ADAPTER</t>
    <phoneticPr fontId="4" type="noConversion"/>
  </si>
  <si>
    <t>AMB07U1A-KAA-R5</t>
    <phoneticPr fontId="4" type="noConversion"/>
  </si>
  <si>
    <t xml:space="preserve">SF2255 </t>
    <phoneticPr fontId="4" type="noConversion"/>
  </si>
  <si>
    <t>I/V</t>
    <phoneticPr fontId="4" type="noConversion"/>
  </si>
  <si>
    <t>수연</t>
  </si>
  <si>
    <t>BASE</t>
    <phoneticPr fontId="4" type="noConversion"/>
  </si>
  <si>
    <t>AMB0129A-KAA-R5</t>
    <phoneticPr fontId="4" type="noConversion"/>
  </si>
  <si>
    <t>SGF2050</t>
    <phoneticPr fontId="4" type="noConversion"/>
  </si>
  <si>
    <t>B/K</t>
    <phoneticPr fontId="4" type="noConversion"/>
  </si>
  <si>
    <t>AYE</t>
    <phoneticPr fontId="4" type="noConversion"/>
  </si>
  <si>
    <t>NP628-1056-001#IN-B</t>
    <phoneticPr fontId="4" type="noConversion"/>
  </si>
  <si>
    <t>LG35</t>
    <phoneticPr fontId="4" type="noConversion"/>
  </si>
  <si>
    <t>AMB0222A-KAA-R2</t>
    <phoneticPr fontId="4" type="noConversion"/>
  </si>
  <si>
    <t>ST0PPER</t>
    <phoneticPr fontId="4" type="noConversion"/>
  </si>
  <si>
    <t>HDB75-M01A5-1L</t>
  </si>
  <si>
    <t>HDB75-M01A5-1L</t>
    <phoneticPr fontId="4" type="noConversion"/>
  </si>
  <si>
    <t>L/G</t>
    <phoneticPr fontId="4" type="noConversion"/>
  </si>
  <si>
    <t>AMB0172A-KAA-R2</t>
    <phoneticPr fontId="4" type="noConversion"/>
  </si>
  <si>
    <t>SGF2033</t>
    <phoneticPr fontId="4" type="noConversion"/>
  </si>
  <si>
    <t>박소연</t>
  </si>
  <si>
    <t>재검</t>
    <phoneticPr fontId="4" type="noConversion"/>
  </si>
  <si>
    <t>김춘화</t>
  </si>
  <si>
    <t>SST</t>
    <phoneticPr fontId="4" type="noConversion"/>
  </si>
  <si>
    <t>KR6458AB456CA</t>
    <phoneticPr fontId="4" type="noConversion"/>
  </si>
  <si>
    <t>이은실</t>
  </si>
  <si>
    <t>AMB2071B-KAA-R3</t>
    <phoneticPr fontId="4" type="noConversion"/>
  </si>
  <si>
    <t>F/A</t>
    <phoneticPr fontId="4" type="noConversion"/>
  </si>
  <si>
    <t>SGF2041</t>
  </si>
  <si>
    <t>SGF2041</t>
    <phoneticPr fontId="4" type="noConversion"/>
  </si>
  <si>
    <t>HDBF05-M04B1</t>
    <phoneticPr fontId="4" type="noConversion"/>
  </si>
  <si>
    <t>김화</t>
    <phoneticPr fontId="4" type="noConversion"/>
  </si>
  <si>
    <t>LH-01A1</t>
    <phoneticPr fontId="4" type="noConversion"/>
  </si>
  <si>
    <t>LATCH</t>
    <phoneticPr fontId="4" type="noConversion"/>
  </si>
  <si>
    <t>SGF2050</t>
    <phoneticPr fontId="4" type="noConversion"/>
  </si>
  <si>
    <t>A</t>
    <phoneticPr fontId="4" type="noConversion"/>
  </si>
  <si>
    <t>KR6202-06KA</t>
    <phoneticPr fontId="4" type="noConversion"/>
  </si>
  <si>
    <t>JCL3030</t>
  </si>
  <si>
    <t>B/K</t>
    <phoneticPr fontId="4" type="noConversion"/>
  </si>
  <si>
    <t>SHAFT</t>
    <phoneticPr fontId="4" type="noConversion"/>
  </si>
  <si>
    <t>SST</t>
    <phoneticPr fontId="4" type="noConversion"/>
  </si>
  <si>
    <t>AMB2071B-KAA-R3</t>
    <phoneticPr fontId="4" type="noConversion"/>
  </si>
  <si>
    <t>BASE</t>
    <phoneticPr fontId="4" type="noConversion"/>
  </si>
  <si>
    <t>MCS</t>
    <phoneticPr fontId="4" type="noConversion"/>
  </si>
  <si>
    <t>B</t>
    <phoneticPr fontId="4" type="noConversion"/>
  </si>
  <si>
    <t>BODY</t>
    <phoneticPr fontId="4" type="noConversion"/>
  </si>
  <si>
    <t>AM0148B-K-R2</t>
    <phoneticPr fontId="4" type="noConversion"/>
  </si>
  <si>
    <t>AMB0355A-KAA-R2</t>
    <phoneticPr fontId="4" type="noConversion"/>
  </si>
  <si>
    <t>COVER</t>
    <phoneticPr fontId="4" type="noConversion"/>
  </si>
  <si>
    <t>SGF2030</t>
    <phoneticPr fontId="4" type="noConversion"/>
  </si>
  <si>
    <t>F/A</t>
    <phoneticPr fontId="4" type="noConversion"/>
  </si>
  <si>
    <t>AMB0150A-KAA-R1</t>
    <phoneticPr fontId="4" type="noConversion"/>
  </si>
  <si>
    <t>HRCS-00C11A</t>
    <phoneticPr fontId="4" type="noConversion"/>
  </si>
  <si>
    <t>TOP 3.3</t>
    <phoneticPr fontId="4" type="noConversion"/>
  </si>
  <si>
    <t>HIC</t>
    <phoneticPr fontId="4" type="noConversion"/>
  </si>
  <si>
    <t>홀 버 사상</t>
    <phoneticPr fontId="4" type="noConversion"/>
  </si>
  <si>
    <t>NP413-77549#IN-B</t>
    <phoneticPr fontId="4" type="noConversion"/>
  </si>
  <si>
    <t>김화</t>
    <phoneticPr fontId="4" type="noConversion"/>
  </si>
  <si>
    <t>HRCS-03C13</t>
    <phoneticPr fontId="4" type="noConversion"/>
  </si>
  <si>
    <t>F/P</t>
    <phoneticPr fontId="4" type="noConversion"/>
  </si>
  <si>
    <t>HSA08-M03A1</t>
    <phoneticPr fontId="4" type="noConversion"/>
  </si>
  <si>
    <t>HRCS-00C12A</t>
    <phoneticPr fontId="4" type="noConversion"/>
  </si>
  <si>
    <t>BOTTOM 3.3</t>
    <phoneticPr fontId="4" type="noConversion"/>
  </si>
  <si>
    <t>빨림</t>
    <phoneticPr fontId="8" type="noConversion"/>
  </si>
  <si>
    <t>이물
(기름)</t>
    <phoneticPr fontId="8" type="noConversion"/>
  </si>
  <si>
    <t>단차
(빨림)</t>
    <phoneticPr fontId="8" type="noConversion"/>
  </si>
  <si>
    <t>파손
(후크)</t>
    <phoneticPr fontId="8" type="noConversion"/>
  </si>
  <si>
    <t>파손
(코아)</t>
    <phoneticPr fontId="8" type="noConversion"/>
  </si>
  <si>
    <t>11월 18일</t>
    <phoneticPr fontId="4" type="noConversion"/>
  </si>
  <si>
    <t>11월 19일</t>
    <phoneticPr fontId="4" type="noConversion"/>
  </si>
  <si>
    <t>11월 20일</t>
    <phoneticPr fontId="4" type="noConversion"/>
  </si>
  <si>
    <t>크랙</t>
    <phoneticPr fontId="4" type="noConversion"/>
  </si>
  <si>
    <t>K-AR3544-1A</t>
    <phoneticPr fontId="4" type="noConversion"/>
  </si>
  <si>
    <t>뜯김=게이트 파손 28</t>
    <phoneticPr fontId="4" type="noConversion"/>
  </si>
  <si>
    <t>HSF05-M01B1</t>
    <phoneticPr fontId="4" type="noConversion"/>
  </si>
  <si>
    <t>K-AR3564-1A</t>
    <phoneticPr fontId="4" type="noConversion"/>
  </si>
  <si>
    <t>SGF2030TC</t>
    <phoneticPr fontId="4" type="noConversion"/>
  </si>
  <si>
    <t>K-AR3546-1A</t>
    <phoneticPr fontId="4" type="noConversion"/>
  </si>
  <si>
    <t>1234CAV 샘플</t>
    <phoneticPr fontId="4" type="noConversion"/>
  </si>
  <si>
    <t>샘플</t>
    <phoneticPr fontId="4" type="noConversion"/>
  </si>
  <si>
    <t>A</t>
    <phoneticPr fontId="4" type="noConversion"/>
  </si>
  <si>
    <t>B</t>
    <phoneticPr fontId="4" type="noConversion"/>
  </si>
  <si>
    <t>김화</t>
    <phoneticPr fontId="4" type="noConversion"/>
  </si>
  <si>
    <t>STOPPER</t>
    <phoneticPr fontId="4" type="noConversion"/>
  </si>
  <si>
    <t>HDB05-M04B1</t>
    <phoneticPr fontId="4" type="noConversion"/>
  </si>
  <si>
    <t>SHAFT</t>
    <phoneticPr fontId="4" type="noConversion"/>
  </si>
  <si>
    <t>KR6202-06KA</t>
    <phoneticPr fontId="4" type="noConversion"/>
  </si>
  <si>
    <t>A</t>
    <phoneticPr fontId="4" type="noConversion"/>
  </si>
  <si>
    <t>ST0PPER</t>
    <phoneticPr fontId="4" type="noConversion"/>
  </si>
  <si>
    <t>KR6197-D475PA</t>
    <phoneticPr fontId="4" type="noConversion"/>
  </si>
  <si>
    <t>B</t>
    <phoneticPr fontId="4" type="noConversion"/>
  </si>
  <si>
    <t>AMB0222A-KAA-R2</t>
    <phoneticPr fontId="4" type="noConversion"/>
  </si>
  <si>
    <t>MCS</t>
    <phoneticPr fontId="4" type="noConversion"/>
  </si>
  <si>
    <t>BASE</t>
    <phoneticPr fontId="4" type="noConversion"/>
  </si>
  <si>
    <t>AMM08006A-KAA-R1</t>
    <phoneticPr fontId="4" type="noConversion"/>
  </si>
  <si>
    <t>GN2330</t>
    <phoneticPr fontId="4" type="noConversion"/>
  </si>
  <si>
    <t>BODY</t>
    <phoneticPr fontId="4" type="noConversion"/>
  </si>
  <si>
    <t>AM0148B-K-R2</t>
    <phoneticPr fontId="4" type="noConversion"/>
  </si>
  <si>
    <t>KR6166-B299UA</t>
    <phoneticPr fontId="4" type="noConversion"/>
  </si>
  <si>
    <t>SST</t>
    <phoneticPr fontId="4" type="noConversion"/>
  </si>
  <si>
    <t>K-AR3545-1A</t>
    <phoneticPr fontId="4" type="noConversion"/>
  </si>
  <si>
    <t>SLIDER</t>
    <phoneticPr fontId="4" type="noConversion"/>
  </si>
  <si>
    <t>SGF2033</t>
    <phoneticPr fontId="4" type="noConversion"/>
  </si>
  <si>
    <t>샘플</t>
    <phoneticPr fontId="4" type="noConversion"/>
  </si>
  <si>
    <t>1.2.3.4샘플</t>
    <phoneticPr fontId="4" type="noConversion"/>
  </si>
  <si>
    <t>ADAPTER</t>
    <phoneticPr fontId="4" type="noConversion"/>
  </si>
  <si>
    <t>KR6166-GAB178QA</t>
    <phoneticPr fontId="4" type="noConversion"/>
  </si>
  <si>
    <t>SF2255</t>
    <phoneticPr fontId="4" type="noConversion"/>
  </si>
  <si>
    <t>L/G</t>
    <phoneticPr fontId="4" type="noConversion"/>
  </si>
  <si>
    <t>K-JR01920-M02ABA</t>
    <phoneticPr fontId="4" type="noConversion"/>
  </si>
  <si>
    <t>김화</t>
    <phoneticPr fontId="4" type="noConversion"/>
  </si>
  <si>
    <t xml:space="preserve">LOWER PLATE </t>
    <phoneticPr fontId="4" type="noConversion"/>
  </si>
  <si>
    <t>JD4901</t>
    <phoneticPr fontId="4" type="noConversion"/>
  </si>
  <si>
    <t>TM301-04</t>
    <phoneticPr fontId="4" type="noConversion"/>
  </si>
  <si>
    <t>TM301-04-1</t>
    <phoneticPr fontId="4" type="noConversion"/>
  </si>
  <si>
    <t>LOWER PLATE B</t>
    <phoneticPr fontId="4" type="noConversion"/>
  </si>
  <si>
    <t>BASE</t>
    <phoneticPr fontId="4" type="noConversion"/>
  </si>
  <si>
    <t>AMM0892A-KAB-R1</t>
    <phoneticPr fontId="4" type="noConversion"/>
  </si>
  <si>
    <t>PUSHER PLATE</t>
    <phoneticPr fontId="4" type="noConversion"/>
  </si>
  <si>
    <t>2928-HR03A-06B2</t>
    <phoneticPr fontId="4" type="noConversion"/>
  </si>
  <si>
    <t>A</t>
    <phoneticPr fontId="4" type="noConversion"/>
  </si>
  <si>
    <t>B</t>
    <phoneticPr fontId="4" type="noConversion"/>
  </si>
  <si>
    <t>PATTERN COVER</t>
    <phoneticPr fontId="4" type="noConversion"/>
  </si>
  <si>
    <t>샘플</t>
    <phoneticPr fontId="4" type="noConversion"/>
  </si>
  <si>
    <t>사상</t>
    <phoneticPr fontId="4" type="noConversion"/>
  </si>
  <si>
    <t>N/P</t>
    <phoneticPr fontId="4" type="noConversion"/>
  </si>
  <si>
    <t>재검</t>
    <phoneticPr fontId="4" type="noConversion"/>
  </si>
  <si>
    <t>SHAFT</t>
    <phoneticPr fontId="4" type="noConversion"/>
  </si>
  <si>
    <t>KR6197-06KA</t>
    <phoneticPr fontId="4" type="noConversion"/>
  </si>
  <si>
    <t>SST</t>
    <phoneticPr fontId="4" type="noConversion"/>
  </si>
  <si>
    <t>48X48 LATCH</t>
  </si>
  <si>
    <t>솔리드 메카</t>
    <phoneticPr fontId="4" type="noConversion"/>
  </si>
  <si>
    <t>SGF2030</t>
    <phoneticPr fontId="4" type="noConversion"/>
  </si>
  <si>
    <t>Pattern Cover-1</t>
    <phoneticPr fontId="4" type="noConversion"/>
  </si>
  <si>
    <t>S475</t>
    <phoneticPr fontId="4" type="noConversion"/>
  </si>
  <si>
    <t>LCP ESD</t>
    <phoneticPr fontId="4" type="noConversion"/>
  </si>
  <si>
    <t>울템 ESD</t>
    <phoneticPr fontId="4" type="noConversion"/>
  </si>
  <si>
    <t>1.2샘플</t>
    <phoneticPr fontId="4" type="noConversion"/>
  </si>
  <si>
    <t>JCL3030</t>
    <phoneticPr fontId="4" type="noConversion"/>
  </si>
  <si>
    <t>김화</t>
    <phoneticPr fontId="4" type="noConversion"/>
  </si>
  <si>
    <t>아람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</si>
</sst>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%"/>
    <numFmt numFmtId="177" formatCode="General&quot;P&quot;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0" borderId="16" xfId="0" quotePrefix="1" applyFont="1" applyBorder="1" applyAlignment="1" applyProtection="1">
      <alignment horizontal="center" vertical="center" shrinkToFit="1"/>
      <protection locked="0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10" fillId="0" borderId="20" xfId="3" applyFont="1" applyBorder="1" applyAlignment="1" applyProtection="1">
      <alignment horizontal="center" vertical="center" wrapText="1" shrinkToFit="1"/>
      <protection locked="0"/>
    </xf>
    <xf numFmtId="0" fontId="10" fillId="0" borderId="19" xfId="3" applyFont="1" applyBorder="1" applyAlignment="1" applyProtection="1">
      <alignment horizontal="center" vertical="center" wrapText="1" shrinkToFit="1"/>
      <protection locked="0"/>
    </xf>
    <xf numFmtId="0" fontId="10" fillId="0" borderId="19" xfId="0" applyFont="1" applyBorder="1" applyAlignment="1" applyProtection="1">
      <alignment horizontal="center" vertical="center" shrinkToFit="1"/>
      <protection locked="0"/>
    </xf>
    <xf numFmtId="0" fontId="11" fillId="6" borderId="19" xfId="0" applyFont="1" applyFill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18" fillId="4" borderId="15" xfId="3" applyFont="1" applyFill="1" applyBorder="1" applyAlignment="1" applyProtection="1">
      <alignment horizontal="center" vertical="center" wrapText="1" shrinkToFit="1"/>
      <protection locked="0"/>
    </xf>
    <xf numFmtId="177" fontId="8" fillId="0" borderId="16" xfId="0" applyNumberFormat="1" applyFont="1" applyBorder="1" applyAlignment="1" applyProtection="1">
      <alignment horizontal="center" vertical="center"/>
      <protection locked="0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41" fontId="13" fillId="4" borderId="21" xfId="1" applyFont="1" applyFill="1" applyBorder="1" applyAlignment="1" applyProtection="1">
      <alignment horizontal="center" vertical="center" shrinkToFit="1"/>
    </xf>
    <xf numFmtId="41" fontId="13" fillId="4" borderId="22" xfId="1" applyFont="1" applyFill="1" applyBorder="1" applyAlignment="1" applyProtection="1">
      <alignment horizontal="center" vertical="center" shrinkToFit="1"/>
    </xf>
  </cellXfs>
  <cellStyles count="5">
    <cellStyle name="백분율" xfId="2" builtinId="5"/>
    <cellStyle name="쉼표 [0]" xfId="1" builtinId="6"/>
    <cellStyle name="쉼표 [0] 2" xfId="4" xr:uid="{DDD15548-C878-4113-A047-F0DBAD3870D2}"/>
    <cellStyle name="표준" xfId="0" builtinId="0"/>
    <cellStyle name="표준 2" xfId="3" xr:uid="{C319DB51-9623-445C-B8A6-2B24DBEB128F}"/>
  </cellStyles>
  <dxfs count="590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17C8-6F31-4DF7-9585-601E65684762}"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20"/>
  </cols>
  <sheetData>
    <row r="3" spans="2:3" ht="15" customHeight="1" x14ac:dyDescent="0.3">
      <c r="B3" s="19" t="s">
        <v>28</v>
      </c>
      <c r="C3" s="19" t="s">
        <v>29</v>
      </c>
    </row>
    <row r="4" spans="2:3" ht="15" customHeight="1" x14ac:dyDescent="0.3">
      <c r="B4" s="21"/>
      <c r="C4" s="21" t="s">
        <v>35</v>
      </c>
    </row>
    <row r="5" spans="2:3" ht="15" customHeight="1" x14ac:dyDescent="0.3">
      <c r="B5" s="21" t="s">
        <v>30</v>
      </c>
      <c r="C5" s="21" t="s">
        <v>31</v>
      </c>
    </row>
    <row r="6" spans="2:3" ht="15" customHeight="1" x14ac:dyDescent="0.3">
      <c r="B6" s="21" t="s">
        <v>32</v>
      </c>
      <c r="C6" s="21" t="s">
        <v>33</v>
      </c>
    </row>
    <row r="7" spans="2:3" ht="15" customHeight="1" x14ac:dyDescent="0.3">
      <c r="B7" s="21" t="s">
        <v>34</v>
      </c>
      <c r="C7" s="21" t="s">
        <v>37</v>
      </c>
    </row>
    <row r="8" spans="2:3" ht="15" customHeight="1" x14ac:dyDescent="0.3">
      <c r="B8" s="21" t="s">
        <v>36</v>
      </c>
      <c r="C8" s="21" t="s">
        <v>39</v>
      </c>
    </row>
    <row r="9" spans="2:3" ht="15" customHeight="1" x14ac:dyDescent="0.3">
      <c r="B9" s="21" t="s">
        <v>38</v>
      </c>
      <c r="C9" s="21" t="s">
        <v>41</v>
      </c>
    </row>
    <row r="10" spans="2:3" ht="15" customHeight="1" x14ac:dyDescent="0.3">
      <c r="B10" s="21" t="s">
        <v>40</v>
      </c>
      <c r="C10" s="21"/>
    </row>
    <row r="11" spans="2:3" ht="15" customHeight="1" x14ac:dyDescent="0.3">
      <c r="B11" s="21" t="s">
        <v>42</v>
      </c>
      <c r="C11" s="21"/>
    </row>
    <row r="12" spans="2:3" ht="15" customHeight="1" x14ac:dyDescent="0.3">
      <c r="B12" s="21" t="s">
        <v>43</v>
      </c>
      <c r="C12" s="21"/>
    </row>
    <row r="13" spans="2:3" ht="15" customHeight="1" x14ac:dyDescent="0.3">
      <c r="B13" s="21" t="s">
        <v>44</v>
      </c>
      <c r="C13" s="21"/>
    </row>
    <row r="14" spans="2:3" ht="15" customHeight="1" x14ac:dyDescent="0.3">
      <c r="B14" s="21" t="s">
        <v>45</v>
      </c>
      <c r="C14" s="21"/>
    </row>
    <row r="15" spans="2:3" ht="15" customHeight="1" x14ac:dyDescent="0.3">
      <c r="B15" s="21" t="s">
        <v>48</v>
      </c>
      <c r="C15" s="21"/>
    </row>
    <row r="16" spans="2:3" ht="15" customHeight="1" x14ac:dyDescent="0.3">
      <c r="B16" s="21" t="s">
        <v>49</v>
      </c>
      <c r="C16" s="21"/>
    </row>
    <row r="17" spans="2:3" ht="15" customHeight="1" x14ac:dyDescent="0.3">
      <c r="B17" s="21"/>
      <c r="C17" s="21"/>
    </row>
    <row r="18" spans="2:3" ht="15" customHeight="1" x14ac:dyDescent="0.3">
      <c r="B18" s="21"/>
      <c r="C18" s="21"/>
    </row>
    <row r="19" spans="2:3" ht="15" customHeight="1" x14ac:dyDescent="0.3">
      <c r="B19" s="21"/>
      <c r="C19" s="21"/>
    </row>
    <row r="20" spans="2:3" ht="15" customHeight="1" x14ac:dyDescent="0.3">
      <c r="B20" s="21"/>
      <c r="C20" s="21"/>
    </row>
    <row r="21" spans="2:3" ht="15" customHeight="1" x14ac:dyDescent="0.3">
      <c r="B21" s="21"/>
      <c r="C21" s="21"/>
    </row>
    <row r="22" spans="2:3" ht="15" customHeight="1" x14ac:dyDescent="0.3">
      <c r="B22" s="21"/>
      <c r="C22" s="21"/>
    </row>
    <row r="23" spans="2:3" ht="15" customHeight="1" x14ac:dyDescent="0.3">
      <c r="B23" s="21"/>
      <c r="C23" s="21"/>
    </row>
    <row r="24" spans="2:3" ht="15" customHeight="1" x14ac:dyDescent="0.3">
      <c r="B24" s="21"/>
      <c r="C24" s="21"/>
    </row>
    <row r="25" spans="2:3" ht="15" customHeight="1" x14ac:dyDescent="0.3">
      <c r="B25" s="21"/>
      <c r="C25" s="21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FA3FD-EA44-4738-8A33-0500D9B63CC3}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F18" sqref="F18"/>
    </sheetView>
  </sheetViews>
  <sheetFormatPr defaultRowHeight="16.5" x14ac:dyDescent="0.3"/>
  <cols>
    <col min="1" max="1" width="6.75" style="17" customWidth="1"/>
    <col min="2" max="2" width="6.25" style="17" customWidth="1"/>
    <col min="3" max="3" width="6.75" style="17" customWidth="1"/>
    <col min="4" max="4" width="8.125" style="17" customWidth="1"/>
    <col min="5" max="5" width="19" style="17" customWidth="1"/>
    <col min="6" max="6" width="22.75" style="17" customWidth="1"/>
    <col min="7" max="8" width="7.875" style="17" customWidth="1"/>
    <col min="9" max="9" width="6.625" style="17" customWidth="1"/>
    <col min="10" max="10" width="7.5" style="17" bestFit="1" customWidth="1"/>
    <col min="11" max="11" width="6.625" style="17" customWidth="1"/>
    <col min="12" max="12" width="7.875" style="18" customWidth="1"/>
    <col min="13" max="23" width="5.875" style="17" customWidth="1"/>
    <col min="24" max="24" width="9.875" style="17" customWidth="1"/>
    <col min="25" max="26" width="5.375" style="17" customWidth="1"/>
    <col min="27" max="27" width="9" style="17" customWidth="1"/>
    <col min="28" max="28" width="10.25" style="17" customWidth="1"/>
    <col min="29" max="29" width="33.75" style="17" bestFit="1" customWidth="1"/>
    <col min="30" max="16384" width="9" style="17"/>
  </cols>
  <sheetData>
    <row r="1" spans="1:29" s="1" customFormat="1" ht="13.5" customHeight="1" x14ac:dyDescent="0.3">
      <c r="A1" s="32" t="s">
        <v>51</v>
      </c>
      <c r="B1" s="33"/>
      <c r="C1" s="33"/>
      <c r="D1" s="33"/>
      <c r="E1" s="38" t="s">
        <v>0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9"/>
    </row>
    <row r="2" spans="1:29" s="1" customFormat="1" ht="13.5" customHeight="1" x14ac:dyDescent="0.3">
      <c r="A2" s="34"/>
      <c r="B2" s="35"/>
      <c r="C2" s="35"/>
      <c r="D2" s="35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1"/>
    </row>
    <row r="3" spans="1:29" s="1" customFormat="1" ht="13.5" customHeight="1" x14ac:dyDescent="0.3">
      <c r="A3" s="36"/>
      <c r="B3" s="37"/>
      <c r="C3" s="37"/>
      <c r="D3" s="37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3"/>
    </row>
    <row r="4" spans="1:29" s="1" customFormat="1" ht="9.9499999999999993" customHeight="1" thickBot="1" x14ac:dyDescent="0.35">
      <c r="A4" s="44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6"/>
    </row>
    <row r="5" spans="1:29" s="2" customFormat="1" ht="17.25" thickTop="1" x14ac:dyDescent="0.3">
      <c r="A5" s="47" t="s">
        <v>1</v>
      </c>
      <c r="B5" s="49" t="s">
        <v>50</v>
      </c>
      <c r="C5" s="49" t="str">
        <f>RIGHT($A$1,1)</f>
        <v>일</v>
      </c>
      <c r="D5" s="47" t="s">
        <v>2</v>
      </c>
      <c r="E5" s="47" t="s">
        <v>3</v>
      </c>
      <c r="F5" s="47" t="s">
        <v>4</v>
      </c>
      <c r="G5" s="47" t="s">
        <v>5</v>
      </c>
      <c r="H5" s="55" t="s">
        <v>6</v>
      </c>
      <c r="I5" s="47" t="s">
        <v>7</v>
      </c>
      <c r="J5" s="47" t="s">
        <v>8</v>
      </c>
      <c r="K5" s="47" t="s">
        <v>9</v>
      </c>
      <c r="L5" s="56" t="s">
        <v>10</v>
      </c>
      <c r="M5" s="51" t="s">
        <v>11</v>
      </c>
      <c r="N5" s="51"/>
      <c r="O5" s="51"/>
      <c r="P5" s="51"/>
      <c r="Q5" s="51"/>
      <c r="R5" s="51"/>
      <c r="S5" s="51"/>
      <c r="T5" s="51"/>
      <c r="U5" s="51"/>
      <c r="V5" s="51"/>
      <c r="W5" s="51"/>
      <c r="X5" s="51" t="s">
        <v>12</v>
      </c>
      <c r="Y5" s="51"/>
      <c r="Z5" s="51"/>
      <c r="AA5" s="51" t="s">
        <v>13</v>
      </c>
      <c r="AB5" s="51" t="s">
        <v>14</v>
      </c>
      <c r="AC5" s="53" t="s">
        <v>15</v>
      </c>
    </row>
    <row r="6" spans="1:29" s="2" customFormat="1" ht="17.25" thickBot="1" x14ac:dyDescent="0.35">
      <c r="A6" s="48"/>
      <c r="B6" s="50"/>
      <c r="C6" s="50"/>
      <c r="D6" s="48"/>
      <c r="E6" s="48"/>
      <c r="F6" s="48"/>
      <c r="G6" s="48"/>
      <c r="H6" s="48"/>
      <c r="I6" s="48"/>
      <c r="J6" s="48"/>
      <c r="K6" s="48"/>
      <c r="L6" s="57"/>
      <c r="M6" s="22" t="s">
        <v>16</v>
      </c>
      <c r="N6" s="22" t="s">
        <v>17</v>
      </c>
      <c r="O6" s="22" t="s">
        <v>18</v>
      </c>
      <c r="P6" s="22" t="s">
        <v>19</v>
      </c>
      <c r="Q6" s="22" t="s">
        <v>20</v>
      </c>
      <c r="R6" s="3" t="s">
        <v>21</v>
      </c>
      <c r="S6" s="22" t="s">
        <v>22</v>
      </c>
      <c r="T6" s="3" t="s">
        <v>23</v>
      </c>
      <c r="U6" s="3" t="s">
        <v>46</v>
      </c>
      <c r="V6" s="3" t="s">
        <v>47</v>
      </c>
      <c r="W6" s="22" t="s">
        <v>24</v>
      </c>
      <c r="X6" s="22" t="s">
        <v>25</v>
      </c>
      <c r="Y6" s="22" t="s">
        <v>26</v>
      </c>
      <c r="Z6" s="22" t="s">
        <v>27</v>
      </c>
      <c r="AA6" s="52"/>
      <c r="AB6" s="52"/>
      <c r="AC6" s="52"/>
    </row>
    <row r="7" spans="1:29" s="13" customFormat="1" ht="20.100000000000001" customHeight="1" thickTop="1" x14ac:dyDescent="0.3">
      <c r="A7" s="4">
        <v>1</v>
      </c>
      <c r="B7" s="5">
        <v>11</v>
      </c>
      <c r="C7" s="5">
        <v>16</v>
      </c>
      <c r="D7" s="6" t="s">
        <v>54</v>
      </c>
      <c r="E7" s="6" t="s">
        <v>55</v>
      </c>
      <c r="F7" s="4" t="s">
        <v>56</v>
      </c>
      <c r="G7" s="4" t="s">
        <v>57</v>
      </c>
      <c r="H7" s="4" t="s">
        <v>58</v>
      </c>
      <c r="I7" s="7">
        <f t="shared" ref="I7:I46" si="0">J7+K7</f>
        <v>2696</v>
      </c>
      <c r="J7" s="8">
        <v>2450</v>
      </c>
      <c r="K7" s="7">
        <f t="shared" ref="K7:K16" si="1">SUM(M7:W7)</f>
        <v>246</v>
      </c>
      <c r="L7" s="9">
        <f t="shared" ref="L7:L46" si="2">K7/I7</f>
        <v>9.1246290801186944E-2</v>
      </c>
      <c r="M7" s="10"/>
      <c r="N7" s="10"/>
      <c r="O7" s="10"/>
      <c r="P7" s="10"/>
      <c r="Q7" s="10">
        <v>5</v>
      </c>
      <c r="R7" s="10"/>
      <c r="S7" s="10">
        <v>25</v>
      </c>
      <c r="T7" s="10">
        <v>3</v>
      </c>
      <c r="U7" s="10">
        <v>213</v>
      </c>
      <c r="V7" s="10"/>
      <c r="W7" s="10"/>
      <c r="X7" s="11">
        <v>20201112</v>
      </c>
      <c r="Y7" s="11">
        <v>2</v>
      </c>
      <c r="Z7" s="5" t="s">
        <v>60</v>
      </c>
      <c r="AA7" s="11" t="str">
        <f t="shared" ref="AA7:AA46" si="3">IF($Z7="A","하선동",IF($Z7="B","이형준",""))</f>
        <v>이형준</v>
      </c>
      <c r="AB7" s="4" t="s">
        <v>73</v>
      </c>
      <c r="AC7" s="12"/>
    </row>
    <row r="8" spans="1:29" s="13" customFormat="1" ht="20.100000000000001" customHeight="1" x14ac:dyDescent="0.3">
      <c r="A8" s="4">
        <v>2</v>
      </c>
      <c r="B8" s="5">
        <f>B7</f>
        <v>11</v>
      </c>
      <c r="C8" s="5">
        <f>C7</f>
        <v>16</v>
      </c>
      <c r="D8" s="6" t="s">
        <v>66</v>
      </c>
      <c r="E8" s="6" t="s">
        <v>62</v>
      </c>
      <c r="F8" s="6" t="s">
        <v>64</v>
      </c>
      <c r="G8" s="4" t="s">
        <v>68</v>
      </c>
      <c r="H8" s="4" t="s">
        <v>67</v>
      </c>
      <c r="I8" s="7">
        <f t="shared" si="0"/>
        <v>1200</v>
      </c>
      <c r="J8" s="8">
        <v>1200</v>
      </c>
      <c r="K8" s="7">
        <f t="shared" si="1"/>
        <v>0</v>
      </c>
      <c r="L8" s="9">
        <f t="shared" si="2"/>
        <v>0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1">
        <v>20201116</v>
      </c>
      <c r="Y8" s="11">
        <v>5</v>
      </c>
      <c r="Z8" s="5" t="s">
        <v>61</v>
      </c>
      <c r="AA8" s="11" t="str">
        <f t="shared" si="3"/>
        <v>하선동</v>
      </c>
      <c r="AB8" s="4" t="s">
        <v>73</v>
      </c>
      <c r="AC8" s="12"/>
    </row>
    <row r="9" spans="1:29" s="13" customFormat="1" ht="20.100000000000001" customHeight="1" x14ac:dyDescent="0.3">
      <c r="A9" s="4">
        <v>3</v>
      </c>
      <c r="B9" s="5">
        <f t="shared" ref="B9:C46" si="4">B8</f>
        <v>11</v>
      </c>
      <c r="C9" s="5">
        <f t="shared" si="4"/>
        <v>16</v>
      </c>
      <c r="D9" s="6" t="s">
        <v>66</v>
      </c>
      <c r="E9" s="15" t="s">
        <v>63</v>
      </c>
      <c r="F9" s="4" t="s">
        <v>65</v>
      </c>
      <c r="G9" s="4">
        <v>7301</v>
      </c>
      <c r="H9" s="4" t="s">
        <v>67</v>
      </c>
      <c r="I9" s="7">
        <f t="shared" si="0"/>
        <v>1030</v>
      </c>
      <c r="J9" s="8">
        <v>1030</v>
      </c>
      <c r="K9" s="7">
        <f t="shared" si="1"/>
        <v>0</v>
      </c>
      <c r="L9" s="9">
        <f t="shared" si="2"/>
        <v>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1">
        <v>20201116</v>
      </c>
      <c r="Y9" s="11">
        <v>14</v>
      </c>
      <c r="Z9" s="5" t="s">
        <v>61</v>
      </c>
      <c r="AA9" s="11" t="str">
        <f t="shared" si="3"/>
        <v>하선동</v>
      </c>
      <c r="AB9" s="4" t="s">
        <v>73</v>
      </c>
      <c r="AC9" s="12"/>
    </row>
    <row r="10" spans="1:29" s="13" customFormat="1" ht="20.100000000000001" customHeight="1" x14ac:dyDescent="0.3">
      <c r="A10" s="4">
        <v>4</v>
      </c>
      <c r="B10" s="5">
        <f t="shared" si="4"/>
        <v>11</v>
      </c>
      <c r="C10" s="5">
        <f t="shared" si="4"/>
        <v>16</v>
      </c>
      <c r="D10" s="6" t="s">
        <v>54</v>
      </c>
      <c r="E10" s="6" t="s">
        <v>55</v>
      </c>
      <c r="F10" s="4" t="s">
        <v>56</v>
      </c>
      <c r="G10" s="4" t="s">
        <v>57</v>
      </c>
      <c r="H10" s="4" t="s">
        <v>58</v>
      </c>
      <c r="I10" s="7">
        <f t="shared" si="0"/>
        <v>1709</v>
      </c>
      <c r="J10" s="8">
        <v>1660</v>
      </c>
      <c r="K10" s="7">
        <f t="shared" si="1"/>
        <v>49</v>
      </c>
      <c r="L10" s="9">
        <f t="shared" si="2"/>
        <v>2.8671737858396724E-2</v>
      </c>
      <c r="M10" s="10"/>
      <c r="N10" s="10"/>
      <c r="O10" s="10"/>
      <c r="P10" s="10"/>
      <c r="Q10" s="10">
        <v>2</v>
      </c>
      <c r="R10" s="10"/>
      <c r="S10" s="10">
        <v>46</v>
      </c>
      <c r="T10" s="10">
        <v>1</v>
      </c>
      <c r="U10" s="10"/>
      <c r="V10" s="10"/>
      <c r="W10" s="10"/>
      <c r="X10" s="11">
        <v>20201116</v>
      </c>
      <c r="Y10" s="11">
        <v>2</v>
      </c>
      <c r="Z10" s="5" t="s">
        <v>61</v>
      </c>
      <c r="AA10" s="11" t="str">
        <f t="shared" si="3"/>
        <v>하선동</v>
      </c>
      <c r="AB10" s="4" t="s">
        <v>73</v>
      </c>
      <c r="AC10" s="12"/>
    </row>
    <row r="11" spans="1:29" s="13" customFormat="1" ht="20.100000000000001" customHeight="1" x14ac:dyDescent="0.3">
      <c r="A11" s="4">
        <v>5</v>
      </c>
      <c r="B11" s="5">
        <f t="shared" si="4"/>
        <v>11</v>
      </c>
      <c r="C11" s="5">
        <f t="shared" si="4"/>
        <v>16</v>
      </c>
      <c r="D11" s="6" t="s">
        <v>30</v>
      </c>
      <c r="E11" s="6" t="s">
        <v>75</v>
      </c>
      <c r="F11" s="6" t="s">
        <v>76</v>
      </c>
      <c r="G11" s="4" t="s">
        <v>77</v>
      </c>
      <c r="H11" s="4" t="s">
        <v>78</v>
      </c>
      <c r="I11" s="7">
        <f t="shared" si="0"/>
        <v>384</v>
      </c>
      <c r="J11" s="8">
        <v>382</v>
      </c>
      <c r="K11" s="7">
        <f t="shared" si="1"/>
        <v>2</v>
      </c>
      <c r="L11" s="9">
        <f t="shared" si="2"/>
        <v>5.208333333333333E-3</v>
      </c>
      <c r="M11" s="10"/>
      <c r="N11" s="10"/>
      <c r="O11" s="10"/>
      <c r="P11" s="10">
        <v>2</v>
      </c>
      <c r="Q11" s="10"/>
      <c r="R11" s="10"/>
      <c r="S11" s="10"/>
      <c r="T11" s="10"/>
      <c r="U11" s="10"/>
      <c r="V11" s="10"/>
      <c r="W11" s="10"/>
      <c r="X11" s="11">
        <v>20201112</v>
      </c>
      <c r="Y11" s="11">
        <v>1</v>
      </c>
      <c r="Z11" s="5" t="s">
        <v>60</v>
      </c>
      <c r="AA11" s="11" t="str">
        <f t="shared" si="3"/>
        <v>이형준</v>
      </c>
      <c r="AB11" s="4" t="s">
        <v>79</v>
      </c>
      <c r="AC11" s="12"/>
    </row>
    <row r="12" spans="1:29" s="13" customFormat="1" ht="20.100000000000001" customHeight="1" x14ac:dyDescent="0.3">
      <c r="A12" s="4">
        <v>6</v>
      </c>
      <c r="B12" s="5">
        <f t="shared" si="4"/>
        <v>11</v>
      </c>
      <c r="C12" s="5">
        <f t="shared" si="4"/>
        <v>16</v>
      </c>
      <c r="D12" s="6" t="s">
        <v>30</v>
      </c>
      <c r="E12" s="6" t="s">
        <v>80</v>
      </c>
      <c r="F12" s="6" t="s">
        <v>81</v>
      </c>
      <c r="G12" s="4" t="s">
        <v>82</v>
      </c>
      <c r="H12" s="4" t="s">
        <v>83</v>
      </c>
      <c r="I12" s="7">
        <f t="shared" si="0"/>
        <v>388</v>
      </c>
      <c r="J12" s="8">
        <v>388</v>
      </c>
      <c r="K12" s="7">
        <f t="shared" si="1"/>
        <v>0</v>
      </c>
      <c r="L12" s="9">
        <f t="shared" si="2"/>
        <v>0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1">
        <v>20201112</v>
      </c>
      <c r="Y12" s="11">
        <v>7</v>
      </c>
      <c r="Z12" s="5" t="s">
        <v>60</v>
      </c>
      <c r="AA12" s="11" t="str">
        <f t="shared" si="3"/>
        <v>이형준</v>
      </c>
      <c r="AB12" s="4" t="s">
        <v>79</v>
      </c>
      <c r="AC12" s="12"/>
    </row>
    <row r="13" spans="1:29" s="13" customFormat="1" ht="20.100000000000001" customHeight="1" x14ac:dyDescent="0.3">
      <c r="A13" s="4">
        <v>7</v>
      </c>
      <c r="B13" s="5">
        <f t="shared" si="4"/>
        <v>11</v>
      </c>
      <c r="C13" s="5">
        <f t="shared" si="4"/>
        <v>16</v>
      </c>
      <c r="D13" s="6" t="s">
        <v>30</v>
      </c>
      <c r="E13" s="6" t="s">
        <v>80</v>
      </c>
      <c r="F13" s="6" t="s">
        <v>81</v>
      </c>
      <c r="G13" s="4" t="s">
        <v>82</v>
      </c>
      <c r="H13" s="4" t="s">
        <v>83</v>
      </c>
      <c r="I13" s="7">
        <f t="shared" si="0"/>
        <v>499</v>
      </c>
      <c r="J13" s="8">
        <v>497</v>
      </c>
      <c r="K13" s="7">
        <f t="shared" si="1"/>
        <v>2</v>
      </c>
      <c r="L13" s="9">
        <f t="shared" si="2"/>
        <v>4.0080160320641279E-3</v>
      </c>
      <c r="M13" s="10"/>
      <c r="N13" s="10"/>
      <c r="O13" s="10"/>
      <c r="P13" s="10">
        <v>2</v>
      </c>
      <c r="Q13" s="10"/>
      <c r="R13" s="10"/>
      <c r="S13" s="10"/>
      <c r="T13" s="10"/>
      <c r="U13" s="10"/>
      <c r="V13" s="10"/>
      <c r="W13" s="10"/>
      <c r="X13" s="11">
        <v>20201116</v>
      </c>
      <c r="Y13" s="11">
        <v>7</v>
      </c>
      <c r="Z13" s="5" t="s">
        <v>61</v>
      </c>
      <c r="AA13" s="11" t="str">
        <f t="shared" si="3"/>
        <v>하선동</v>
      </c>
      <c r="AB13" s="4" t="s">
        <v>79</v>
      </c>
      <c r="AC13" s="12"/>
    </row>
    <row r="14" spans="1:29" s="13" customFormat="1" ht="20.100000000000001" customHeight="1" x14ac:dyDescent="0.3">
      <c r="A14" s="4">
        <v>8</v>
      </c>
      <c r="B14" s="5">
        <f t="shared" si="4"/>
        <v>11</v>
      </c>
      <c r="C14" s="5">
        <f t="shared" si="4"/>
        <v>16</v>
      </c>
      <c r="D14" s="6" t="s">
        <v>84</v>
      </c>
      <c r="E14" s="6" t="s">
        <v>80</v>
      </c>
      <c r="F14" s="6" t="s">
        <v>85</v>
      </c>
      <c r="G14" s="4" t="s">
        <v>86</v>
      </c>
      <c r="H14" s="4" t="s">
        <v>83</v>
      </c>
      <c r="I14" s="7">
        <f t="shared" si="0"/>
        <v>874</v>
      </c>
      <c r="J14" s="8">
        <v>821</v>
      </c>
      <c r="K14" s="7">
        <f t="shared" si="1"/>
        <v>53</v>
      </c>
      <c r="L14" s="9">
        <f t="shared" si="2"/>
        <v>6.0640732265446223E-2</v>
      </c>
      <c r="M14" s="10">
        <v>42</v>
      </c>
      <c r="N14" s="10"/>
      <c r="O14" s="10"/>
      <c r="P14" s="10">
        <v>11</v>
      </c>
      <c r="Q14" s="10"/>
      <c r="R14" s="10"/>
      <c r="S14" s="10"/>
      <c r="T14" s="10"/>
      <c r="U14" s="10"/>
      <c r="V14" s="10"/>
      <c r="W14" s="10"/>
      <c r="X14" s="11">
        <v>20201112</v>
      </c>
      <c r="Y14" s="11">
        <v>3</v>
      </c>
      <c r="Z14" s="5" t="s">
        <v>60</v>
      </c>
      <c r="AA14" s="11" t="str">
        <f t="shared" si="3"/>
        <v>이형준</v>
      </c>
      <c r="AB14" s="4" t="s">
        <v>79</v>
      </c>
      <c r="AC14" s="12"/>
    </row>
    <row r="15" spans="1:29" s="13" customFormat="1" ht="20.100000000000001" customHeight="1" x14ac:dyDescent="0.3">
      <c r="A15" s="4">
        <v>9</v>
      </c>
      <c r="B15" s="5">
        <f t="shared" si="4"/>
        <v>11</v>
      </c>
      <c r="C15" s="5">
        <f t="shared" si="4"/>
        <v>16</v>
      </c>
      <c r="D15" s="6" t="s">
        <v>66</v>
      </c>
      <c r="E15" s="6" t="s">
        <v>88</v>
      </c>
      <c r="F15" s="6" t="s">
        <v>87</v>
      </c>
      <c r="G15" s="4">
        <v>7301</v>
      </c>
      <c r="H15" s="4" t="s">
        <v>67</v>
      </c>
      <c r="I15" s="7">
        <f t="shared" si="0"/>
        <v>3060</v>
      </c>
      <c r="J15" s="8">
        <v>3060</v>
      </c>
      <c r="K15" s="7">
        <f t="shared" si="1"/>
        <v>0</v>
      </c>
      <c r="L15" s="9">
        <f t="shared" si="2"/>
        <v>0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1">
        <v>20201111</v>
      </c>
      <c r="Y15" s="11">
        <v>13</v>
      </c>
      <c r="Z15" s="5" t="s">
        <v>60</v>
      </c>
      <c r="AA15" s="11" t="str">
        <f t="shared" si="3"/>
        <v>이형준</v>
      </c>
      <c r="AB15" s="4" t="s">
        <v>79</v>
      </c>
      <c r="AC15" s="12"/>
    </row>
    <row r="16" spans="1:29" s="13" customFormat="1" ht="20.100000000000001" customHeight="1" x14ac:dyDescent="0.3">
      <c r="A16" s="4">
        <v>10</v>
      </c>
      <c r="B16" s="5">
        <f t="shared" si="4"/>
        <v>11</v>
      </c>
      <c r="C16" s="5">
        <f t="shared" si="4"/>
        <v>16</v>
      </c>
      <c r="D16" s="6" t="s">
        <v>66</v>
      </c>
      <c r="E16" s="6" t="s">
        <v>88</v>
      </c>
      <c r="F16" s="6" t="s">
        <v>87</v>
      </c>
      <c r="G16" s="4">
        <v>7301</v>
      </c>
      <c r="H16" s="4" t="s">
        <v>67</v>
      </c>
      <c r="I16" s="7">
        <f t="shared" si="0"/>
        <v>2050</v>
      </c>
      <c r="J16" s="8">
        <v>2050</v>
      </c>
      <c r="K16" s="7">
        <f t="shared" si="1"/>
        <v>0</v>
      </c>
      <c r="L16" s="9">
        <f t="shared" si="2"/>
        <v>0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1">
        <v>20201111</v>
      </c>
      <c r="Y16" s="11">
        <v>13</v>
      </c>
      <c r="Z16" s="5" t="s">
        <v>61</v>
      </c>
      <c r="AA16" s="11" t="str">
        <f t="shared" si="3"/>
        <v>하선동</v>
      </c>
      <c r="AB16" s="4" t="s">
        <v>79</v>
      </c>
      <c r="AC16" s="12"/>
    </row>
    <row r="17" spans="1:29" s="13" customFormat="1" ht="20.100000000000001" customHeight="1" x14ac:dyDescent="0.3">
      <c r="A17" s="4">
        <v>11</v>
      </c>
      <c r="B17" s="5">
        <f t="shared" si="4"/>
        <v>11</v>
      </c>
      <c r="C17" s="5">
        <f t="shared" si="4"/>
        <v>16</v>
      </c>
      <c r="D17" s="6" t="s">
        <v>54</v>
      </c>
      <c r="E17" s="6" t="s">
        <v>91</v>
      </c>
      <c r="F17" s="6" t="s">
        <v>90</v>
      </c>
      <c r="G17" s="4" t="s">
        <v>57</v>
      </c>
      <c r="H17" s="4" t="s">
        <v>67</v>
      </c>
      <c r="I17" s="7">
        <f t="shared" si="0"/>
        <v>3298</v>
      </c>
      <c r="J17" s="8">
        <v>3290</v>
      </c>
      <c r="K17" s="7">
        <f t="shared" ref="K17:K18" si="5">SUM(M17:W17)</f>
        <v>8</v>
      </c>
      <c r="L17" s="9">
        <f t="shared" si="2"/>
        <v>2.4257125530624622E-3</v>
      </c>
      <c r="M17" s="10"/>
      <c r="N17" s="10"/>
      <c r="O17" s="10"/>
      <c r="P17" s="10"/>
      <c r="Q17" s="10"/>
      <c r="R17" s="10"/>
      <c r="S17" s="10"/>
      <c r="T17" s="10">
        <v>8</v>
      </c>
      <c r="U17" s="10"/>
      <c r="V17" s="10"/>
      <c r="W17" s="10"/>
      <c r="X17" s="11">
        <v>20201112</v>
      </c>
      <c r="Y17" s="11">
        <v>5</v>
      </c>
      <c r="Z17" s="5" t="s">
        <v>61</v>
      </c>
      <c r="AA17" s="11" t="str">
        <f t="shared" si="3"/>
        <v>하선동</v>
      </c>
      <c r="AB17" s="4" t="s">
        <v>79</v>
      </c>
      <c r="AC17" s="12"/>
    </row>
    <row r="18" spans="1:29" s="13" customFormat="1" ht="20.100000000000001" customHeight="1" x14ac:dyDescent="0.3">
      <c r="A18" s="4">
        <v>12</v>
      </c>
      <c r="B18" s="5">
        <f t="shared" si="4"/>
        <v>11</v>
      </c>
      <c r="C18" s="5">
        <f t="shared" si="4"/>
        <v>16</v>
      </c>
      <c r="D18" s="6" t="s">
        <v>30</v>
      </c>
      <c r="E18" s="6" t="s">
        <v>80</v>
      </c>
      <c r="F18" s="6" t="s">
        <v>92</v>
      </c>
      <c r="G18" s="4" t="s">
        <v>93</v>
      </c>
      <c r="H18" s="4" t="s">
        <v>83</v>
      </c>
      <c r="I18" s="7">
        <f t="shared" si="0"/>
        <v>1777</v>
      </c>
      <c r="J18" s="8">
        <v>1740</v>
      </c>
      <c r="K18" s="7">
        <f t="shared" si="5"/>
        <v>37</v>
      </c>
      <c r="L18" s="9">
        <f t="shared" si="2"/>
        <v>2.0821609454136185E-2</v>
      </c>
      <c r="M18" s="10"/>
      <c r="N18" s="10"/>
      <c r="O18" s="10"/>
      <c r="P18" s="10">
        <v>31</v>
      </c>
      <c r="Q18" s="10">
        <v>6</v>
      </c>
      <c r="R18" s="10"/>
      <c r="S18" s="10"/>
      <c r="T18" s="10"/>
      <c r="U18" s="10"/>
      <c r="V18" s="10"/>
      <c r="W18" s="10"/>
      <c r="X18" s="11">
        <v>20201116</v>
      </c>
      <c r="Y18" s="11">
        <v>15</v>
      </c>
      <c r="Z18" s="5" t="s">
        <v>61</v>
      </c>
      <c r="AA18" s="11" t="str">
        <f t="shared" si="3"/>
        <v>하선동</v>
      </c>
      <c r="AB18" s="4" t="s">
        <v>79</v>
      </c>
      <c r="AC18" s="12"/>
    </row>
    <row r="19" spans="1:29" s="13" customFormat="1" ht="20.100000000000001" customHeight="1" x14ac:dyDescent="0.3">
      <c r="A19" s="4">
        <v>13</v>
      </c>
      <c r="B19" s="5">
        <f t="shared" si="4"/>
        <v>11</v>
      </c>
      <c r="C19" s="5">
        <f t="shared" si="4"/>
        <v>16</v>
      </c>
      <c r="D19" s="6" t="s">
        <v>66</v>
      </c>
      <c r="E19" s="6" t="s">
        <v>88</v>
      </c>
      <c r="F19" s="6" t="s">
        <v>87</v>
      </c>
      <c r="G19" s="4">
        <v>7301</v>
      </c>
      <c r="H19" s="4" t="s">
        <v>67</v>
      </c>
      <c r="I19" s="7">
        <f t="shared" si="0"/>
        <v>2372</v>
      </c>
      <c r="J19" s="8">
        <v>2371</v>
      </c>
      <c r="K19" s="7">
        <f t="shared" ref="K19:K46" si="6">SUM(M19:W19)</f>
        <v>1</v>
      </c>
      <c r="L19" s="9">
        <f t="shared" si="2"/>
        <v>4.2158516020236085E-4</v>
      </c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1">
        <v>20201112</v>
      </c>
      <c r="Y19" s="11">
        <v>13</v>
      </c>
      <c r="Z19" s="5" t="s">
        <v>60</v>
      </c>
      <c r="AA19" s="11" t="str">
        <f t="shared" si="3"/>
        <v>이형준</v>
      </c>
      <c r="AB19" s="4" t="s">
        <v>94</v>
      </c>
      <c r="AC19" s="12"/>
    </row>
    <row r="20" spans="1:29" s="13" customFormat="1" ht="20.100000000000001" customHeight="1" x14ac:dyDescent="0.3">
      <c r="A20" s="4">
        <v>14</v>
      </c>
      <c r="B20" s="5">
        <f t="shared" si="4"/>
        <v>11</v>
      </c>
      <c r="C20" s="5">
        <f t="shared" si="4"/>
        <v>16</v>
      </c>
      <c r="D20" s="6" t="s">
        <v>84</v>
      </c>
      <c r="E20" s="6" t="s">
        <v>80</v>
      </c>
      <c r="F20" s="6" t="s">
        <v>85</v>
      </c>
      <c r="G20" s="4" t="s">
        <v>86</v>
      </c>
      <c r="H20" s="4" t="s">
        <v>83</v>
      </c>
      <c r="I20" s="7">
        <f t="shared" si="0"/>
        <v>1828</v>
      </c>
      <c r="J20" s="8">
        <v>1735</v>
      </c>
      <c r="K20" s="7">
        <f t="shared" si="6"/>
        <v>93</v>
      </c>
      <c r="L20" s="9">
        <f t="shared" si="2"/>
        <v>5.0875273522975932E-2</v>
      </c>
      <c r="M20" s="10">
        <v>72</v>
      </c>
      <c r="N20" s="10"/>
      <c r="O20" s="10"/>
      <c r="P20" s="10">
        <v>14</v>
      </c>
      <c r="Q20" s="10"/>
      <c r="R20" s="10"/>
      <c r="S20" s="10"/>
      <c r="T20" s="10"/>
      <c r="U20" s="10"/>
      <c r="V20" s="10"/>
      <c r="W20" s="10">
        <v>7</v>
      </c>
      <c r="X20" s="11">
        <v>20201112</v>
      </c>
      <c r="Y20" s="11">
        <v>3</v>
      </c>
      <c r="Z20" s="5" t="s">
        <v>60</v>
      </c>
      <c r="AA20" s="11" t="str">
        <f t="shared" si="3"/>
        <v>이형준</v>
      </c>
      <c r="AB20" s="4" t="s">
        <v>94</v>
      </c>
      <c r="AC20" s="12"/>
    </row>
    <row r="21" spans="1:29" s="13" customFormat="1" ht="20.100000000000001" customHeight="1" x14ac:dyDescent="0.3">
      <c r="A21" s="4">
        <v>15</v>
      </c>
      <c r="B21" s="5">
        <f t="shared" si="4"/>
        <v>11</v>
      </c>
      <c r="C21" s="5">
        <f t="shared" si="4"/>
        <v>16</v>
      </c>
      <c r="D21" s="6" t="s">
        <v>84</v>
      </c>
      <c r="E21" s="6" t="s">
        <v>80</v>
      </c>
      <c r="F21" s="6" t="s">
        <v>85</v>
      </c>
      <c r="G21" s="4" t="s">
        <v>86</v>
      </c>
      <c r="H21" s="4" t="s">
        <v>83</v>
      </c>
      <c r="I21" s="7">
        <f t="shared" si="0"/>
        <v>695</v>
      </c>
      <c r="J21" s="8">
        <v>663</v>
      </c>
      <c r="K21" s="7">
        <f t="shared" si="6"/>
        <v>32</v>
      </c>
      <c r="L21" s="9">
        <f t="shared" si="2"/>
        <v>4.60431654676259E-2</v>
      </c>
      <c r="M21" s="10">
        <v>29</v>
      </c>
      <c r="N21" s="10"/>
      <c r="O21" s="10"/>
      <c r="P21" s="10">
        <v>1</v>
      </c>
      <c r="Q21" s="10">
        <v>2</v>
      </c>
      <c r="R21" s="10"/>
      <c r="S21" s="10"/>
      <c r="T21" s="10"/>
      <c r="U21" s="10"/>
      <c r="V21" s="10"/>
      <c r="W21" s="10"/>
      <c r="X21" s="11">
        <v>20201116</v>
      </c>
      <c r="Y21" s="11">
        <v>3</v>
      </c>
      <c r="Z21" s="5" t="s">
        <v>61</v>
      </c>
      <c r="AA21" s="11" t="str">
        <f t="shared" si="3"/>
        <v>하선동</v>
      </c>
      <c r="AB21" s="4" t="s">
        <v>94</v>
      </c>
      <c r="AC21" s="12"/>
    </row>
    <row r="22" spans="1:29" s="13" customFormat="1" ht="20.100000000000001" customHeight="1" x14ac:dyDescent="0.3">
      <c r="A22" s="4">
        <v>16</v>
      </c>
      <c r="B22" s="5">
        <f t="shared" si="4"/>
        <v>11</v>
      </c>
      <c r="C22" s="5">
        <f t="shared" si="4"/>
        <v>16</v>
      </c>
      <c r="D22" s="6" t="s">
        <v>30</v>
      </c>
      <c r="E22" s="6" t="s">
        <v>80</v>
      </c>
      <c r="F22" s="6" t="s">
        <v>92</v>
      </c>
      <c r="G22" s="4" t="s">
        <v>93</v>
      </c>
      <c r="H22" s="4" t="s">
        <v>83</v>
      </c>
      <c r="I22" s="7">
        <f t="shared" si="0"/>
        <v>730</v>
      </c>
      <c r="J22" s="8">
        <v>647</v>
      </c>
      <c r="K22" s="7">
        <f t="shared" si="6"/>
        <v>83</v>
      </c>
      <c r="L22" s="9">
        <f t="shared" si="2"/>
        <v>0.11369863013698631</v>
      </c>
      <c r="M22" s="10"/>
      <c r="N22" s="10"/>
      <c r="O22" s="10"/>
      <c r="P22" s="10">
        <v>11</v>
      </c>
      <c r="Q22" s="10">
        <v>16</v>
      </c>
      <c r="R22" s="10"/>
      <c r="S22" s="10"/>
      <c r="T22" s="10">
        <v>56</v>
      </c>
      <c r="U22" s="10"/>
      <c r="V22" s="10"/>
      <c r="W22" s="10"/>
      <c r="X22" s="11">
        <v>20201116</v>
      </c>
      <c r="Y22" s="11">
        <v>15</v>
      </c>
      <c r="Z22" s="5" t="s">
        <v>59</v>
      </c>
      <c r="AA22" s="11" t="str">
        <f t="shared" si="3"/>
        <v>이형준</v>
      </c>
      <c r="AB22" s="4" t="s">
        <v>96</v>
      </c>
      <c r="AC22" s="12"/>
    </row>
    <row r="23" spans="1:29" s="13" customFormat="1" ht="20.100000000000001" customHeight="1" x14ac:dyDescent="0.3">
      <c r="A23" s="4">
        <v>17</v>
      </c>
      <c r="B23" s="5">
        <f t="shared" si="4"/>
        <v>11</v>
      </c>
      <c r="C23" s="5">
        <f t="shared" si="4"/>
        <v>16</v>
      </c>
      <c r="D23" s="6" t="s">
        <v>54</v>
      </c>
      <c r="E23" s="6" t="s">
        <v>55</v>
      </c>
      <c r="F23" s="4" t="s">
        <v>56</v>
      </c>
      <c r="G23" s="4" t="s">
        <v>57</v>
      </c>
      <c r="H23" s="4" t="s">
        <v>58</v>
      </c>
      <c r="I23" s="7">
        <f t="shared" si="0"/>
        <v>3186</v>
      </c>
      <c r="J23" s="8">
        <v>3066</v>
      </c>
      <c r="K23" s="7">
        <f t="shared" si="6"/>
        <v>120</v>
      </c>
      <c r="L23" s="9">
        <f t="shared" si="2"/>
        <v>3.7664783427495289E-2</v>
      </c>
      <c r="M23" s="10"/>
      <c r="N23" s="10"/>
      <c r="O23" s="10"/>
      <c r="P23" s="10">
        <v>5</v>
      </c>
      <c r="Q23" s="10">
        <v>55</v>
      </c>
      <c r="R23" s="10"/>
      <c r="S23" s="10">
        <v>57</v>
      </c>
      <c r="T23" s="10">
        <v>3</v>
      </c>
      <c r="U23" s="10"/>
      <c r="V23" s="10"/>
      <c r="W23" s="10"/>
      <c r="X23" s="11">
        <v>20201116</v>
      </c>
      <c r="Y23" s="11">
        <v>2</v>
      </c>
      <c r="Z23" s="5" t="s">
        <v>60</v>
      </c>
      <c r="AA23" s="11" t="str">
        <f t="shared" si="3"/>
        <v>이형준</v>
      </c>
      <c r="AB23" s="4" t="s">
        <v>96</v>
      </c>
      <c r="AC23" s="12"/>
    </row>
    <row r="24" spans="1:29" s="13" customFormat="1" ht="20.100000000000001" customHeight="1" x14ac:dyDescent="0.3">
      <c r="A24" s="4">
        <v>18</v>
      </c>
      <c r="B24" s="5">
        <f t="shared" si="4"/>
        <v>11</v>
      </c>
      <c r="C24" s="5">
        <f t="shared" si="4"/>
        <v>16</v>
      </c>
      <c r="D24" s="6" t="s">
        <v>66</v>
      </c>
      <c r="E24" s="6" t="s">
        <v>62</v>
      </c>
      <c r="F24" s="6" t="s">
        <v>64</v>
      </c>
      <c r="G24" s="4" t="s">
        <v>68</v>
      </c>
      <c r="H24" s="4" t="s">
        <v>67</v>
      </c>
      <c r="I24" s="7">
        <f t="shared" si="0"/>
        <v>750</v>
      </c>
      <c r="J24" s="8">
        <v>750</v>
      </c>
      <c r="K24" s="7">
        <f t="shared" si="6"/>
        <v>0</v>
      </c>
      <c r="L24" s="9">
        <f t="shared" si="2"/>
        <v>0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1">
        <v>20201116</v>
      </c>
      <c r="Y24" s="11">
        <v>5</v>
      </c>
      <c r="Z24" s="5" t="s">
        <v>61</v>
      </c>
      <c r="AA24" s="11" t="str">
        <f t="shared" si="3"/>
        <v>하선동</v>
      </c>
      <c r="AB24" s="4" t="s">
        <v>96</v>
      </c>
      <c r="AC24" s="12"/>
    </row>
    <row r="25" spans="1:29" s="13" customFormat="1" ht="20.100000000000001" customHeight="1" x14ac:dyDescent="0.3">
      <c r="A25" s="4">
        <v>19</v>
      </c>
      <c r="B25" s="5">
        <f t="shared" si="4"/>
        <v>11</v>
      </c>
      <c r="C25" s="5">
        <f t="shared" si="4"/>
        <v>16</v>
      </c>
      <c r="D25" s="6" t="s">
        <v>66</v>
      </c>
      <c r="E25" s="6" t="s">
        <v>62</v>
      </c>
      <c r="F25" s="6" t="s">
        <v>64</v>
      </c>
      <c r="G25" s="4" t="s">
        <v>68</v>
      </c>
      <c r="H25" s="4" t="s">
        <v>67</v>
      </c>
      <c r="I25" s="7">
        <f t="shared" si="0"/>
        <v>2850</v>
      </c>
      <c r="J25" s="8">
        <v>2850</v>
      </c>
      <c r="K25" s="7">
        <f t="shared" si="6"/>
        <v>0</v>
      </c>
      <c r="L25" s="9">
        <f t="shared" si="2"/>
        <v>0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1">
        <v>20201116</v>
      </c>
      <c r="Y25" s="11">
        <v>5</v>
      </c>
      <c r="Z25" s="5" t="s">
        <v>60</v>
      </c>
      <c r="AA25" s="11" t="str">
        <f t="shared" si="3"/>
        <v>이형준</v>
      </c>
      <c r="AB25" s="4" t="s">
        <v>96</v>
      </c>
      <c r="AC25" s="12"/>
    </row>
    <row r="26" spans="1:29" s="13" customFormat="1" ht="20.100000000000001" customHeight="1" x14ac:dyDescent="0.3">
      <c r="A26" s="4">
        <v>20</v>
      </c>
      <c r="B26" s="5">
        <f t="shared" si="4"/>
        <v>11</v>
      </c>
      <c r="C26" s="5">
        <f t="shared" si="4"/>
        <v>16</v>
      </c>
      <c r="D26" s="6" t="s">
        <v>30</v>
      </c>
      <c r="E26" s="6" t="s">
        <v>80</v>
      </c>
      <c r="F26" s="6" t="s">
        <v>81</v>
      </c>
      <c r="G26" s="4" t="s">
        <v>82</v>
      </c>
      <c r="H26" s="4" t="s">
        <v>83</v>
      </c>
      <c r="I26" s="7">
        <f t="shared" si="0"/>
        <v>428</v>
      </c>
      <c r="J26" s="8">
        <v>347</v>
      </c>
      <c r="K26" s="7">
        <f t="shared" si="6"/>
        <v>81</v>
      </c>
      <c r="L26" s="9">
        <f t="shared" si="2"/>
        <v>0.18925233644859812</v>
      </c>
      <c r="M26" s="10"/>
      <c r="N26" s="10"/>
      <c r="O26" s="10"/>
      <c r="P26" s="10"/>
      <c r="Q26" s="10">
        <v>1</v>
      </c>
      <c r="R26" s="10"/>
      <c r="S26" s="10"/>
      <c r="T26" s="10">
        <v>80</v>
      </c>
      <c r="U26" s="10"/>
      <c r="V26" s="10"/>
      <c r="W26" s="10"/>
      <c r="X26" s="11">
        <v>20201116</v>
      </c>
      <c r="Y26" s="11">
        <v>7</v>
      </c>
      <c r="Z26" s="5" t="s">
        <v>61</v>
      </c>
      <c r="AA26" s="11" t="str">
        <f t="shared" si="3"/>
        <v>하선동</v>
      </c>
      <c r="AB26" s="4" t="s">
        <v>96</v>
      </c>
      <c r="AC26" s="12"/>
    </row>
    <row r="27" spans="1:29" s="13" customFormat="1" ht="20.100000000000001" customHeight="1" x14ac:dyDescent="0.3">
      <c r="A27" s="4">
        <v>21</v>
      </c>
      <c r="B27" s="5">
        <f t="shared" si="4"/>
        <v>11</v>
      </c>
      <c r="C27" s="5">
        <f t="shared" si="4"/>
        <v>16</v>
      </c>
      <c r="D27" s="13" t="s">
        <v>97</v>
      </c>
      <c r="E27" s="6" t="s">
        <v>80</v>
      </c>
      <c r="F27" s="6" t="s">
        <v>98</v>
      </c>
      <c r="G27" s="4" t="s">
        <v>93</v>
      </c>
      <c r="H27" s="4" t="s">
        <v>83</v>
      </c>
      <c r="I27" s="7">
        <f t="shared" si="0"/>
        <v>2043</v>
      </c>
      <c r="J27" s="8">
        <v>1944</v>
      </c>
      <c r="K27" s="7">
        <f t="shared" si="6"/>
        <v>99</v>
      </c>
      <c r="L27" s="9">
        <f t="shared" si="2"/>
        <v>4.8458149779735685E-2</v>
      </c>
      <c r="M27" s="10">
        <v>78</v>
      </c>
      <c r="N27" s="10"/>
      <c r="O27" s="10"/>
      <c r="P27" s="10"/>
      <c r="Q27" s="10">
        <v>17</v>
      </c>
      <c r="R27" s="10">
        <v>4</v>
      </c>
      <c r="S27" s="10"/>
      <c r="T27" s="10"/>
      <c r="U27" s="10"/>
      <c r="V27" s="10"/>
      <c r="W27" s="10"/>
      <c r="X27" s="11">
        <v>20201030</v>
      </c>
      <c r="Y27" s="11">
        <v>7</v>
      </c>
      <c r="Z27" s="5" t="s">
        <v>60</v>
      </c>
      <c r="AA27" s="11" t="str">
        <f t="shared" si="3"/>
        <v>이형준</v>
      </c>
      <c r="AB27" s="4" t="s">
        <v>96</v>
      </c>
      <c r="AC27" s="12"/>
    </row>
    <row r="28" spans="1:29" s="13" customFormat="1" ht="20.100000000000001" customHeight="1" x14ac:dyDescent="0.3">
      <c r="A28" s="4">
        <v>22</v>
      </c>
      <c r="B28" s="5">
        <f t="shared" si="4"/>
        <v>11</v>
      </c>
      <c r="C28" s="5">
        <f t="shared" si="4"/>
        <v>16</v>
      </c>
      <c r="D28" s="6" t="s">
        <v>66</v>
      </c>
      <c r="E28" s="15" t="s">
        <v>101</v>
      </c>
      <c r="F28" s="4" t="s">
        <v>100</v>
      </c>
      <c r="G28" s="4">
        <v>8301</v>
      </c>
      <c r="H28" s="4" t="s">
        <v>67</v>
      </c>
      <c r="I28" s="7">
        <f t="shared" si="0"/>
        <v>1389</v>
      </c>
      <c r="J28" s="8">
        <v>1330</v>
      </c>
      <c r="K28" s="7">
        <f t="shared" si="6"/>
        <v>59</v>
      </c>
      <c r="L28" s="9">
        <f t="shared" si="2"/>
        <v>4.2476601871850254E-2</v>
      </c>
      <c r="M28" s="10"/>
      <c r="N28" s="10"/>
      <c r="O28" s="10"/>
      <c r="P28" s="10"/>
      <c r="Q28" s="10">
        <v>49</v>
      </c>
      <c r="R28" s="10"/>
      <c r="S28" s="10">
        <v>10</v>
      </c>
      <c r="T28" s="10"/>
      <c r="U28" s="10"/>
      <c r="V28" s="10"/>
      <c r="W28" s="10"/>
      <c r="X28" s="11">
        <v>20201116</v>
      </c>
      <c r="Y28" s="11">
        <v>1</v>
      </c>
      <c r="Z28" s="5" t="s">
        <v>60</v>
      </c>
      <c r="AA28" s="11" t="str">
        <f t="shared" si="3"/>
        <v>이형준</v>
      </c>
      <c r="AB28" s="4" t="s">
        <v>99</v>
      </c>
      <c r="AC28" s="12"/>
    </row>
    <row r="29" spans="1:29" s="13" customFormat="1" ht="20.100000000000001" customHeight="1" x14ac:dyDescent="0.3">
      <c r="A29" s="4">
        <v>23</v>
      </c>
      <c r="B29" s="5">
        <f t="shared" si="4"/>
        <v>11</v>
      </c>
      <c r="C29" s="5">
        <f t="shared" si="4"/>
        <v>16</v>
      </c>
      <c r="D29" s="24" t="s">
        <v>54</v>
      </c>
      <c r="E29" s="6" t="s">
        <v>91</v>
      </c>
      <c r="F29" s="4" t="s">
        <v>90</v>
      </c>
      <c r="G29" s="4" t="s">
        <v>103</v>
      </c>
      <c r="H29" s="4" t="s">
        <v>67</v>
      </c>
      <c r="I29" s="7">
        <f t="shared" si="0"/>
        <v>4842</v>
      </c>
      <c r="J29" s="8">
        <v>4800</v>
      </c>
      <c r="K29" s="7">
        <f t="shared" si="6"/>
        <v>42</v>
      </c>
      <c r="L29" s="9">
        <f t="shared" si="2"/>
        <v>8.6741016109045856E-3</v>
      </c>
      <c r="M29" s="10"/>
      <c r="N29" s="10"/>
      <c r="O29" s="10"/>
      <c r="P29" s="10"/>
      <c r="Q29" s="10">
        <v>2</v>
      </c>
      <c r="R29" s="10"/>
      <c r="S29" s="10"/>
      <c r="T29" s="10">
        <v>40</v>
      </c>
      <c r="U29" s="10"/>
      <c r="V29" s="10"/>
      <c r="W29" s="10"/>
      <c r="X29" s="11">
        <v>20201116</v>
      </c>
      <c r="Y29" s="11">
        <v>8</v>
      </c>
      <c r="Z29" s="5" t="s">
        <v>61</v>
      </c>
      <c r="AA29" s="11" t="str">
        <f t="shared" si="3"/>
        <v>하선동</v>
      </c>
      <c r="AB29" s="4" t="s">
        <v>99</v>
      </c>
      <c r="AC29" s="12"/>
    </row>
    <row r="30" spans="1:29" s="13" customFormat="1" ht="20.100000000000001" customHeight="1" x14ac:dyDescent="0.3">
      <c r="A30" s="4">
        <v>24</v>
      </c>
      <c r="B30" s="5">
        <f t="shared" si="4"/>
        <v>11</v>
      </c>
      <c r="C30" s="5">
        <f t="shared" si="4"/>
        <v>16</v>
      </c>
      <c r="D30" s="25" t="s">
        <v>54</v>
      </c>
      <c r="E30" s="6" t="s">
        <v>91</v>
      </c>
      <c r="F30" s="6" t="s">
        <v>89</v>
      </c>
      <c r="G30" s="4" t="s">
        <v>102</v>
      </c>
      <c r="H30" s="4" t="s">
        <v>67</v>
      </c>
      <c r="I30" s="7">
        <f t="shared" si="0"/>
        <v>220</v>
      </c>
      <c r="J30" s="8">
        <v>220</v>
      </c>
      <c r="K30" s="7">
        <f t="shared" si="6"/>
        <v>0</v>
      </c>
      <c r="L30" s="9">
        <f t="shared" si="2"/>
        <v>0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>
        <v>20201116</v>
      </c>
      <c r="Y30" s="11">
        <v>8</v>
      </c>
      <c r="Z30" s="5" t="s">
        <v>60</v>
      </c>
      <c r="AA30" s="11" t="str">
        <f t="shared" si="3"/>
        <v>이형준</v>
      </c>
      <c r="AB30" s="4" t="s">
        <v>99</v>
      </c>
      <c r="AC30" s="12"/>
    </row>
    <row r="31" spans="1:29" s="13" customFormat="1" ht="20.100000000000001" customHeight="1" x14ac:dyDescent="0.3">
      <c r="A31" s="4">
        <v>25</v>
      </c>
      <c r="B31" s="5">
        <f t="shared" si="4"/>
        <v>11</v>
      </c>
      <c r="C31" s="5">
        <f t="shared" si="4"/>
        <v>16</v>
      </c>
      <c r="D31" s="26" t="s">
        <v>97</v>
      </c>
      <c r="E31" s="6" t="s">
        <v>80</v>
      </c>
      <c r="F31" s="6" t="s">
        <v>98</v>
      </c>
      <c r="G31" s="4" t="s">
        <v>93</v>
      </c>
      <c r="H31" s="4" t="s">
        <v>83</v>
      </c>
      <c r="I31" s="7">
        <f t="shared" si="0"/>
        <v>2607</v>
      </c>
      <c r="J31" s="8">
        <v>2285</v>
      </c>
      <c r="K31" s="7">
        <f t="shared" si="6"/>
        <v>322</v>
      </c>
      <c r="L31" s="9">
        <f t="shared" si="2"/>
        <v>0.12351361718450327</v>
      </c>
      <c r="M31" s="10">
        <v>190</v>
      </c>
      <c r="N31" s="10"/>
      <c r="O31" s="10"/>
      <c r="P31" s="10">
        <v>59</v>
      </c>
      <c r="Q31" s="10">
        <v>73</v>
      </c>
      <c r="R31" s="10"/>
      <c r="S31" s="10"/>
      <c r="T31" s="10"/>
      <c r="U31" s="10"/>
      <c r="V31" s="10"/>
      <c r="W31" s="10"/>
      <c r="X31" s="11">
        <v>20201109</v>
      </c>
      <c r="Y31" s="11">
        <v>7</v>
      </c>
      <c r="Z31" s="5" t="s">
        <v>61</v>
      </c>
      <c r="AA31" s="11" t="str">
        <f t="shared" si="3"/>
        <v>하선동</v>
      </c>
      <c r="AB31" s="4" t="s">
        <v>99</v>
      </c>
      <c r="AC31" s="12"/>
    </row>
    <row r="32" spans="1:29" s="13" customFormat="1" ht="20.100000000000001" customHeight="1" x14ac:dyDescent="0.3">
      <c r="A32" s="4">
        <v>26</v>
      </c>
      <c r="B32" s="5">
        <f t="shared" si="4"/>
        <v>11</v>
      </c>
      <c r="C32" s="5">
        <f t="shared" si="4"/>
        <v>16</v>
      </c>
      <c r="D32" s="26" t="s">
        <v>97</v>
      </c>
      <c r="E32" s="6" t="s">
        <v>80</v>
      </c>
      <c r="F32" s="6" t="s">
        <v>98</v>
      </c>
      <c r="G32" s="4" t="s">
        <v>93</v>
      </c>
      <c r="H32" s="4" t="s">
        <v>83</v>
      </c>
      <c r="I32" s="7">
        <f t="shared" si="0"/>
        <v>405</v>
      </c>
      <c r="J32" s="8">
        <v>385</v>
      </c>
      <c r="K32" s="7">
        <f t="shared" si="6"/>
        <v>20</v>
      </c>
      <c r="L32" s="9">
        <f t="shared" si="2"/>
        <v>4.9382716049382713E-2</v>
      </c>
      <c r="M32" s="10">
        <v>10</v>
      </c>
      <c r="N32" s="10"/>
      <c r="O32" s="10"/>
      <c r="P32" s="10">
        <v>5</v>
      </c>
      <c r="Q32" s="10">
        <v>5</v>
      </c>
      <c r="R32" s="10"/>
      <c r="S32" s="10"/>
      <c r="T32" s="10"/>
      <c r="U32" s="10"/>
      <c r="V32" s="10"/>
      <c r="W32" s="10"/>
      <c r="X32" s="11">
        <v>20201109</v>
      </c>
      <c r="Y32" s="11">
        <v>7</v>
      </c>
      <c r="Z32" s="5" t="s">
        <v>60</v>
      </c>
      <c r="AA32" s="11" t="str">
        <f t="shared" si="3"/>
        <v>이형준</v>
      </c>
      <c r="AB32" s="4" t="s">
        <v>99</v>
      </c>
      <c r="AC32" s="12"/>
    </row>
    <row r="33" spans="1:29" s="13" customFormat="1" ht="20.100000000000001" customHeight="1" x14ac:dyDescent="0.3">
      <c r="A33" s="4">
        <v>27</v>
      </c>
      <c r="B33" s="5">
        <f t="shared" si="4"/>
        <v>11</v>
      </c>
      <c r="C33" s="5">
        <f t="shared" si="4"/>
        <v>16</v>
      </c>
      <c r="D33" s="27" t="s">
        <v>97</v>
      </c>
      <c r="E33" s="6" t="s">
        <v>80</v>
      </c>
      <c r="F33" s="6" t="s">
        <v>98</v>
      </c>
      <c r="G33" s="4" t="s">
        <v>93</v>
      </c>
      <c r="H33" s="4" t="s">
        <v>83</v>
      </c>
      <c r="I33" s="7">
        <f t="shared" si="0"/>
        <v>248</v>
      </c>
      <c r="J33" s="8">
        <v>190</v>
      </c>
      <c r="K33" s="7">
        <f t="shared" si="6"/>
        <v>58</v>
      </c>
      <c r="L33" s="9">
        <f t="shared" si="2"/>
        <v>0.23387096774193547</v>
      </c>
      <c r="M33" s="10">
        <v>50</v>
      </c>
      <c r="N33" s="10"/>
      <c r="O33" s="10"/>
      <c r="P33" s="10">
        <v>8</v>
      </c>
      <c r="Q33" s="10"/>
      <c r="R33" s="10"/>
      <c r="S33" s="10"/>
      <c r="T33" s="10"/>
      <c r="U33" s="10"/>
      <c r="V33" s="10"/>
      <c r="W33" s="10"/>
      <c r="X33" s="11">
        <v>20201110</v>
      </c>
      <c r="Y33" s="11">
        <v>7</v>
      </c>
      <c r="Z33" s="5" t="s">
        <v>60</v>
      </c>
      <c r="AA33" s="11" t="str">
        <f t="shared" si="3"/>
        <v>이형준</v>
      </c>
      <c r="AB33" s="4" t="s">
        <v>99</v>
      </c>
      <c r="AC33" s="12"/>
    </row>
    <row r="34" spans="1:29" s="13" customFormat="1" ht="20.100000000000001" customHeight="1" x14ac:dyDescent="0.3">
      <c r="A34" s="4">
        <v>28</v>
      </c>
      <c r="B34" s="5">
        <f t="shared" si="4"/>
        <v>11</v>
      </c>
      <c r="C34" s="5">
        <f t="shared" si="4"/>
        <v>16</v>
      </c>
      <c r="D34" s="25" t="s">
        <v>54</v>
      </c>
      <c r="E34" s="6" t="s">
        <v>88</v>
      </c>
      <c r="F34" s="6" t="s">
        <v>104</v>
      </c>
      <c r="G34" s="4" t="s">
        <v>103</v>
      </c>
      <c r="H34" s="4" t="s">
        <v>67</v>
      </c>
      <c r="I34" s="7">
        <f t="shared" si="0"/>
        <v>4815</v>
      </c>
      <c r="J34" s="8">
        <v>4720</v>
      </c>
      <c r="K34" s="7">
        <f t="shared" si="6"/>
        <v>95</v>
      </c>
      <c r="L34" s="9">
        <f t="shared" si="2"/>
        <v>1.9730010384215992E-2</v>
      </c>
      <c r="M34" s="10"/>
      <c r="N34" s="10"/>
      <c r="O34" s="10"/>
      <c r="P34" s="10"/>
      <c r="Q34" s="10">
        <v>95</v>
      </c>
      <c r="R34" s="10"/>
      <c r="S34" s="10"/>
      <c r="T34" s="10"/>
      <c r="U34" s="10"/>
      <c r="V34" s="10"/>
      <c r="W34" s="10"/>
      <c r="X34" s="11">
        <v>20201112</v>
      </c>
      <c r="Y34" s="11">
        <v>8</v>
      </c>
      <c r="Z34" s="5" t="s">
        <v>60</v>
      </c>
      <c r="AA34" s="11" t="str">
        <f t="shared" si="3"/>
        <v>이형준</v>
      </c>
      <c r="AB34" s="12" t="s">
        <v>105</v>
      </c>
      <c r="AC34" s="12" t="s">
        <v>105</v>
      </c>
    </row>
    <row r="35" spans="1:29" s="13" customFormat="1" ht="20.100000000000001" customHeight="1" x14ac:dyDescent="0.3">
      <c r="A35" s="4">
        <v>29</v>
      </c>
      <c r="B35" s="5">
        <f t="shared" si="4"/>
        <v>11</v>
      </c>
      <c r="C35" s="5">
        <f t="shared" si="4"/>
        <v>16</v>
      </c>
      <c r="D35" s="25" t="s">
        <v>54</v>
      </c>
      <c r="E35" s="6" t="s">
        <v>88</v>
      </c>
      <c r="F35" s="6" t="s">
        <v>104</v>
      </c>
      <c r="G35" s="4" t="s">
        <v>103</v>
      </c>
      <c r="H35" s="4" t="s">
        <v>67</v>
      </c>
      <c r="I35" s="7">
        <f t="shared" si="0"/>
        <v>2779</v>
      </c>
      <c r="J35" s="8">
        <v>2650</v>
      </c>
      <c r="K35" s="7">
        <f t="shared" si="6"/>
        <v>129</v>
      </c>
      <c r="L35" s="9">
        <f t="shared" si="2"/>
        <v>4.6419575386829795E-2</v>
      </c>
      <c r="M35" s="10">
        <v>76</v>
      </c>
      <c r="N35" s="10"/>
      <c r="O35" s="10"/>
      <c r="P35" s="10"/>
      <c r="Q35" s="10">
        <v>53</v>
      </c>
      <c r="R35" s="10"/>
      <c r="S35" s="10"/>
      <c r="T35" s="10"/>
      <c r="U35" s="10"/>
      <c r="V35" s="10"/>
      <c r="W35" s="10"/>
      <c r="X35" s="11">
        <v>20201116</v>
      </c>
      <c r="Y35" s="11">
        <v>8</v>
      </c>
      <c r="Z35" s="5" t="s">
        <v>61</v>
      </c>
      <c r="AA35" s="11" t="str">
        <f t="shared" si="3"/>
        <v>하선동</v>
      </c>
      <c r="AB35" s="12" t="s">
        <v>105</v>
      </c>
      <c r="AC35" s="12"/>
    </row>
    <row r="36" spans="1:29" s="13" customFormat="1" ht="20.100000000000001" customHeight="1" x14ac:dyDescent="0.3">
      <c r="A36" s="4">
        <v>30</v>
      </c>
      <c r="B36" s="5">
        <f t="shared" si="4"/>
        <v>11</v>
      </c>
      <c r="C36" s="5">
        <f t="shared" si="4"/>
        <v>16</v>
      </c>
      <c r="D36" s="6" t="s">
        <v>54</v>
      </c>
      <c r="E36" s="6" t="s">
        <v>107</v>
      </c>
      <c r="F36" s="6" t="s">
        <v>106</v>
      </c>
      <c r="G36" s="4" t="s">
        <v>108</v>
      </c>
      <c r="H36" s="4" t="s">
        <v>67</v>
      </c>
      <c r="I36" s="7">
        <f t="shared" si="0"/>
        <v>2660</v>
      </c>
      <c r="J36" s="8">
        <v>2660</v>
      </c>
      <c r="K36" s="7">
        <f t="shared" si="6"/>
        <v>0</v>
      </c>
      <c r="L36" s="9">
        <f t="shared" si="2"/>
        <v>0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>
        <v>20201112</v>
      </c>
      <c r="Y36" s="11">
        <v>4</v>
      </c>
      <c r="Z36" s="5" t="s">
        <v>60</v>
      </c>
      <c r="AA36" s="11" t="str">
        <f t="shared" si="3"/>
        <v>이형준</v>
      </c>
      <c r="AB36" s="12" t="s">
        <v>105</v>
      </c>
      <c r="AC36" s="12"/>
    </row>
    <row r="37" spans="1:29" s="13" customFormat="1" ht="20.100000000000001" customHeight="1" x14ac:dyDescent="0.3">
      <c r="A37" s="4">
        <v>31</v>
      </c>
      <c r="B37" s="5">
        <f t="shared" si="4"/>
        <v>11</v>
      </c>
      <c r="C37" s="5">
        <f t="shared" si="4"/>
        <v>16</v>
      </c>
      <c r="D37" s="6" t="s">
        <v>54</v>
      </c>
      <c r="E37" s="6" t="s">
        <v>107</v>
      </c>
      <c r="F37" s="6" t="s">
        <v>106</v>
      </c>
      <c r="G37" s="4" t="s">
        <v>108</v>
      </c>
      <c r="H37" s="4" t="s">
        <v>67</v>
      </c>
      <c r="I37" s="7">
        <f t="shared" si="0"/>
        <v>1840</v>
      </c>
      <c r="J37" s="8">
        <v>1840</v>
      </c>
      <c r="K37" s="7">
        <f t="shared" si="6"/>
        <v>0</v>
      </c>
      <c r="L37" s="9">
        <f t="shared" si="2"/>
        <v>0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>
        <v>20201112</v>
      </c>
      <c r="Y37" s="11">
        <v>4</v>
      </c>
      <c r="Z37" s="5" t="s">
        <v>61</v>
      </c>
      <c r="AA37" s="11" t="str">
        <f t="shared" si="3"/>
        <v>하선동</v>
      </c>
      <c r="AB37" s="12" t="s">
        <v>105</v>
      </c>
      <c r="AC37" s="12"/>
    </row>
    <row r="38" spans="1:29" s="13" customFormat="1" ht="20.100000000000001" customHeight="1" x14ac:dyDescent="0.3">
      <c r="A38" s="4">
        <v>32</v>
      </c>
      <c r="B38" s="5">
        <f t="shared" si="4"/>
        <v>11</v>
      </c>
      <c r="C38" s="5">
        <f t="shared" si="4"/>
        <v>16</v>
      </c>
      <c r="D38" s="6" t="s">
        <v>54</v>
      </c>
      <c r="E38" s="6" t="s">
        <v>107</v>
      </c>
      <c r="F38" s="6" t="s">
        <v>106</v>
      </c>
      <c r="G38" s="4" t="s">
        <v>108</v>
      </c>
      <c r="H38" s="4" t="s">
        <v>67</v>
      </c>
      <c r="I38" s="7">
        <f t="shared" si="0"/>
        <v>2360</v>
      </c>
      <c r="J38" s="8">
        <v>2360</v>
      </c>
      <c r="K38" s="7">
        <f t="shared" si="6"/>
        <v>0</v>
      </c>
      <c r="L38" s="9">
        <f t="shared" si="2"/>
        <v>0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>
        <v>20201116</v>
      </c>
      <c r="Y38" s="11">
        <v>4</v>
      </c>
      <c r="Z38" s="5" t="s">
        <v>61</v>
      </c>
      <c r="AA38" s="11" t="str">
        <f t="shared" si="3"/>
        <v>하선동</v>
      </c>
      <c r="AB38" s="12" t="s">
        <v>105</v>
      </c>
      <c r="AC38" s="12"/>
    </row>
    <row r="39" spans="1:29" s="13" customFormat="1" ht="20.100000000000001" customHeight="1" x14ac:dyDescent="0.3">
      <c r="A39" s="4">
        <v>33</v>
      </c>
      <c r="B39" s="5">
        <f t="shared" si="4"/>
        <v>11</v>
      </c>
      <c r="C39" s="5">
        <f t="shared" si="4"/>
        <v>16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6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5"/>
      <c r="AA39" s="11" t="str">
        <f t="shared" si="3"/>
        <v/>
      </c>
      <c r="AB39" s="4"/>
      <c r="AC39" s="12"/>
    </row>
    <row r="40" spans="1:29" s="13" customFormat="1" ht="20.100000000000001" customHeight="1" x14ac:dyDescent="0.3">
      <c r="A40" s="4">
        <v>34</v>
      </c>
      <c r="B40" s="5">
        <f t="shared" si="4"/>
        <v>11</v>
      </c>
      <c r="C40" s="5">
        <f t="shared" si="4"/>
        <v>16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6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5"/>
      <c r="AA40" s="11" t="str">
        <f t="shared" si="3"/>
        <v/>
      </c>
      <c r="AB40" s="4"/>
      <c r="AC40" s="12"/>
    </row>
    <row r="41" spans="1:29" s="13" customFormat="1" ht="20.100000000000001" customHeight="1" x14ac:dyDescent="0.3">
      <c r="A41" s="4">
        <v>35</v>
      </c>
      <c r="B41" s="5">
        <f t="shared" si="4"/>
        <v>11</v>
      </c>
      <c r="C41" s="5">
        <f t="shared" si="4"/>
        <v>16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6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5"/>
      <c r="AA41" s="11" t="str">
        <f t="shared" si="3"/>
        <v/>
      </c>
      <c r="AB41" s="4"/>
      <c r="AC41" s="12"/>
    </row>
    <row r="42" spans="1:29" s="13" customFormat="1" ht="20.100000000000001" customHeight="1" x14ac:dyDescent="0.3">
      <c r="A42" s="4">
        <v>36</v>
      </c>
      <c r="B42" s="5">
        <f t="shared" si="4"/>
        <v>11</v>
      </c>
      <c r="C42" s="5">
        <f t="shared" si="4"/>
        <v>16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6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5"/>
      <c r="AA42" s="11" t="str">
        <f t="shared" si="3"/>
        <v/>
      </c>
      <c r="AB42" s="4"/>
      <c r="AC42" s="12"/>
    </row>
    <row r="43" spans="1:29" s="13" customFormat="1" ht="20.100000000000001" customHeight="1" x14ac:dyDescent="0.3">
      <c r="A43" s="4">
        <v>37</v>
      </c>
      <c r="B43" s="5">
        <f t="shared" si="4"/>
        <v>11</v>
      </c>
      <c r="C43" s="5">
        <f t="shared" si="4"/>
        <v>16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6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3"/>
        <v/>
      </c>
      <c r="AB43" s="4"/>
      <c r="AC43" s="12"/>
    </row>
    <row r="44" spans="1:29" s="13" customFormat="1" ht="20.100000000000001" customHeight="1" x14ac:dyDescent="0.3">
      <c r="A44" s="4">
        <v>38</v>
      </c>
      <c r="B44" s="5">
        <f t="shared" si="4"/>
        <v>11</v>
      </c>
      <c r="C44" s="5">
        <f t="shared" si="4"/>
        <v>16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6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3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>
        <f t="shared" si="4"/>
        <v>11</v>
      </c>
      <c r="C45" s="5">
        <f t="shared" si="4"/>
        <v>16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6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3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>
        <f t="shared" si="4"/>
        <v>11</v>
      </c>
      <c r="C46" s="5">
        <f t="shared" si="4"/>
        <v>16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6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3"/>
        <v/>
      </c>
      <c r="AB46" s="4"/>
      <c r="AC46" s="12"/>
    </row>
    <row r="47" spans="1:29" s="16" customFormat="1" ht="13.5" x14ac:dyDescent="0.3">
      <c r="A47" s="58"/>
      <c r="B47" s="59"/>
      <c r="C47" s="59"/>
      <c r="D47" s="59"/>
      <c r="E47" s="59"/>
      <c r="F47" s="59"/>
      <c r="G47" s="59"/>
      <c r="H47" s="59"/>
      <c r="I47" s="54">
        <f t="shared" ref="I47:W47" si="7">SUM(I7:I46)</f>
        <v>58012</v>
      </c>
      <c r="J47" s="54">
        <f t="shared" si="7"/>
        <v>56381</v>
      </c>
      <c r="K47" s="54">
        <f t="shared" si="7"/>
        <v>1631</v>
      </c>
      <c r="L47" s="54" t="e">
        <f t="shared" si="7"/>
        <v>#DIV/0!</v>
      </c>
      <c r="M47" s="54">
        <f t="shared" si="7"/>
        <v>547</v>
      </c>
      <c r="N47" s="54">
        <f t="shared" si="7"/>
        <v>0</v>
      </c>
      <c r="O47" s="54">
        <f t="shared" si="7"/>
        <v>0</v>
      </c>
      <c r="P47" s="54">
        <f t="shared" si="7"/>
        <v>149</v>
      </c>
      <c r="Q47" s="54">
        <f t="shared" si="7"/>
        <v>382</v>
      </c>
      <c r="R47" s="54">
        <f t="shared" si="7"/>
        <v>4</v>
      </c>
      <c r="S47" s="54">
        <f t="shared" si="7"/>
        <v>138</v>
      </c>
      <c r="T47" s="54">
        <f t="shared" si="7"/>
        <v>191</v>
      </c>
      <c r="U47" s="54">
        <f t="shared" si="7"/>
        <v>213</v>
      </c>
      <c r="V47" s="54">
        <f t="shared" si="7"/>
        <v>0</v>
      </c>
      <c r="W47" s="54">
        <f t="shared" si="7"/>
        <v>7</v>
      </c>
      <c r="X47" s="60"/>
      <c r="Y47" s="61"/>
      <c r="Z47" s="61"/>
      <c r="AA47" s="61"/>
      <c r="AB47" s="61"/>
      <c r="AC47" s="61"/>
    </row>
    <row r="48" spans="1:29" s="16" customFormat="1" ht="13.5" x14ac:dyDescent="0.3">
      <c r="A48" s="58"/>
      <c r="B48" s="59"/>
      <c r="C48" s="59"/>
      <c r="D48" s="59"/>
      <c r="E48" s="59"/>
      <c r="F48" s="59"/>
      <c r="G48" s="59"/>
      <c r="H48" s="59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61"/>
      <c r="Y48" s="61"/>
      <c r="Z48" s="61"/>
      <c r="AA48" s="61"/>
      <c r="AB48" s="61"/>
      <c r="AC48" s="61"/>
    </row>
    <row r="49" spans="1:29" ht="20.100000000000001" customHeight="1" x14ac:dyDescent="0.3">
      <c r="A49" s="4">
        <v>1</v>
      </c>
      <c r="B49" s="5" t="str">
        <f>LEFT($A$1,1)</f>
        <v>1</v>
      </c>
      <c r="C49" s="5" t="str">
        <f>MID($A$1,4,2)</f>
        <v xml:space="preserve"> 1</v>
      </c>
      <c r="D49" s="6" t="s">
        <v>70</v>
      </c>
      <c r="E49" s="6" t="s">
        <v>53</v>
      </c>
      <c r="F49" s="6" t="s">
        <v>69</v>
      </c>
      <c r="G49" s="4" t="s">
        <v>71</v>
      </c>
      <c r="H49" s="4" t="s">
        <v>72</v>
      </c>
      <c r="I49" s="7">
        <f t="shared" ref="I49:I63" si="8">J49+K49</f>
        <v>227</v>
      </c>
      <c r="J49" s="8">
        <v>200</v>
      </c>
      <c r="K49" s="7">
        <f t="shared" ref="K49:K63" si="9">SUM(M49:W49)</f>
        <v>27</v>
      </c>
      <c r="L49" s="9">
        <f t="shared" ref="L49:L63" si="10">K49/I49</f>
        <v>0.11894273127753303</v>
      </c>
      <c r="M49" s="10"/>
      <c r="N49" s="10"/>
      <c r="O49" s="10"/>
      <c r="P49" s="10"/>
      <c r="Q49" s="10"/>
      <c r="R49" s="10"/>
      <c r="S49" s="10"/>
      <c r="T49" s="10">
        <v>27</v>
      </c>
      <c r="U49" s="10"/>
      <c r="V49" s="10"/>
      <c r="W49" s="10"/>
      <c r="X49" s="11">
        <v>20201116</v>
      </c>
      <c r="Y49" s="11">
        <v>10</v>
      </c>
      <c r="Z49" s="5" t="s">
        <v>61</v>
      </c>
      <c r="AA49" s="11" t="str">
        <f>IF($Z49="A","하선동",IF($Z49="B","이형준",""))</f>
        <v>하선동</v>
      </c>
      <c r="AB49" s="4" t="s">
        <v>73</v>
      </c>
      <c r="AC49" s="12" t="s">
        <v>74</v>
      </c>
    </row>
    <row r="50" spans="1:29" ht="20.100000000000001" customHeight="1" x14ac:dyDescent="0.3">
      <c r="A50" s="4">
        <v>2</v>
      </c>
      <c r="B50" s="5" t="str">
        <f t="shared" ref="B50:B63" si="11">LEFT($A$1,1)</f>
        <v>1</v>
      </c>
      <c r="C50" s="5" t="str">
        <f t="shared" ref="C50:C63" si="12">MID($A$1,4,2)</f>
        <v xml:space="preserve"> 1</v>
      </c>
      <c r="D50" s="6" t="s">
        <v>84</v>
      </c>
      <c r="E50" s="6" t="s">
        <v>80</v>
      </c>
      <c r="F50" s="6" t="s">
        <v>85</v>
      </c>
      <c r="G50" s="4" t="s">
        <v>86</v>
      </c>
      <c r="H50" s="4" t="s">
        <v>83</v>
      </c>
      <c r="I50" s="7">
        <f t="shared" si="8"/>
        <v>1000</v>
      </c>
      <c r="J50" s="14">
        <v>1000</v>
      </c>
      <c r="K50" s="7">
        <f t="shared" si="9"/>
        <v>0</v>
      </c>
      <c r="L50" s="9">
        <f t="shared" si="10"/>
        <v>0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>
        <v>20201014</v>
      </c>
      <c r="Y50" s="11">
        <v>3</v>
      </c>
      <c r="Z50" s="5" t="s">
        <v>60</v>
      </c>
      <c r="AA50" s="11" t="str">
        <f t="shared" ref="AA50:AA63" si="13">IF($Z50="A","하선동",IF($Z50="B","이형준",""))</f>
        <v>이형준</v>
      </c>
      <c r="AB50" s="4" t="s">
        <v>94</v>
      </c>
      <c r="AC50" s="12" t="s">
        <v>95</v>
      </c>
    </row>
    <row r="51" spans="1:29" ht="20.100000000000001" customHeight="1" x14ac:dyDescent="0.3">
      <c r="A51" s="4">
        <v>3</v>
      </c>
      <c r="B51" s="5" t="str">
        <f t="shared" si="11"/>
        <v>1</v>
      </c>
      <c r="C51" s="5" t="str">
        <f t="shared" si="12"/>
        <v xml:space="preserve"> 1</v>
      </c>
      <c r="D51" s="6"/>
      <c r="E51" s="6"/>
      <c r="F51" s="6"/>
      <c r="G51" s="4"/>
      <c r="H51" s="4"/>
      <c r="I51" s="7">
        <f t="shared" si="8"/>
        <v>0</v>
      </c>
      <c r="J51" s="8"/>
      <c r="K51" s="7">
        <f t="shared" si="9"/>
        <v>0</v>
      </c>
      <c r="L51" s="9" t="e">
        <f t="shared" si="10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11"/>
      <c r="Z51" s="5"/>
      <c r="AA51" s="11" t="str">
        <f t="shared" si="13"/>
        <v/>
      </c>
      <c r="AB51" s="4"/>
      <c r="AC51" s="12"/>
    </row>
    <row r="52" spans="1:29" ht="20.100000000000001" customHeight="1" x14ac:dyDescent="0.3">
      <c r="A52" s="4">
        <v>4</v>
      </c>
      <c r="B52" s="5" t="str">
        <f t="shared" si="11"/>
        <v>1</v>
      </c>
      <c r="C52" s="5" t="str">
        <f t="shared" si="12"/>
        <v xml:space="preserve"> 1</v>
      </c>
      <c r="D52" s="6"/>
      <c r="E52" s="6"/>
      <c r="F52" s="6"/>
      <c r="G52" s="4"/>
      <c r="H52" s="4"/>
      <c r="I52" s="7">
        <f t="shared" si="8"/>
        <v>0</v>
      </c>
      <c r="J52" s="8"/>
      <c r="K52" s="7">
        <f t="shared" si="9"/>
        <v>0</v>
      </c>
      <c r="L52" s="9" t="e">
        <f t="shared" si="10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5"/>
      <c r="AA52" s="11" t="str">
        <f t="shared" si="13"/>
        <v/>
      </c>
      <c r="AB52" s="4"/>
      <c r="AC52" s="12"/>
    </row>
    <row r="53" spans="1:29" ht="20.100000000000001" customHeight="1" x14ac:dyDescent="0.3">
      <c r="A53" s="4">
        <v>5</v>
      </c>
      <c r="B53" s="5" t="str">
        <f t="shared" si="11"/>
        <v>1</v>
      </c>
      <c r="C53" s="5" t="str">
        <f t="shared" si="12"/>
        <v xml:space="preserve"> 1</v>
      </c>
      <c r="D53" s="6"/>
      <c r="E53" s="6"/>
      <c r="F53" s="6"/>
      <c r="G53" s="4"/>
      <c r="H53" s="4"/>
      <c r="I53" s="7">
        <f t="shared" si="8"/>
        <v>0</v>
      </c>
      <c r="J53" s="8"/>
      <c r="K53" s="7">
        <f t="shared" si="9"/>
        <v>0</v>
      </c>
      <c r="L53" s="9" t="e">
        <f t="shared" si="10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5"/>
      <c r="AA53" s="11" t="str">
        <f t="shared" si="13"/>
        <v/>
      </c>
      <c r="AB53" s="4"/>
      <c r="AC53" s="12"/>
    </row>
    <row r="54" spans="1:29" ht="20.100000000000001" customHeight="1" x14ac:dyDescent="0.3">
      <c r="A54" s="4">
        <v>6</v>
      </c>
      <c r="B54" s="5" t="str">
        <f t="shared" si="11"/>
        <v>1</v>
      </c>
      <c r="C54" s="5" t="str">
        <f t="shared" si="12"/>
        <v xml:space="preserve"> 1</v>
      </c>
      <c r="D54" s="6"/>
      <c r="E54" s="6"/>
      <c r="F54" s="6"/>
      <c r="G54" s="4"/>
      <c r="H54" s="4"/>
      <c r="I54" s="7">
        <f t="shared" si="8"/>
        <v>0</v>
      </c>
      <c r="J54" s="8"/>
      <c r="K54" s="7">
        <f t="shared" si="9"/>
        <v>0</v>
      </c>
      <c r="L54" s="9" t="e">
        <f t="shared" si="10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5"/>
      <c r="AA54" s="11" t="str">
        <f t="shared" si="13"/>
        <v/>
      </c>
      <c r="AB54" s="4"/>
      <c r="AC54" s="12"/>
    </row>
    <row r="55" spans="1:29" ht="20.100000000000001" customHeight="1" x14ac:dyDescent="0.3">
      <c r="A55" s="4">
        <v>7</v>
      </c>
      <c r="B55" s="5" t="str">
        <f t="shared" si="11"/>
        <v>1</v>
      </c>
      <c r="C55" s="5" t="str">
        <f t="shared" si="12"/>
        <v xml:space="preserve"> 1</v>
      </c>
      <c r="D55" s="6"/>
      <c r="E55" s="6"/>
      <c r="F55" s="6"/>
      <c r="G55" s="4"/>
      <c r="H55" s="4"/>
      <c r="I55" s="7">
        <f t="shared" si="8"/>
        <v>0</v>
      </c>
      <c r="J55" s="8"/>
      <c r="K55" s="7">
        <f t="shared" si="9"/>
        <v>0</v>
      </c>
      <c r="L55" s="9" t="e">
        <f t="shared" si="10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5"/>
      <c r="AA55" s="11" t="str">
        <f t="shared" si="13"/>
        <v/>
      </c>
      <c r="AB55" s="4"/>
      <c r="AC55" s="12"/>
    </row>
    <row r="56" spans="1:29" ht="20.100000000000001" customHeight="1" x14ac:dyDescent="0.3">
      <c r="A56" s="4">
        <v>8</v>
      </c>
      <c r="B56" s="5" t="str">
        <f t="shared" si="11"/>
        <v>1</v>
      </c>
      <c r="C56" s="5" t="str">
        <f t="shared" si="12"/>
        <v xml:space="preserve"> 1</v>
      </c>
      <c r="D56" s="6"/>
      <c r="E56" s="6"/>
      <c r="F56" s="6"/>
      <c r="G56" s="4"/>
      <c r="H56" s="4"/>
      <c r="I56" s="7">
        <f t="shared" si="8"/>
        <v>0</v>
      </c>
      <c r="J56" s="8"/>
      <c r="K56" s="7">
        <f t="shared" si="9"/>
        <v>0</v>
      </c>
      <c r="L56" s="9" t="e">
        <f t="shared" si="10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 t="str">
        <f t="shared" si="13"/>
        <v/>
      </c>
      <c r="AB56" s="4"/>
      <c r="AC56" s="12"/>
    </row>
    <row r="57" spans="1:29" ht="20.100000000000001" customHeight="1" x14ac:dyDescent="0.3">
      <c r="A57" s="4">
        <v>9</v>
      </c>
      <c r="B57" s="5" t="str">
        <f t="shared" si="11"/>
        <v>1</v>
      </c>
      <c r="C57" s="5" t="str">
        <f t="shared" si="12"/>
        <v xml:space="preserve"> 1</v>
      </c>
      <c r="D57" s="6"/>
      <c r="E57" s="6"/>
      <c r="F57" s="6"/>
      <c r="G57" s="4"/>
      <c r="H57" s="4"/>
      <c r="I57" s="7">
        <f t="shared" si="8"/>
        <v>0</v>
      </c>
      <c r="J57" s="8"/>
      <c r="K57" s="7">
        <f t="shared" si="9"/>
        <v>0</v>
      </c>
      <c r="L57" s="9" t="e">
        <f t="shared" si="10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13"/>
        <v/>
      </c>
      <c r="AB57" s="4"/>
      <c r="AC57" s="12"/>
    </row>
    <row r="58" spans="1:29" ht="20.100000000000001" customHeight="1" x14ac:dyDescent="0.3">
      <c r="A58" s="4">
        <v>10</v>
      </c>
      <c r="B58" s="5" t="str">
        <f t="shared" si="11"/>
        <v>1</v>
      </c>
      <c r="C58" s="5" t="str">
        <f t="shared" si="12"/>
        <v xml:space="preserve"> 1</v>
      </c>
      <c r="D58" s="6"/>
      <c r="E58" s="6"/>
      <c r="F58" s="6"/>
      <c r="G58" s="4"/>
      <c r="H58" s="4"/>
      <c r="I58" s="7">
        <f t="shared" si="8"/>
        <v>0</v>
      </c>
      <c r="J58" s="8"/>
      <c r="K58" s="7">
        <f t="shared" si="9"/>
        <v>0</v>
      </c>
      <c r="L58" s="9" t="e">
        <f t="shared" si="10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13"/>
        <v/>
      </c>
      <c r="AB58" s="4"/>
      <c r="AC58" s="12"/>
    </row>
    <row r="59" spans="1:29" ht="20.100000000000001" customHeight="1" x14ac:dyDescent="0.3">
      <c r="A59" s="4">
        <v>11</v>
      </c>
      <c r="B59" s="5" t="str">
        <f t="shared" si="11"/>
        <v>1</v>
      </c>
      <c r="C59" s="5" t="str">
        <f t="shared" si="12"/>
        <v xml:space="preserve"> 1</v>
      </c>
      <c r="D59" s="6"/>
      <c r="E59" s="6"/>
      <c r="F59" s="6"/>
      <c r="G59" s="4"/>
      <c r="H59" s="4"/>
      <c r="I59" s="7">
        <f t="shared" si="8"/>
        <v>0</v>
      </c>
      <c r="J59" s="8"/>
      <c r="K59" s="7">
        <f t="shared" si="9"/>
        <v>0</v>
      </c>
      <c r="L59" s="9" t="e">
        <f t="shared" si="10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13"/>
        <v/>
      </c>
      <c r="AB59" s="4"/>
      <c r="AC59" s="12"/>
    </row>
    <row r="60" spans="1:29" ht="20.100000000000001" customHeight="1" x14ac:dyDescent="0.3">
      <c r="A60" s="4">
        <v>12</v>
      </c>
      <c r="B60" s="5" t="str">
        <f t="shared" si="11"/>
        <v>1</v>
      </c>
      <c r="C60" s="5" t="str">
        <f t="shared" si="12"/>
        <v xml:space="preserve"> 1</v>
      </c>
      <c r="D60" s="6"/>
      <c r="E60" s="6"/>
      <c r="F60" s="6"/>
      <c r="G60" s="4"/>
      <c r="H60" s="4"/>
      <c r="I60" s="7">
        <f t="shared" si="8"/>
        <v>0</v>
      </c>
      <c r="J60" s="8"/>
      <c r="K60" s="7">
        <f t="shared" si="9"/>
        <v>0</v>
      </c>
      <c r="L60" s="9" t="e">
        <f t="shared" si="10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3"/>
        <v/>
      </c>
      <c r="AB60" s="4"/>
      <c r="AC60" s="12"/>
    </row>
    <row r="61" spans="1:29" ht="20.100000000000001" customHeight="1" x14ac:dyDescent="0.3">
      <c r="A61" s="4">
        <v>13</v>
      </c>
      <c r="B61" s="5" t="str">
        <f t="shared" si="11"/>
        <v>1</v>
      </c>
      <c r="C61" s="5" t="str">
        <f t="shared" si="12"/>
        <v xml:space="preserve"> 1</v>
      </c>
      <c r="D61" s="6"/>
      <c r="E61" s="6"/>
      <c r="F61" s="6"/>
      <c r="G61" s="4"/>
      <c r="H61" s="4"/>
      <c r="I61" s="7">
        <f t="shared" si="8"/>
        <v>0</v>
      </c>
      <c r="J61" s="8"/>
      <c r="K61" s="7">
        <f t="shared" si="9"/>
        <v>0</v>
      </c>
      <c r="L61" s="9" t="e">
        <f t="shared" si="10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3"/>
        <v/>
      </c>
      <c r="AB61" s="4"/>
      <c r="AC61" s="12"/>
    </row>
    <row r="62" spans="1:29" ht="20.100000000000001" customHeight="1" x14ac:dyDescent="0.3">
      <c r="A62" s="4">
        <v>14</v>
      </c>
      <c r="B62" s="5" t="str">
        <f t="shared" si="11"/>
        <v>1</v>
      </c>
      <c r="C62" s="5" t="str">
        <f t="shared" si="12"/>
        <v xml:space="preserve"> 1</v>
      </c>
      <c r="D62" s="6"/>
      <c r="E62" s="6"/>
      <c r="F62" s="6"/>
      <c r="G62" s="4"/>
      <c r="H62" s="4"/>
      <c r="I62" s="7">
        <f t="shared" si="8"/>
        <v>0</v>
      </c>
      <c r="J62" s="8"/>
      <c r="K62" s="7">
        <f t="shared" si="9"/>
        <v>0</v>
      </c>
      <c r="L62" s="9" t="e">
        <f t="shared" si="10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3"/>
        <v/>
      </c>
      <c r="AB62" s="4"/>
      <c r="AC62" s="12"/>
    </row>
    <row r="63" spans="1:29" ht="20.100000000000001" customHeight="1" x14ac:dyDescent="0.3">
      <c r="A63" s="4">
        <v>15</v>
      </c>
      <c r="B63" s="5" t="str">
        <f t="shared" si="11"/>
        <v>1</v>
      </c>
      <c r="C63" s="5" t="str">
        <f t="shared" si="12"/>
        <v xml:space="preserve"> 1</v>
      </c>
      <c r="D63" s="6"/>
      <c r="E63" s="6"/>
      <c r="F63" s="6"/>
      <c r="G63" s="4"/>
      <c r="H63" s="4"/>
      <c r="I63" s="7">
        <f t="shared" si="8"/>
        <v>0</v>
      </c>
      <c r="J63" s="8"/>
      <c r="K63" s="7">
        <f t="shared" si="9"/>
        <v>0</v>
      </c>
      <c r="L63" s="9" t="e">
        <f t="shared" si="10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5"/>
      <c r="AA63" s="11" t="str">
        <f t="shared" si="13"/>
        <v/>
      </c>
      <c r="AB63" s="4"/>
      <c r="AC63" s="12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W47:W48"/>
    <mergeCell ref="X47:AC48"/>
    <mergeCell ref="Q47:Q48"/>
    <mergeCell ref="R47:R48"/>
    <mergeCell ref="T47:T48"/>
    <mergeCell ref="U47:U48"/>
    <mergeCell ref="V47:V48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D9:AA9 A7:C46 I7:AC7 I11:AC12 I10:AA10 I8:AA8 AB8:AC10 AB12:AB18 AC26:AC27 I26:AA27 D28:AC30 I31:AC33 D34 F34:AC34 I35:AC35 D36:AC46">
    <cfRule type="expression" dxfId="589" priority="85">
      <formula>$L7&gt;0.15</formula>
    </cfRule>
    <cfRule type="expression" dxfId="588" priority="86">
      <formula>AND($L7&gt;0.08,$L7&lt;0.15)</formula>
    </cfRule>
  </conditionalFormatting>
  <conditionalFormatting sqref="A49:AC49 A51:AC63 A50:C50 I50:AC50">
    <cfRule type="expression" dxfId="587" priority="83">
      <formula>$L49&gt;0.15</formula>
    </cfRule>
    <cfRule type="expression" dxfId="586" priority="84">
      <formula>AND($L49&gt;0.08,$L49&lt;0.15)</formula>
    </cfRule>
  </conditionalFormatting>
  <conditionalFormatting sqref="D8:H8">
    <cfRule type="expression" dxfId="585" priority="81">
      <formula>$L8&gt;0.15</formula>
    </cfRule>
    <cfRule type="expression" dxfId="584" priority="82">
      <formula>AND($L8&gt;0.08,$L8&lt;0.15)</formula>
    </cfRule>
  </conditionalFormatting>
  <conditionalFormatting sqref="D28:H28">
    <cfRule type="expression" dxfId="583" priority="75">
      <formula>$L28&gt;0.15</formula>
    </cfRule>
    <cfRule type="expression" dxfId="582" priority="76">
      <formula>AND($L28&gt;0.08,$L28&lt;0.15)</formula>
    </cfRule>
  </conditionalFormatting>
  <conditionalFormatting sqref="D29:H29">
    <cfRule type="expression" dxfId="581" priority="73">
      <formula>$L29&gt;0.15</formula>
    </cfRule>
    <cfRule type="expression" dxfId="580" priority="74">
      <formula>AND($L29&gt;0.08,$L29&lt;0.15)</formula>
    </cfRule>
  </conditionalFormatting>
  <conditionalFormatting sqref="D8:AA9 I7:AC7 I10:AA10 AB8:AC10 I11:AC14 D15:AC16 D17:F17 H17:AC17 I18:AC18 D19:AC19 I20:AC22 AC23:AC25 AB23:AB27 I23:AA23 D24:AA25">
    <cfRule type="expression" dxfId="579" priority="71">
      <formula>$L7&gt;0.15</formula>
    </cfRule>
    <cfRule type="expression" dxfId="578" priority="72">
      <formula>AND($L7&gt;0.08,$L7&lt;0.15)</formula>
    </cfRule>
  </conditionalFormatting>
  <conditionalFormatting sqref="D7:H7">
    <cfRule type="expression" dxfId="577" priority="69">
      <formula>$L7&gt;0.15</formula>
    </cfRule>
    <cfRule type="expression" dxfId="576" priority="70">
      <formula>AND($L7&gt;0.08,$L7&lt;0.15)</formula>
    </cfRule>
  </conditionalFormatting>
  <conditionalFormatting sqref="D7:H7">
    <cfRule type="expression" dxfId="575" priority="67">
      <formula>$L7&gt;0.15</formula>
    </cfRule>
    <cfRule type="expression" dxfId="574" priority="68">
      <formula>AND($L7&gt;0.08,$L7&lt;0.15)</formula>
    </cfRule>
  </conditionalFormatting>
  <conditionalFormatting sqref="D10:H10">
    <cfRule type="expression" dxfId="573" priority="65">
      <formula>$L10&gt;0.15</formula>
    </cfRule>
    <cfRule type="expression" dxfId="572" priority="66">
      <formula>AND($L10&gt;0.08,$L10&lt;0.15)</formula>
    </cfRule>
  </conditionalFormatting>
  <conditionalFormatting sqref="D10:H10">
    <cfRule type="expression" dxfId="571" priority="63">
      <formula>$L10&gt;0.15</formula>
    </cfRule>
    <cfRule type="expression" dxfId="570" priority="64">
      <formula>AND($L10&gt;0.08,$L10&lt;0.15)</formula>
    </cfRule>
  </conditionalFormatting>
  <conditionalFormatting sqref="D11:H11">
    <cfRule type="expression" dxfId="569" priority="61">
      <formula>$L11&gt;0.15</formula>
    </cfRule>
    <cfRule type="expression" dxfId="568" priority="62">
      <formula>AND($L11&gt;0.08,$L11&lt;0.15)</formula>
    </cfRule>
  </conditionalFormatting>
  <conditionalFormatting sqref="D12:H12">
    <cfRule type="expression" dxfId="567" priority="59">
      <formula>$L12&gt;0.15</formula>
    </cfRule>
    <cfRule type="expression" dxfId="566" priority="60">
      <formula>AND($L12&gt;0.08,$L12&lt;0.15)</formula>
    </cfRule>
  </conditionalFormatting>
  <conditionalFormatting sqref="D13:H13">
    <cfRule type="expression" dxfId="565" priority="57">
      <formula>$L13&gt;0.15</formula>
    </cfRule>
    <cfRule type="expression" dxfId="564" priority="58">
      <formula>AND($L13&gt;0.08,$L13&lt;0.15)</formula>
    </cfRule>
  </conditionalFormatting>
  <conditionalFormatting sqref="D14:F14">
    <cfRule type="expression" dxfId="563" priority="55">
      <formula>$L14&gt;0.15</formula>
    </cfRule>
    <cfRule type="expression" dxfId="562" priority="56">
      <formula>AND($L14&gt;0.08,$L14&lt;0.15)</formula>
    </cfRule>
  </conditionalFormatting>
  <conditionalFormatting sqref="D14:F14">
    <cfRule type="expression" dxfId="561" priority="53">
      <formula>$L14&gt;0.15</formula>
    </cfRule>
    <cfRule type="expression" dxfId="560" priority="54">
      <formula>AND($L14&gt;0.08,$L14&lt;0.15)</formula>
    </cfRule>
  </conditionalFormatting>
  <conditionalFormatting sqref="G14:H14">
    <cfRule type="expression" dxfId="559" priority="51">
      <formula>$L14&gt;0.15</formula>
    </cfRule>
    <cfRule type="expression" dxfId="558" priority="52">
      <formula>AND($L14&gt;0.08,$L14&lt;0.15)</formula>
    </cfRule>
  </conditionalFormatting>
  <conditionalFormatting sqref="G17">
    <cfRule type="expression" dxfId="557" priority="49">
      <formula>$L17&gt;0.15</formula>
    </cfRule>
    <cfRule type="expression" dxfId="556" priority="50">
      <formula>AND($L17&gt;0.08,$L17&lt;0.15)</formula>
    </cfRule>
  </conditionalFormatting>
  <conditionalFormatting sqref="G17">
    <cfRule type="expression" dxfId="555" priority="47">
      <formula>$L17&gt;0.15</formula>
    </cfRule>
    <cfRule type="expression" dxfId="554" priority="48">
      <formula>AND($L17&gt;0.08,$L17&lt;0.15)</formula>
    </cfRule>
  </conditionalFormatting>
  <conditionalFormatting sqref="D18:H18">
    <cfRule type="expression" dxfId="553" priority="45">
      <formula>$L18&gt;0.15</formula>
    </cfRule>
    <cfRule type="expression" dxfId="552" priority="46">
      <formula>AND($L18&gt;0.08,$L18&lt;0.15)</formula>
    </cfRule>
  </conditionalFormatting>
  <conditionalFormatting sqref="D20:F20">
    <cfRule type="expression" dxfId="551" priority="43">
      <formula>$L20&gt;0.15</formula>
    </cfRule>
    <cfRule type="expression" dxfId="550" priority="44">
      <formula>AND($L20&gt;0.08,$L20&lt;0.15)</formula>
    </cfRule>
  </conditionalFormatting>
  <conditionalFormatting sqref="D20:F20">
    <cfRule type="expression" dxfId="549" priority="41">
      <formula>$L20&gt;0.15</formula>
    </cfRule>
    <cfRule type="expression" dxfId="548" priority="42">
      <formula>AND($L20&gt;0.08,$L20&lt;0.15)</formula>
    </cfRule>
  </conditionalFormatting>
  <conditionalFormatting sqref="G20:H20">
    <cfRule type="expression" dxfId="547" priority="39">
      <formula>$L20&gt;0.15</formula>
    </cfRule>
    <cfRule type="expression" dxfId="546" priority="40">
      <formula>AND($L20&gt;0.08,$L20&lt;0.15)</formula>
    </cfRule>
  </conditionalFormatting>
  <conditionalFormatting sqref="D21:F21">
    <cfRule type="expression" dxfId="545" priority="37">
      <formula>$L21&gt;0.15</formula>
    </cfRule>
    <cfRule type="expression" dxfId="544" priority="38">
      <formula>AND($L21&gt;0.08,$L21&lt;0.15)</formula>
    </cfRule>
  </conditionalFormatting>
  <conditionalFormatting sqref="D21:F21">
    <cfRule type="expression" dxfId="543" priority="35">
      <formula>$L21&gt;0.15</formula>
    </cfRule>
    <cfRule type="expression" dxfId="542" priority="36">
      <formula>AND($L21&gt;0.08,$L21&lt;0.15)</formula>
    </cfRule>
  </conditionalFormatting>
  <conditionalFormatting sqref="G21:H21">
    <cfRule type="expression" dxfId="541" priority="33">
      <formula>$L21&gt;0.15</formula>
    </cfRule>
    <cfRule type="expression" dxfId="540" priority="34">
      <formula>AND($L21&gt;0.08,$L21&lt;0.15)</formula>
    </cfRule>
  </conditionalFormatting>
  <conditionalFormatting sqref="D50:F50">
    <cfRule type="expression" dxfId="539" priority="31">
      <formula>$L50&gt;0.15</formula>
    </cfRule>
    <cfRule type="expression" dxfId="538" priority="32">
      <formula>AND($L50&gt;0.08,$L50&lt;0.15)</formula>
    </cfRule>
  </conditionalFormatting>
  <conditionalFormatting sqref="D50:F50">
    <cfRule type="expression" dxfId="537" priority="29">
      <formula>$L50&gt;0.15</formula>
    </cfRule>
    <cfRule type="expression" dxfId="536" priority="30">
      <formula>AND($L50&gt;0.08,$L50&lt;0.15)</formula>
    </cfRule>
  </conditionalFormatting>
  <conditionalFormatting sqref="G50:H50">
    <cfRule type="expression" dxfId="535" priority="27">
      <formula>$L50&gt;0.15</formula>
    </cfRule>
    <cfRule type="expression" dxfId="534" priority="28">
      <formula>AND($L50&gt;0.08,$L50&lt;0.15)</formula>
    </cfRule>
  </conditionalFormatting>
  <conditionalFormatting sqref="D22:H22">
    <cfRule type="expression" dxfId="533" priority="25">
      <formula>$L22&gt;0.15</formula>
    </cfRule>
    <cfRule type="expression" dxfId="532" priority="26">
      <formula>AND($L22&gt;0.08,$L22&lt;0.15)</formula>
    </cfRule>
  </conditionalFormatting>
  <conditionalFormatting sqref="D23:H23">
    <cfRule type="expression" dxfId="531" priority="23">
      <formula>$L23&gt;0.15</formula>
    </cfRule>
    <cfRule type="expression" dxfId="530" priority="24">
      <formula>AND($L23&gt;0.08,$L23&lt;0.15)</formula>
    </cfRule>
  </conditionalFormatting>
  <conditionalFormatting sqref="D23:H23">
    <cfRule type="expression" dxfId="529" priority="21">
      <formula>$L23&gt;0.15</formula>
    </cfRule>
    <cfRule type="expression" dxfId="528" priority="22">
      <formula>AND($L23&gt;0.08,$L23&lt;0.15)</formula>
    </cfRule>
  </conditionalFormatting>
  <conditionalFormatting sqref="D24:H24">
    <cfRule type="expression" dxfId="527" priority="19">
      <formula>$L24&gt;0.15</formula>
    </cfRule>
    <cfRule type="expression" dxfId="526" priority="20">
      <formula>AND($L24&gt;0.08,$L24&lt;0.15)</formula>
    </cfRule>
  </conditionalFormatting>
  <conditionalFormatting sqref="D25:H25">
    <cfRule type="expression" dxfId="525" priority="17">
      <formula>$L25&gt;0.15</formula>
    </cfRule>
    <cfRule type="expression" dxfId="524" priority="18">
      <formula>AND($L25&gt;0.08,$L25&lt;0.15)</formula>
    </cfRule>
  </conditionalFormatting>
  <conditionalFormatting sqref="D26:H26">
    <cfRule type="expression" dxfId="523" priority="15">
      <formula>$L26&gt;0.15</formula>
    </cfRule>
    <cfRule type="expression" dxfId="522" priority="16">
      <formula>AND($L26&gt;0.08,$L26&lt;0.15)</formula>
    </cfRule>
  </conditionalFormatting>
  <conditionalFormatting sqref="E27:H27">
    <cfRule type="expression" dxfId="521" priority="13">
      <formula>$L27&gt;0.15</formula>
    </cfRule>
    <cfRule type="expression" dxfId="520" priority="14">
      <formula>AND($L27&gt;0.08,$L27&lt;0.15)</formula>
    </cfRule>
  </conditionalFormatting>
  <conditionalFormatting sqref="E31:H31">
    <cfRule type="expression" dxfId="519" priority="11">
      <formula>$L31&gt;0.15</formula>
    </cfRule>
    <cfRule type="expression" dxfId="518" priority="12">
      <formula>AND($L31&gt;0.08,$L31&lt;0.15)</formula>
    </cfRule>
  </conditionalFormatting>
  <conditionalFormatting sqref="E32:H32">
    <cfRule type="expression" dxfId="517" priority="9">
      <formula>$L32&gt;0.15</formula>
    </cfRule>
    <cfRule type="expression" dxfId="516" priority="10">
      <formula>AND($L32&gt;0.08,$L32&lt;0.15)</formula>
    </cfRule>
  </conditionalFormatting>
  <conditionalFormatting sqref="E33:H33">
    <cfRule type="expression" dxfId="515" priority="7">
      <formula>$L33&gt;0.15</formula>
    </cfRule>
    <cfRule type="expression" dxfId="514" priority="8">
      <formula>AND($L33&gt;0.08,$L33&lt;0.15)</formula>
    </cfRule>
  </conditionalFormatting>
  <conditionalFormatting sqref="E34">
    <cfRule type="expression" dxfId="513" priority="5">
      <formula>$L34&gt;0.15</formula>
    </cfRule>
    <cfRule type="expression" dxfId="512" priority="6">
      <formula>AND($L34&gt;0.08,$L34&lt;0.15)</formula>
    </cfRule>
  </conditionalFormatting>
  <conditionalFormatting sqref="D35 F35:H35">
    <cfRule type="expression" dxfId="511" priority="3">
      <formula>$L35&gt;0.15</formula>
    </cfRule>
    <cfRule type="expression" dxfId="510" priority="4">
      <formula>AND($L35&gt;0.08,$L35&lt;0.15)</formula>
    </cfRule>
  </conditionalFormatting>
  <conditionalFormatting sqref="E35">
    <cfRule type="expression" dxfId="509" priority="1">
      <formula>$L35&gt;0.15</formula>
    </cfRule>
    <cfRule type="expression" dxfId="508" priority="2">
      <formula>AND($L35&gt;0.08,$L35&lt;0.15)</formula>
    </cfRule>
  </conditionalFormatting>
  <dataValidations count="3">
    <dataValidation type="list" allowBlank="1" showInputMessage="1" showErrorMessage="1" sqref="Z7:Z46 Z49:Z63" xr:uid="{0D1EF79C-9478-4664-AAB5-F1D8EE1A0588}">
      <formula1>"A, B"</formula1>
    </dataValidation>
    <dataValidation type="whole" allowBlank="1" showInputMessage="1" showErrorMessage="1" errorTitle="입력값이 올바르지 않습니다." error="숫자만 쓰세요!" sqref="M7:W46 M49:W63" xr:uid="{8638DB09-29BE-433E-8F32-3FA3F20B3B1C}">
      <formula1>0</formula1>
      <formula2>20000</formula2>
    </dataValidation>
    <dataValidation allowBlank="1" showInputMessage="1" showErrorMessage="1" prompt="수식 계산_x000a_수치 입력 금지" sqref="K7:K46 K49:K63" xr:uid="{7626F4DE-839C-4472-9161-A3C4428784A2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5B436B9-6105-4358-8F94-2C682B4D6858}">
          <x14:formula1>
            <xm:f>데이터!$C$4:$C$11</xm:f>
          </x14:formula1>
          <xm:sqref>AB49:AB63 AB7:AB33 AB39:AB46</xm:sqref>
        </x14:dataValidation>
        <x14:dataValidation type="list" allowBlank="1" showInputMessage="1" showErrorMessage="1" xr:uid="{A2EC835E-6C16-4A8B-B2DD-CBAF63E1F86D}">
          <x14:formula1>
            <xm:f>데이터!$B$4:$B$17</xm:f>
          </x14:formula1>
          <xm:sqref>D51:D63 D8:D9 D15:D17 D19 D49 D24:D25 D28:D30 D34:D46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730E0-50B9-43AE-B0A0-A95345BE1FCE}">
  <dimension ref="A1:AC72"/>
  <sheetViews>
    <sheetView zoomScale="85" zoomScaleNormal="85" workbookViewId="0">
      <pane ySplit="6" topLeftCell="A16" activePane="bottomLeft" state="frozen"/>
      <selection activeCell="A4" sqref="A4:AC4"/>
      <selection pane="bottomLeft" activeCell="D24" sqref="D24:H24"/>
    </sheetView>
  </sheetViews>
  <sheetFormatPr defaultRowHeight="16.5" x14ac:dyDescent="0.3"/>
  <cols>
    <col min="1" max="1" width="6.75" style="17" customWidth="1"/>
    <col min="2" max="2" width="6.25" style="17" customWidth="1"/>
    <col min="3" max="3" width="6.75" style="17" customWidth="1"/>
    <col min="4" max="4" width="8.125" style="17" customWidth="1"/>
    <col min="5" max="5" width="19" style="17" customWidth="1"/>
    <col min="6" max="6" width="22.75" style="17" customWidth="1"/>
    <col min="7" max="8" width="7.875" style="17" customWidth="1"/>
    <col min="9" max="9" width="6.625" style="17" customWidth="1"/>
    <col min="10" max="10" width="7.5" style="17" bestFit="1" customWidth="1"/>
    <col min="11" max="11" width="6.625" style="17" customWidth="1"/>
    <col min="12" max="12" width="7.875" style="18" customWidth="1"/>
    <col min="13" max="23" width="5.875" style="17" customWidth="1"/>
    <col min="24" max="24" width="9.875" style="17" customWidth="1"/>
    <col min="25" max="26" width="5.375" style="17" customWidth="1"/>
    <col min="27" max="27" width="9" style="17" customWidth="1"/>
    <col min="28" max="28" width="10.25" style="17" customWidth="1"/>
    <col min="29" max="29" width="33.75" style="17" bestFit="1" customWidth="1"/>
    <col min="30" max="16384" width="9" style="17"/>
  </cols>
  <sheetData>
    <row r="1" spans="1:29" s="1" customFormat="1" ht="13.5" customHeight="1" x14ac:dyDescent="0.3">
      <c r="A1" s="32" t="s">
        <v>52</v>
      </c>
      <c r="B1" s="33"/>
      <c r="C1" s="33"/>
      <c r="D1" s="33"/>
      <c r="E1" s="38" t="s">
        <v>0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9"/>
    </row>
    <row r="2" spans="1:29" s="1" customFormat="1" ht="13.5" customHeight="1" x14ac:dyDescent="0.3">
      <c r="A2" s="34"/>
      <c r="B2" s="35"/>
      <c r="C2" s="35"/>
      <c r="D2" s="35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1"/>
    </row>
    <row r="3" spans="1:29" s="1" customFormat="1" ht="13.5" customHeight="1" x14ac:dyDescent="0.3">
      <c r="A3" s="36"/>
      <c r="B3" s="37"/>
      <c r="C3" s="37"/>
      <c r="D3" s="37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3"/>
    </row>
    <row r="4" spans="1:29" s="1" customFormat="1" ht="9.9499999999999993" customHeight="1" thickBot="1" x14ac:dyDescent="0.35">
      <c r="A4" s="44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6"/>
    </row>
    <row r="5" spans="1:29" s="2" customFormat="1" ht="17.25" thickTop="1" x14ac:dyDescent="0.3">
      <c r="A5" s="47" t="s">
        <v>1</v>
      </c>
      <c r="B5" s="49" t="s">
        <v>50</v>
      </c>
      <c r="C5" s="49" t="str">
        <f>RIGHT($A$1,1)</f>
        <v>일</v>
      </c>
      <c r="D5" s="47" t="s">
        <v>2</v>
      </c>
      <c r="E5" s="47" t="s">
        <v>3</v>
      </c>
      <c r="F5" s="47" t="s">
        <v>4</v>
      </c>
      <c r="G5" s="47" t="s">
        <v>5</v>
      </c>
      <c r="H5" s="55" t="s">
        <v>6</v>
      </c>
      <c r="I5" s="47" t="s">
        <v>7</v>
      </c>
      <c r="J5" s="47" t="s">
        <v>8</v>
      </c>
      <c r="K5" s="47" t="s">
        <v>9</v>
      </c>
      <c r="L5" s="56" t="s">
        <v>10</v>
      </c>
      <c r="M5" s="51" t="s">
        <v>11</v>
      </c>
      <c r="N5" s="51"/>
      <c r="O5" s="51"/>
      <c r="P5" s="51"/>
      <c r="Q5" s="51"/>
      <c r="R5" s="51"/>
      <c r="S5" s="51"/>
      <c r="T5" s="51"/>
      <c r="U5" s="51"/>
      <c r="V5" s="51"/>
      <c r="W5" s="51"/>
      <c r="X5" s="51" t="s">
        <v>12</v>
      </c>
      <c r="Y5" s="51"/>
      <c r="Z5" s="51"/>
      <c r="AA5" s="51" t="s">
        <v>13</v>
      </c>
      <c r="AB5" s="51" t="s">
        <v>14</v>
      </c>
      <c r="AC5" s="53" t="s">
        <v>15</v>
      </c>
    </row>
    <row r="6" spans="1:29" s="2" customFormat="1" ht="17.25" thickBot="1" x14ac:dyDescent="0.35">
      <c r="A6" s="48"/>
      <c r="B6" s="50"/>
      <c r="C6" s="50"/>
      <c r="D6" s="48"/>
      <c r="E6" s="48"/>
      <c r="F6" s="48"/>
      <c r="G6" s="48"/>
      <c r="H6" s="48"/>
      <c r="I6" s="48"/>
      <c r="J6" s="48"/>
      <c r="K6" s="48"/>
      <c r="L6" s="57"/>
      <c r="M6" s="23" t="s">
        <v>16</v>
      </c>
      <c r="N6" s="23" t="s">
        <v>17</v>
      </c>
      <c r="O6" s="23" t="s">
        <v>18</v>
      </c>
      <c r="P6" s="23" t="s">
        <v>19</v>
      </c>
      <c r="Q6" s="23" t="s">
        <v>20</v>
      </c>
      <c r="R6" s="3" t="s">
        <v>137</v>
      </c>
      <c r="S6" s="23" t="s">
        <v>22</v>
      </c>
      <c r="T6" s="3" t="s">
        <v>23</v>
      </c>
      <c r="U6" s="3" t="s">
        <v>46</v>
      </c>
      <c r="V6" s="3" t="s">
        <v>47</v>
      </c>
      <c r="W6" s="23" t="s">
        <v>24</v>
      </c>
      <c r="X6" s="23" t="s">
        <v>25</v>
      </c>
      <c r="Y6" s="23" t="s">
        <v>26</v>
      </c>
      <c r="Z6" s="23" t="s">
        <v>27</v>
      </c>
      <c r="AA6" s="52"/>
      <c r="AB6" s="52"/>
      <c r="AC6" s="52"/>
    </row>
    <row r="7" spans="1:29" s="13" customFormat="1" ht="20.100000000000001" customHeight="1" thickTop="1" x14ac:dyDescent="0.3">
      <c r="A7" s="4">
        <v>1</v>
      </c>
      <c r="B7" s="5">
        <v>11</v>
      </c>
      <c r="C7" s="5">
        <v>17</v>
      </c>
      <c r="D7" s="6" t="s">
        <v>54</v>
      </c>
      <c r="E7" s="6" t="s">
        <v>53</v>
      </c>
      <c r="F7" s="4" t="s">
        <v>56</v>
      </c>
      <c r="G7" s="4" t="s">
        <v>57</v>
      </c>
      <c r="H7" s="4" t="s">
        <v>58</v>
      </c>
      <c r="I7" s="7">
        <f t="shared" ref="I7:I46" si="0">J7+K7</f>
        <v>2248</v>
      </c>
      <c r="J7" s="8">
        <v>2070</v>
      </c>
      <c r="K7" s="7">
        <f t="shared" ref="K7:K16" si="1">SUM(M7:W7)</f>
        <v>178</v>
      </c>
      <c r="L7" s="9">
        <f t="shared" ref="L7:L46" si="2">K7/I7</f>
        <v>7.9181494661921703E-2</v>
      </c>
      <c r="M7" s="10"/>
      <c r="N7" s="10"/>
      <c r="O7" s="10"/>
      <c r="P7" s="10">
        <v>4</v>
      </c>
      <c r="Q7" s="10">
        <v>16</v>
      </c>
      <c r="R7" s="10"/>
      <c r="S7" s="10">
        <v>157</v>
      </c>
      <c r="T7" s="10">
        <v>1</v>
      </c>
      <c r="U7" s="10"/>
      <c r="V7" s="10"/>
      <c r="W7" s="10"/>
      <c r="X7" s="11">
        <v>20201117</v>
      </c>
      <c r="Y7" s="11">
        <v>2</v>
      </c>
      <c r="Z7" s="5" t="s">
        <v>109</v>
      </c>
      <c r="AA7" s="11" t="str">
        <f t="shared" ref="AA7:AA46" si="3">IF($Z7="A","하선동",IF($Z7="B","이형준",""))</f>
        <v>하선동</v>
      </c>
      <c r="AB7" s="4" t="s">
        <v>73</v>
      </c>
      <c r="AC7" s="12"/>
    </row>
    <row r="8" spans="1:29" s="13" customFormat="1" ht="20.100000000000001" customHeight="1" x14ac:dyDescent="0.3">
      <c r="A8" s="4">
        <v>2</v>
      </c>
      <c r="B8" s="5">
        <f>B7</f>
        <v>11</v>
      </c>
      <c r="C8" s="5">
        <f>C7</f>
        <v>17</v>
      </c>
      <c r="D8" s="6" t="s">
        <v>114</v>
      </c>
      <c r="E8" s="6" t="s">
        <v>113</v>
      </c>
      <c r="F8" s="6" t="s">
        <v>110</v>
      </c>
      <c r="G8" s="4" t="s">
        <v>111</v>
      </c>
      <c r="H8" s="4" t="s">
        <v>112</v>
      </c>
      <c r="I8" s="7">
        <f t="shared" si="0"/>
        <v>15815</v>
      </c>
      <c r="J8" s="8">
        <v>15000</v>
      </c>
      <c r="K8" s="7">
        <f t="shared" si="1"/>
        <v>815</v>
      </c>
      <c r="L8" s="9">
        <f t="shared" si="2"/>
        <v>5.1533354410369901E-2</v>
      </c>
      <c r="M8" s="10">
        <v>792</v>
      </c>
      <c r="N8" s="10">
        <v>23</v>
      </c>
      <c r="O8" s="10"/>
      <c r="P8" s="10"/>
      <c r="Q8" s="10"/>
      <c r="R8" s="10"/>
      <c r="S8" s="10"/>
      <c r="T8" s="10"/>
      <c r="U8" s="10"/>
      <c r="V8" s="10"/>
      <c r="W8" s="10"/>
      <c r="X8" s="11">
        <v>20201109</v>
      </c>
      <c r="Y8" s="11">
        <v>6</v>
      </c>
      <c r="Z8" s="5" t="s">
        <v>109</v>
      </c>
      <c r="AA8" s="11" t="str">
        <f t="shared" si="3"/>
        <v>하선동</v>
      </c>
      <c r="AB8" s="4" t="s">
        <v>73</v>
      </c>
      <c r="AC8" s="12"/>
    </row>
    <row r="9" spans="1:29" s="13" customFormat="1" ht="20.100000000000001" customHeight="1" x14ac:dyDescent="0.3">
      <c r="A9" s="4">
        <v>3</v>
      </c>
      <c r="B9" s="5">
        <f t="shared" ref="B9:C24" si="4">B8</f>
        <v>11</v>
      </c>
      <c r="C9" s="5">
        <f t="shared" si="4"/>
        <v>17</v>
      </c>
      <c r="D9" s="6" t="s">
        <v>114</v>
      </c>
      <c r="E9" s="6" t="s">
        <v>113</v>
      </c>
      <c r="F9" s="6" t="s">
        <v>110</v>
      </c>
      <c r="G9" s="4" t="s">
        <v>111</v>
      </c>
      <c r="H9" s="4" t="s">
        <v>112</v>
      </c>
      <c r="I9" s="7">
        <f t="shared" si="0"/>
        <v>31276</v>
      </c>
      <c r="J9" s="8">
        <v>29500</v>
      </c>
      <c r="K9" s="7">
        <f t="shared" si="1"/>
        <v>1776</v>
      </c>
      <c r="L9" s="9">
        <f t="shared" si="2"/>
        <v>5.6784755083770302E-2</v>
      </c>
      <c r="M9" s="10">
        <v>1776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1">
        <v>20201106</v>
      </c>
      <c r="Y9" s="11">
        <v>6</v>
      </c>
      <c r="Z9" s="5" t="s">
        <v>109</v>
      </c>
      <c r="AA9" s="11" t="str">
        <f t="shared" si="3"/>
        <v>하선동</v>
      </c>
      <c r="AB9" s="4" t="s">
        <v>73</v>
      </c>
      <c r="AC9" s="12"/>
    </row>
    <row r="10" spans="1:29" s="13" customFormat="1" ht="20.100000000000001" customHeight="1" x14ac:dyDescent="0.3">
      <c r="A10" s="4">
        <v>4</v>
      </c>
      <c r="B10" s="5">
        <f t="shared" si="4"/>
        <v>11</v>
      </c>
      <c r="C10" s="5">
        <f t="shared" si="4"/>
        <v>17</v>
      </c>
      <c r="D10" s="6" t="s">
        <v>117</v>
      </c>
      <c r="E10" s="6" t="s">
        <v>124</v>
      </c>
      <c r="F10" s="4" t="s">
        <v>115</v>
      </c>
      <c r="G10" s="4">
        <v>8301</v>
      </c>
      <c r="H10" s="4" t="s">
        <v>112</v>
      </c>
      <c r="I10" s="7">
        <f t="shared" si="0"/>
        <v>1732</v>
      </c>
      <c r="J10" s="8">
        <v>1730</v>
      </c>
      <c r="K10" s="7">
        <f t="shared" si="1"/>
        <v>2</v>
      </c>
      <c r="L10" s="9">
        <f t="shared" si="2"/>
        <v>1.1547344110854503E-3</v>
      </c>
      <c r="M10" s="10"/>
      <c r="N10" s="10"/>
      <c r="O10" s="10"/>
      <c r="P10" s="10"/>
      <c r="Q10" s="10"/>
      <c r="R10" s="10"/>
      <c r="S10" s="10">
        <v>2</v>
      </c>
      <c r="T10" s="10"/>
      <c r="U10" s="10"/>
      <c r="V10" s="10"/>
      <c r="W10" s="10"/>
      <c r="X10" s="11">
        <v>20201116</v>
      </c>
      <c r="Y10" s="11">
        <v>1</v>
      </c>
      <c r="Z10" s="5" t="s">
        <v>118</v>
      </c>
      <c r="AA10" s="11" t="str">
        <f t="shared" si="3"/>
        <v>이형준</v>
      </c>
      <c r="AB10" s="4" t="s">
        <v>79</v>
      </c>
      <c r="AC10" s="12"/>
    </row>
    <row r="11" spans="1:29" s="13" customFormat="1" ht="20.100000000000001" customHeight="1" x14ac:dyDescent="0.3">
      <c r="A11" s="4">
        <v>5</v>
      </c>
      <c r="B11" s="5">
        <f t="shared" si="4"/>
        <v>11</v>
      </c>
      <c r="C11" s="5">
        <f t="shared" si="4"/>
        <v>17</v>
      </c>
      <c r="D11" s="6" t="s">
        <v>117</v>
      </c>
      <c r="E11" s="6" t="s">
        <v>124</v>
      </c>
      <c r="F11" s="4" t="s">
        <v>115</v>
      </c>
      <c r="G11" s="4">
        <v>8301</v>
      </c>
      <c r="H11" s="4" t="s">
        <v>112</v>
      </c>
      <c r="I11" s="7">
        <f t="shared" si="0"/>
        <v>2970</v>
      </c>
      <c r="J11" s="8">
        <v>2970</v>
      </c>
      <c r="K11" s="7">
        <f t="shared" si="1"/>
        <v>0</v>
      </c>
      <c r="L11" s="9">
        <f t="shared" si="2"/>
        <v>0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1">
        <v>20201117</v>
      </c>
      <c r="Y11" s="11">
        <v>1</v>
      </c>
      <c r="Z11" s="5" t="s">
        <v>109</v>
      </c>
      <c r="AA11" s="11" t="str">
        <f t="shared" si="3"/>
        <v>하선동</v>
      </c>
      <c r="AB11" s="4" t="s">
        <v>79</v>
      </c>
      <c r="AC11" s="12"/>
    </row>
    <row r="12" spans="1:29" s="13" customFormat="1" ht="20.100000000000001" customHeight="1" x14ac:dyDescent="0.3">
      <c r="A12" s="4">
        <v>6</v>
      </c>
      <c r="B12" s="5">
        <f t="shared" si="4"/>
        <v>11</v>
      </c>
      <c r="C12" s="5">
        <f t="shared" si="4"/>
        <v>17</v>
      </c>
      <c r="D12" s="6" t="s">
        <v>117</v>
      </c>
      <c r="E12" s="4" t="s">
        <v>119</v>
      </c>
      <c r="F12" s="4" t="s">
        <v>120</v>
      </c>
      <c r="G12" s="4">
        <v>7301</v>
      </c>
      <c r="H12" s="4" t="s">
        <v>112</v>
      </c>
      <c r="I12" s="7">
        <f t="shared" si="0"/>
        <v>1688</v>
      </c>
      <c r="J12" s="8">
        <v>1688</v>
      </c>
      <c r="K12" s="7">
        <f t="shared" si="1"/>
        <v>0</v>
      </c>
      <c r="L12" s="9">
        <f t="shared" si="2"/>
        <v>0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1">
        <v>20201117</v>
      </c>
      <c r="Y12" s="11">
        <v>14</v>
      </c>
      <c r="Z12" s="5" t="s">
        <v>109</v>
      </c>
      <c r="AA12" s="11" t="str">
        <f t="shared" si="3"/>
        <v>하선동</v>
      </c>
      <c r="AB12" s="4" t="s">
        <v>79</v>
      </c>
      <c r="AC12" s="12"/>
    </row>
    <row r="13" spans="1:29" s="13" customFormat="1" ht="20.100000000000001" customHeight="1" x14ac:dyDescent="0.3">
      <c r="A13" s="4">
        <v>7</v>
      </c>
      <c r="B13" s="5">
        <f t="shared" si="4"/>
        <v>11</v>
      </c>
      <c r="C13" s="5">
        <f t="shared" si="4"/>
        <v>17</v>
      </c>
      <c r="D13" s="6" t="s">
        <v>117</v>
      </c>
      <c r="E13" s="4" t="s">
        <v>122</v>
      </c>
      <c r="F13" s="4" t="s">
        <v>121</v>
      </c>
      <c r="G13" s="4" t="s">
        <v>123</v>
      </c>
      <c r="H13" s="4" t="s">
        <v>112</v>
      </c>
      <c r="I13" s="7">
        <f t="shared" si="0"/>
        <v>3600</v>
      </c>
      <c r="J13" s="8">
        <v>3600</v>
      </c>
      <c r="K13" s="7">
        <f t="shared" si="1"/>
        <v>0</v>
      </c>
      <c r="L13" s="9">
        <f t="shared" si="2"/>
        <v>0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1">
        <v>20201117</v>
      </c>
      <c r="Y13" s="11">
        <v>5</v>
      </c>
      <c r="Z13" s="5" t="s">
        <v>109</v>
      </c>
      <c r="AA13" s="11" t="str">
        <f t="shared" si="3"/>
        <v>하선동</v>
      </c>
      <c r="AB13" s="4" t="s">
        <v>79</v>
      </c>
      <c r="AC13" s="12"/>
    </row>
    <row r="14" spans="1:29" s="13" customFormat="1" ht="20.100000000000001" customHeight="1" x14ac:dyDescent="0.3">
      <c r="A14" s="4">
        <v>8</v>
      </c>
      <c r="B14" s="5">
        <f t="shared" si="4"/>
        <v>11</v>
      </c>
      <c r="C14" s="5">
        <f t="shared" si="4"/>
        <v>17</v>
      </c>
      <c r="D14" s="6" t="s">
        <v>84</v>
      </c>
      <c r="E14" s="6" t="s">
        <v>80</v>
      </c>
      <c r="F14" s="6" t="s">
        <v>85</v>
      </c>
      <c r="G14" s="4" t="s">
        <v>86</v>
      </c>
      <c r="H14" s="4" t="s">
        <v>67</v>
      </c>
      <c r="I14" s="7">
        <f t="shared" si="0"/>
        <v>1033</v>
      </c>
      <c r="J14" s="8">
        <v>800</v>
      </c>
      <c r="K14" s="7">
        <f t="shared" si="1"/>
        <v>233</v>
      </c>
      <c r="L14" s="9">
        <f t="shared" si="2"/>
        <v>0.22555663117134558</v>
      </c>
      <c r="M14" s="10">
        <v>211</v>
      </c>
      <c r="N14" s="10"/>
      <c r="O14" s="10"/>
      <c r="P14" s="10">
        <v>22</v>
      </c>
      <c r="Q14" s="10"/>
      <c r="R14" s="10"/>
      <c r="S14" s="10"/>
      <c r="T14" s="10"/>
      <c r="U14" s="10"/>
      <c r="V14" s="10"/>
      <c r="W14" s="10"/>
      <c r="X14" s="11">
        <v>20201116</v>
      </c>
      <c r="Y14" s="11">
        <v>3</v>
      </c>
      <c r="Z14" s="5" t="s">
        <v>118</v>
      </c>
      <c r="AA14" s="11" t="str">
        <f t="shared" si="3"/>
        <v>이형준</v>
      </c>
      <c r="AB14" s="4" t="s">
        <v>79</v>
      </c>
      <c r="AC14" s="12"/>
    </row>
    <row r="15" spans="1:29" s="13" customFormat="1" ht="20.100000000000001" customHeight="1" x14ac:dyDescent="0.3">
      <c r="A15" s="4">
        <v>9</v>
      </c>
      <c r="B15" s="5">
        <f t="shared" si="4"/>
        <v>11</v>
      </c>
      <c r="C15" s="5">
        <f t="shared" si="4"/>
        <v>17</v>
      </c>
      <c r="D15" s="6" t="s">
        <v>30</v>
      </c>
      <c r="E15" s="6" t="s">
        <v>80</v>
      </c>
      <c r="F15" s="6" t="s">
        <v>81</v>
      </c>
      <c r="G15" s="4" t="s">
        <v>82</v>
      </c>
      <c r="H15" s="4" t="s">
        <v>67</v>
      </c>
      <c r="I15" s="7">
        <f t="shared" si="0"/>
        <v>1915</v>
      </c>
      <c r="J15" s="8">
        <v>1912</v>
      </c>
      <c r="K15" s="7">
        <f t="shared" si="1"/>
        <v>3</v>
      </c>
      <c r="L15" s="9">
        <f t="shared" si="2"/>
        <v>1.566579634464752E-3</v>
      </c>
      <c r="M15" s="10"/>
      <c r="N15" s="10"/>
      <c r="O15" s="10"/>
      <c r="P15" s="10"/>
      <c r="Q15" s="10">
        <v>3</v>
      </c>
      <c r="R15" s="10"/>
      <c r="S15" s="10"/>
      <c r="T15" s="10"/>
      <c r="U15" s="10"/>
      <c r="V15" s="10"/>
      <c r="W15" s="10"/>
      <c r="X15" s="11">
        <v>20201116</v>
      </c>
      <c r="Y15" s="11">
        <v>7</v>
      </c>
      <c r="Z15" s="5" t="s">
        <v>118</v>
      </c>
      <c r="AA15" s="11" t="str">
        <f t="shared" si="3"/>
        <v>이형준</v>
      </c>
      <c r="AB15" s="4" t="s">
        <v>94</v>
      </c>
      <c r="AC15" s="12"/>
    </row>
    <row r="16" spans="1:29" s="13" customFormat="1" ht="20.100000000000001" customHeight="1" x14ac:dyDescent="0.3">
      <c r="A16" s="4">
        <v>10</v>
      </c>
      <c r="B16" s="5">
        <f t="shared" si="4"/>
        <v>11</v>
      </c>
      <c r="C16" s="5">
        <f t="shared" si="4"/>
        <v>17</v>
      </c>
      <c r="D16" s="6" t="s">
        <v>117</v>
      </c>
      <c r="E16" s="6" t="s">
        <v>80</v>
      </c>
      <c r="F16" s="6" t="s">
        <v>125</v>
      </c>
      <c r="G16" s="4" t="s">
        <v>123</v>
      </c>
      <c r="H16" s="4" t="s">
        <v>112</v>
      </c>
      <c r="I16" s="7">
        <f t="shared" si="0"/>
        <v>535</v>
      </c>
      <c r="J16" s="8">
        <v>535</v>
      </c>
      <c r="K16" s="7">
        <f t="shared" si="1"/>
        <v>0</v>
      </c>
      <c r="L16" s="9">
        <f t="shared" si="2"/>
        <v>0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1">
        <v>20201117</v>
      </c>
      <c r="Y16" s="11">
        <v>8</v>
      </c>
      <c r="Z16" s="5" t="s">
        <v>109</v>
      </c>
      <c r="AA16" s="11" t="str">
        <f t="shared" si="3"/>
        <v>하선동</v>
      </c>
      <c r="AB16" s="4" t="s">
        <v>94</v>
      </c>
      <c r="AC16" s="12" t="s">
        <v>129</v>
      </c>
    </row>
    <row r="17" spans="1:29" s="13" customFormat="1" ht="20.100000000000001" customHeight="1" x14ac:dyDescent="0.3">
      <c r="A17" s="4">
        <v>11</v>
      </c>
      <c r="B17" s="5">
        <f t="shared" si="4"/>
        <v>11</v>
      </c>
      <c r="C17" s="5">
        <f t="shared" si="4"/>
        <v>17</v>
      </c>
      <c r="D17" s="6" t="s">
        <v>84</v>
      </c>
      <c r="E17" s="6" t="s">
        <v>80</v>
      </c>
      <c r="F17" s="6" t="s">
        <v>85</v>
      </c>
      <c r="G17" s="4" t="s">
        <v>86</v>
      </c>
      <c r="H17" s="4" t="s">
        <v>67</v>
      </c>
      <c r="I17" s="7">
        <f t="shared" si="0"/>
        <v>671</v>
      </c>
      <c r="J17" s="8">
        <v>646</v>
      </c>
      <c r="K17" s="7">
        <f t="shared" ref="K17:K18" si="5">SUM(M17:W17)</f>
        <v>25</v>
      </c>
      <c r="L17" s="9">
        <f t="shared" si="2"/>
        <v>3.7257824143070044E-2</v>
      </c>
      <c r="M17" s="10">
        <v>19</v>
      </c>
      <c r="N17" s="10"/>
      <c r="O17" s="10"/>
      <c r="P17" s="10">
        <v>6</v>
      </c>
      <c r="Q17" s="10"/>
      <c r="R17" s="10"/>
      <c r="S17" s="10"/>
      <c r="T17" s="10"/>
      <c r="U17" s="10"/>
      <c r="V17" s="10"/>
      <c r="W17" s="10"/>
      <c r="X17" s="11">
        <v>20201116</v>
      </c>
      <c r="Y17" s="11">
        <v>3</v>
      </c>
      <c r="Z17" s="5" t="s">
        <v>118</v>
      </c>
      <c r="AA17" s="11" t="str">
        <f t="shared" si="3"/>
        <v>이형준</v>
      </c>
      <c r="AB17" s="4" t="s">
        <v>94</v>
      </c>
      <c r="AC17" s="12"/>
    </row>
    <row r="18" spans="1:29" s="13" customFormat="1" ht="20.100000000000001" customHeight="1" x14ac:dyDescent="0.3">
      <c r="A18" s="4">
        <v>12</v>
      </c>
      <c r="B18" s="5">
        <f t="shared" si="4"/>
        <v>11</v>
      </c>
      <c r="C18" s="5">
        <f t="shared" si="4"/>
        <v>17</v>
      </c>
      <c r="D18" s="6" t="s">
        <v>128</v>
      </c>
      <c r="E18" s="6" t="s">
        <v>127</v>
      </c>
      <c r="F18" s="6" t="s">
        <v>126</v>
      </c>
      <c r="G18" s="4">
        <v>7301</v>
      </c>
      <c r="H18" s="4" t="s">
        <v>112</v>
      </c>
      <c r="I18" s="7">
        <f t="shared" si="0"/>
        <v>443</v>
      </c>
      <c r="J18" s="8">
        <v>442</v>
      </c>
      <c r="K18" s="7">
        <f t="shared" si="5"/>
        <v>1</v>
      </c>
      <c r="L18" s="9">
        <f t="shared" si="2"/>
        <v>2.257336343115124E-3</v>
      </c>
      <c r="M18" s="10">
        <v>1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1">
        <v>20201116</v>
      </c>
      <c r="Y18" s="11">
        <v>11</v>
      </c>
      <c r="Z18" s="5" t="s">
        <v>109</v>
      </c>
      <c r="AA18" s="11" t="str">
        <f t="shared" si="3"/>
        <v>하선동</v>
      </c>
      <c r="AB18" s="4" t="s">
        <v>94</v>
      </c>
      <c r="AC18" s="12"/>
    </row>
    <row r="19" spans="1:29" s="13" customFormat="1" ht="20.100000000000001" customHeight="1" x14ac:dyDescent="0.3">
      <c r="A19" s="4">
        <v>13</v>
      </c>
      <c r="B19" s="5">
        <f t="shared" si="4"/>
        <v>11</v>
      </c>
      <c r="C19" s="5">
        <f t="shared" si="4"/>
        <v>17</v>
      </c>
      <c r="D19" s="6" t="s">
        <v>128</v>
      </c>
      <c r="E19" s="6" t="s">
        <v>127</v>
      </c>
      <c r="F19" s="6" t="s">
        <v>126</v>
      </c>
      <c r="G19" s="4">
        <v>7301</v>
      </c>
      <c r="H19" s="4" t="s">
        <v>112</v>
      </c>
      <c r="I19" s="7">
        <f t="shared" si="0"/>
        <v>1258</v>
      </c>
      <c r="J19" s="8">
        <v>1258</v>
      </c>
      <c r="K19" s="7">
        <f t="shared" ref="K19:K46" si="6">SUM(M19:W19)</f>
        <v>0</v>
      </c>
      <c r="L19" s="9">
        <f t="shared" si="2"/>
        <v>0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1">
        <v>20201116</v>
      </c>
      <c r="Y19" s="11">
        <v>11</v>
      </c>
      <c r="Z19" s="5" t="s">
        <v>118</v>
      </c>
      <c r="AA19" s="11" t="str">
        <f t="shared" si="3"/>
        <v>이형준</v>
      </c>
      <c r="AB19" s="4" t="s">
        <v>94</v>
      </c>
      <c r="AC19" s="12"/>
    </row>
    <row r="20" spans="1:29" s="13" customFormat="1" ht="20.100000000000001" customHeight="1" x14ac:dyDescent="0.3">
      <c r="A20" s="4">
        <v>14</v>
      </c>
      <c r="B20" s="5">
        <f t="shared" si="4"/>
        <v>11</v>
      </c>
      <c r="C20" s="5">
        <f t="shared" si="4"/>
        <v>17</v>
      </c>
      <c r="D20" s="6" t="s">
        <v>54</v>
      </c>
      <c r="E20" s="6" t="s">
        <v>53</v>
      </c>
      <c r="F20" s="4" t="s">
        <v>56</v>
      </c>
      <c r="G20" s="4" t="s">
        <v>57</v>
      </c>
      <c r="H20" s="4" t="s">
        <v>58</v>
      </c>
      <c r="I20" s="7">
        <f t="shared" si="0"/>
        <v>767</v>
      </c>
      <c r="J20" s="8">
        <v>736</v>
      </c>
      <c r="K20" s="7">
        <f t="shared" si="6"/>
        <v>31</v>
      </c>
      <c r="L20" s="9">
        <f t="shared" si="2"/>
        <v>4.0417209908735333E-2</v>
      </c>
      <c r="M20" s="10"/>
      <c r="N20" s="10"/>
      <c r="O20" s="10"/>
      <c r="P20" s="10"/>
      <c r="Q20" s="10">
        <v>6</v>
      </c>
      <c r="R20" s="10"/>
      <c r="S20" s="10">
        <v>25</v>
      </c>
      <c r="T20" s="10"/>
      <c r="U20" s="10"/>
      <c r="V20" s="10"/>
      <c r="W20" s="10"/>
      <c r="X20" s="11">
        <v>20201117</v>
      </c>
      <c r="Y20" s="11">
        <v>2</v>
      </c>
      <c r="Z20" s="5" t="s">
        <v>109</v>
      </c>
      <c r="AA20" s="11" t="str">
        <f t="shared" si="3"/>
        <v>하선동</v>
      </c>
      <c r="AB20" s="4" t="s">
        <v>96</v>
      </c>
      <c r="AC20" s="12"/>
    </row>
    <row r="21" spans="1:29" s="13" customFormat="1" ht="20.100000000000001" customHeight="1" x14ac:dyDescent="0.3">
      <c r="A21" s="4">
        <v>15</v>
      </c>
      <c r="B21" s="5">
        <f t="shared" si="4"/>
        <v>11</v>
      </c>
      <c r="C21" s="5">
        <f t="shared" si="4"/>
        <v>17</v>
      </c>
      <c r="D21" s="6" t="s">
        <v>54</v>
      </c>
      <c r="E21" s="6" t="s">
        <v>53</v>
      </c>
      <c r="F21" s="4" t="s">
        <v>56</v>
      </c>
      <c r="G21" s="4" t="s">
        <v>57</v>
      </c>
      <c r="H21" s="4" t="s">
        <v>58</v>
      </c>
      <c r="I21" s="7">
        <f t="shared" si="0"/>
        <v>1417</v>
      </c>
      <c r="J21" s="8">
        <v>1358</v>
      </c>
      <c r="K21" s="7">
        <f t="shared" si="6"/>
        <v>59</v>
      </c>
      <c r="L21" s="9">
        <f t="shared" si="2"/>
        <v>4.1637261820748062E-2</v>
      </c>
      <c r="M21" s="10"/>
      <c r="N21" s="10"/>
      <c r="O21" s="10"/>
      <c r="P21" s="10">
        <v>3</v>
      </c>
      <c r="Q21" s="10">
        <v>4</v>
      </c>
      <c r="R21" s="10"/>
      <c r="S21" s="10">
        <v>52</v>
      </c>
      <c r="T21" s="10"/>
      <c r="U21" s="10"/>
      <c r="V21" s="10"/>
      <c r="W21" s="10"/>
      <c r="X21" s="11">
        <v>20201117</v>
      </c>
      <c r="Y21" s="11">
        <v>2</v>
      </c>
      <c r="Z21" s="5" t="s">
        <v>118</v>
      </c>
      <c r="AA21" s="11" t="str">
        <f t="shared" si="3"/>
        <v>이형준</v>
      </c>
      <c r="AB21" s="4" t="s">
        <v>96</v>
      </c>
      <c r="AC21" s="12"/>
    </row>
    <row r="22" spans="1:29" s="13" customFormat="1" ht="20.100000000000001" customHeight="1" x14ac:dyDescent="0.3">
      <c r="A22" s="4">
        <v>16</v>
      </c>
      <c r="B22" s="5">
        <f t="shared" si="4"/>
        <v>11</v>
      </c>
      <c r="C22" s="5">
        <f t="shared" si="4"/>
        <v>17</v>
      </c>
      <c r="D22" s="6" t="s">
        <v>30</v>
      </c>
      <c r="E22" s="6" t="s">
        <v>80</v>
      </c>
      <c r="F22" s="6" t="s">
        <v>92</v>
      </c>
      <c r="G22" s="4" t="s">
        <v>93</v>
      </c>
      <c r="H22" s="4" t="s">
        <v>67</v>
      </c>
      <c r="I22" s="7">
        <f t="shared" si="0"/>
        <v>1036</v>
      </c>
      <c r="J22" s="8">
        <v>1026</v>
      </c>
      <c r="K22" s="7">
        <f t="shared" si="6"/>
        <v>10</v>
      </c>
      <c r="L22" s="9">
        <f t="shared" si="2"/>
        <v>9.6525096525096523E-3</v>
      </c>
      <c r="M22" s="10">
        <v>3</v>
      </c>
      <c r="N22" s="10"/>
      <c r="O22" s="10"/>
      <c r="P22" s="10">
        <v>7</v>
      </c>
      <c r="Q22" s="10"/>
      <c r="R22" s="10"/>
      <c r="S22" s="10"/>
      <c r="T22" s="10"/>
      <c r="U22" s="10"/>
      <c r="V22" s="10"/>
      <c r="W22" s="10"/>
      <c r="X22" s="11">
        <v>20201117</v>
      </c>
      <c r="Y22" s="11">
        <v>15</v>
      </c>
      <c r="Z22" s="5" t="s">
        <v>109</v>
      </c>
      <c r="AA22" s="11" t="str">
        <f t="shared" si="3"/>
        <v>하선동</v>
      </c>
      <c r="AB22" s="4" t="s">
        <v>96</v>
      </c>
      <c r="AC22" s="12"/>
    </row>
    <row r="23" spans="1:29" s="13" customFormat="1" ht="20.100000000000001" customHeight="1" x14ac:dyDescent="0.3">
      <c r="A23" s="4">
        <v>17</v>
      </c>
      <c r="B23" s="5">
        <f t="shared" si="4"/>
        <v>11</v>
      </c>
      <c r="C23" s="5">
        <f t="shared" si="4"/>
        <v>17</v>
      </c>
      <c r="D23" s="6" t="s">
        <v>30</v>
      </c>
      <c r="E23" s="6" t="s">
        <v>80</v>
      </c>
      <c r="F23" s="6" t="s">
        <v>92</v>
      </c>
      <c r="G23" s="4" t="s">
        <v>93</v>
      </c>
      <c r="H23" s="4" t="s">
        <v>67</v>
      </c>
      <c r="I23" s="7">
        <f t="shared" si="0"/>
        <v>1904</v>
      </c>
      <c r="J23" s="8">
        <v>1892</v>
      </c>
      <c r="K23" s="7">
        <f t="shared" si="6"/>
        <v>12</v>
      </c>
      <c r="L23" s="9">
        <f t="shared" si="2"/>
        <v>6.3025210084033615E-3</v>
      </c>
      <c r="M23" s="10">
        <v>2</v>
      </c>
      <c r="N23" s="10"/>
      <c r="O23" s="10"/>
      <c r="P23" s="10">
        <v>10</v>
      </c>
      <c r="Q23" s="10"/>
      <c r="R23" s="10"/>
      <c r="S23" s="10"/>
      <c r="T23" s="10"/>
      <c r="U23" s="10"/>
      <c r="V23" s="10"/>
      <c r="W23" s="10"/>
      <c r="X23" s="11">
        <v>20201117</v>
      </c>
      <c r="Y23" s="11">
        <v>15</v>
      </c>
      <c r="Z23" s="5" t="s">
        <v>118</v>
      </c>
      <c r="AA23" s="11" t="str">
        <f t="shared" si="3"/>
        <v>이형준</v>
      </c>
      <c r="AB23" s="4" t="s">
        <v>96</v>
      </c>
      <c r="AC23" s="12"/>
    </row>
    <row r="24" spans="1:29" s="13" customFormat="1" ht="20.100000000000001" customHeight="1" x14ac:dyDescent="0.3">
      <c r="A24" s="4">
        <v>18</v>
      </c>
      <c r="B24" s="5">
        <f t="shared" si="4"/>
        <v>11</v>
      </c>
      <c r="C24" s="5">
        <f t="shared" si="4"/>
        <v>17</v>
      </c>
      <c r="D24" s="6" t="s">
        <v>117</v>
      </c>
      <c r="E24" s="4" t="s">
        <v>119</v>
      </c>
      <c r="F24" s="4" t="s">
        <v>120</v>
      </c>
      <c r="G24" s="4">
        <v>7301</v>
      </c>
      <c r="H24" s="4" t="s">
        <v>112</v>
      </c>
      <c r="I24" s="7">
        <f t="shared" si="0"/>
        <v>2409</v>
      </c>
      <c r="J24" s="8">
        <v>2409</v>
      </c>
      <c r="K24" s="7">
        <f t="shared" si="6"/>
        <v>0</v>
      </c>
      <c r="L24" s="9">
        <f t="shared" si="2"/>
        <v>0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1">
        <v>20201117</v>
      </c>
      <c r="Y24" s="11">
        <v>14</v>
      </c>
      <c r="Z24" s="5" t="s">
        <v>118</v>
      </c>
      <c r="AA24" s="11" t="str">
        <f t="shared" si="3"/>
        <v>이형준</v>
      </c>
      <c r="AB24" s="4" t="s">
        <v>96</v>
      </c>
      <c r="AC24" s="12"/>
    </row>
    <row r="25" spans="1:29" s="13" customFormat="1" ht="20.100000000000001" customHeight="1" x14ac:dyDescent="0.3">
      <c r="A25" s="4">
        <v>19</v>
      </c>
      <c r="B25" s="5">
        <f t="shared" ref="B25:C40" si="7">B24</f>
        <v>11</v>
      </c>
      <c r="C25" s="5">
        <f t="shared" si="7"/>
        <v>17</v>
      </c>
      <c r="D25" s="6" t="s">
        <v>114</v>
      </c>
      <c r="E25" s="6" t="s">
        <v>80</v>
      </c>
      <c r="F25" s="6" t="s">
        <v>98</v>
      </c>
      <c r="G25" s="4" t="s">
        <v>93</v>
      </c>
      <c r="H25" s="4" t="s">
        <v>67</v>
      </c>
      <c r="I25" s="7">
        <f t="shared" si="0"/>
        <v>1753</v>
      </c>
      <c r="J25" s="8">
        <v>1527</v>
      </c>
      <c r="K25" s="7">
        <f t="shared" si="6"/>
        <v>226</v>
      </c>
      <c r="L25" s="9">
        <f t="shared" si="2"/>
        <v>0.12892184826012551</v>
      </c>
      <c r="M25" s="10">
        <v>217</v>
      </c>
      <c r="N25" s="10"/>
      <c r="O25" s="10"/>
      <c r="P25" s="10">
        <v>9</v>
      </c>
      <c r="Q25" s="10"/>
      <c r="R25" s="10"/>
      <c r="S25" s="10"/>
      <c r="T25" s="10"/>
      <c r="U25" s="10"/>
      <c r="V25" s="10"/>
      <c r="W25" s="10"/>
      <c r="X25" s="11">
        <v>20201102</v>
      </c>
      <c r="Y25" s="11">
        <v>7</v>
      </c>
      <c r="Z25" s="5" t="s">
        <v>109</v>
      </c>
      <c r="AA25" s="11" t="str">
        <f t="shared" si="3"/>
        <v>하선동</v>
      </c>
      <c r="AB25" s="4" t="s">
        <v>96</v>
      </c>
      <c r="AC25" s="12"/>
    </row>
    <row r="26" spans="1:29" s="13" customFormat="1" ht="20.100000000000001" customHeight="1" x14ac:dyDescent="0.3">
      <c r="A26" s="4">
        <v>20</v>
      </c>
      <c r="B26" s="5">
        <f t="shared" si="7"/>
        <v>11</v>
      </c>
      <c r="C26" s="5">
        <f t="shared" si="7"/>
        <v>17</v>
      </c>
      <c r="D26" s="6" t="s">
        <v>114</v>
      </c>
      <c r="E26" s="6" t="s">
        <v>80</v>
      </c>
      <c r="F26" s="6" t="s">
        <v>98</v>
      </c>
      <c r="G26" s="4" t="s">
        <v>93</v>
      </c>
      <c r="H26" s="4" t="s">
        <v>67</v>
      </c>
      <c r="I26" s="7">
        <f t="shared" si="0"/>
        <v>1666</v>
      </c>
      <c r="J26" s="8">
        <v>1538</v>
      </c>
      <c r="K26" s="7">
        <f t="shared" si="6"/>
        <v>128</v>
      </c>
      <c r="L26" s="9">
        <f t="shared" si="2"/>
        <v>7.6830732292917162E-2</v>
      </c>
      <c r="M26" s="10">
        <v>106</v>
      </c>
      <c r="N26" s="10"/>
      <c r="O26" s="10"/>
      <c r="P26" s="10">
        <v>22</v>
      </c>
      <c r="Q26" s="10"/>
      <c r="R26" s="10"/>
      <c r="S26" s="10"/>
      <c r="T26" s="10"/>
      <c r="U26" s="10"/>
      <c r="V26" s="10"/>
      <c r="W26" s="10"/>
      <c r="X26" s="11">
        <v>20201105</v>
      </c>
      <c r="Y26" s="11">
        <v>7</v>
      </c>
      <c r="Z26" s="5" t="s">
        <v>118</v>
      </c>
      <c r="AA26" s="11" t="str">
        <f t="shared" si="3"/>
        <v>이형준</v>
      </c>
      <c r="AB26" s="4" t="s">
        <v>96</v>
      </c>
      <c r="AC26" s="12"/>
    </row>
    <row r="27" spans="1:29" s="13" customFormat="1" ht="20.100000000000001" customHeight="1" x14ac:dyDescent="0.3">
      <c r="A27" s="4">
        <v>21</v>
      </c>
      <c r="B27" s="5">
        <f t="shared" si="7"/>
        <v>11</v>
      </c>
      <c r="C27" s="5">
        <f t="shared" si="7"/>
        <v>17</v>
      </c>
      <c r="D27" s="6" t="s">
        <v>84</v>
      </c>
      <c r="E27" s="6" t="s">
        <v>116</v>
      </c>
      <c r="F27" s="6" t="s">
        <v>130</v>
      </c>
      <c r="G27" s="4" t="s">
        <v>93</v>
      </c>
      <c r="H27" s="4" t="s">
        <v>67</v>
      </c>
      <c r="I27" s="7">
        <f t="shared" si="0"/>
        <v>2170</v>
      </c>
      <c r="J27" s="8">
        <v>2110</v>
      </c>
      <c r="K27" s="7">
        <f t="shared" si="6"/>
        <v>60</v>
      </c>
      <c r="L27" s="9">
        <f t="shared" si="2"/>
        <v>2.7649769585253458E-2</v>
      </c>
      <c r="M27" s="10">
        <v>6</v>
      </c>
      <c r="N27" s="10"/>
      <c r="O27" s="10"/>
      <c r="P27" s="10">
        <v>48</v>
      </c>
      <c r="Q27" s="10"/>
      <c r="R27" s="10">
        <v>6</v>
      </c>
      <c r="S27" s="10"/>
      <c r="T27" s="10"/>
      <c r="U27" s="10"/>
      <c r="V27" s="10"/>
      <c r="W27" s="10"/>
      <c r="X27" s="11">
        <v>20201117</v>
      </c>
      <c r="Y27" s="11">
        <v>13</v>
      </c>
      <c r="Z27" s="5" t="s">
        <v>118</v>
      </c>
      <c r="AA27" s="11" t="str">
        <f t="shared" si="3"/>
        <v>이형준</v>
      </c>
      <c r="AB27" s="4" t="s">
        <v>99</v>
      </c>
      <c r="AC27" s="12"/>
    </row>
    <row r="28" spans="1:29" s="13" customFormat="1" ht="20.100000000000001" customHeight="1" x14ac:dyDescent="0.3">
      <c r="A28" s="4">
        <v>22</v>
      </c>
      <c r="B28" s="5">
        <f t="shared" si="7"/>
        <v>11</v>
      </c>
      <c r="C28" s="5">
        <f t="shared" si="7"/>
        <v>17</v>
      </c>
      <c r="D28" s="6" t="s">
        <v>114</v>
      </c>
      <c r="E28" s="6" t="s">
        <v>80</v>
      </c>
      <c r="F28" s="6" t="s">
        <v>98</v>
      </c>
      <c r="G28" s="4" t="s">
        <v>93</v>
      </c>
      <c r="H28" s="4" t="s">
        <v>67</v>
      </c>
      <c r="I28" s="7">
        <f t="shared" si="0"/>
        <v>2113</v>
      </c>
      <c r="J28" s="8">
        <v>1730</v>
      </c>
      <c r="K28" s="7">
        <f t="shared" si="6"/>
        <v>383</v>
      </c>
      <c r="L28" s="9">
        <f t="shared" si="2"/>
        <v>0.18125887363937529</v>
      </c>
      <c r="M28" s="10">
        <v>310</v>
      </c>
      <c r="N28" s="10"/>
      <c r="O28" s="10"/>
      <c r="P28" s="10">
        <v>46</v>
      </c>
      <c r="Q28" s="10">
        <v>27</v>
      </c>
      <c r="R28" s="10"/>
      <c r="S28" s="10"/>
      <c r="T28" s="10"/>
      <c r="U28" s="10"/>
      <c r="V28" s="10"/>
      <c r="W28" s="10"/>
      <c r="X28" s="11">
        <v>20201117</v>
      </c>
      <c r="Y28" s="11">
        <v>7</v>
      </c>
      <c r="Z28" s="5" t="s">
        <v>109</v>
      </c>
      <c r="AA28" s="11" t="str">
        <f t="shared" si="3"/>
        <v>하선동</v>
      </c>
      <c r="AB28" s="4" t="s">
        <v>99</v>
      </c>
      <c r="AC28" s="12"/>
    </row>
    <row r="29" spans="1:29" s="13" customFormat="1" ht="20.100000000000001" customHeight="1" x14ac:dyDescent="0.3">
      <c r="A29" s="4">
        <v>23</v>
      </c>
      <c r="B29" s="5">
        <f t="shared" si="7"/>
        <v>11</v>
      </c>
      <c r="C29" s="5">
        <f t="shared" si="7"/>
        <v>17</v>
      </c>
      <c r="D29" s="6" t="s">
        <v>114</v>
      </c>
      <c r="E29" s="6" t="s">
        <v>80</v>
      </c>
      <c r="F29" s="6" t="s">
        <v>98</v>
      </c>
      <c r="G29" s="4" t="s">
        <v>93</v>
      </c>
      <c r="H29" s="4" t="s">
        <v>67</v>
      </c>
      <c r="I29" s="7">
        <f t="shared" si="0"/>
        <v>2414</v>
      </c>
      <c r="J29" s="8">
        <v>2260</v>
      </c>
      <c r="K29" s="7">
        <f t="shared" si="6"/>
        <v>154</v>
      </c>
      <c r="L29" s="9">
        <f t="shared" si="2"/>
        <v>6.3794531897265944E-2</v>
      </c>
      <c r="M29" s="10">
        <v>109</v>
      </c>
      <c r="N29" s="10"/>
      <c r="O29" s="10"/>
      <c r="P29" s="10">
        <v>39</v>
      </c>
      <c r="Q29" s="10">
        <v>5</v>
      </c>
      <c r="R29" s="10"/>
      <c r="S29" s="10"/>
      <c r="T29" s="10">
        <v>1</v>
      </c>
      <c r="U29" s="10"/>
      <c r="V29" s="10"/>
      <c r="W29" s="10"/>
      <c r="X29" s="11">
        <v>20201117</v>
      </c>
      <c r="Y29" s="11">
        <v>7</v>
      </c>
      <c r="Z29" s="5" t="s">
        <v>118</v>
      </c>
      <c r="AA29" s="11" t="str">
        <f t="shared" si="3"/>
        <v>이형준</v>
      </c>
      <c r="AB29" s="4" t="s">
        <v>99</v>
      </c>
      <c r="AC29" s="12"/>
    </row>
    <row r="30" spans="1:29" s="13" customFormat="1" ht="20.100000000000001" customHeight="1" x14ac:dyDescent="0.3">
      <c r="A30" s="4">
        <v>24</v>
      </c>
      <c r="B30" s="5">
        <f t="shared" si="7"/>
        <v>11</v>
      </c>
      <c r="C30" s="5">
        <f t="shared" si="7"/>
        <v>17</v>
      </c>
      <c r="D30" s="6" t="s">
        <v>114</v>
      </c>
      <c r="E30" s="6" t="s">
        <v>80</v>
      </c>
      <c r="F30" s="6" t="s">
        <v>98</v>
      </c>
      <c r="G30" s="4" t="s">
        <v>93</v>
      </c>
      <c r="H30" s="4" t="s">
        <v>67</v>
      </c>
      <c r="I30" s="7">
        <f t="shared" si="0"/>
        <v>941</v>
      </c>
      <c r="J30" s="8">
        <v>835</v>
      </c>
      <c r="K30" s="7">
        <f t="shared" si="6"/>
        <v>106</v>
      </c>
      <c r="L30" s="9">
        <f t="shared" si="2"/>
        <v>0.1126461211477152</v>
      </c>
      <c r="M30" s="10">
        <v>71</v>
      </c>
      <c r="N30" s="10"/>
      <c r="O30" s="10"/>
      <c r="P30" s="10">
        <v>25</v>
      </c>
      <c r="Q30" s="10">
        <v>10</v>
      </c>
      <c r="R30" s="10"/>
      <c r="S30" s="10"/>
      <c r="T30" s="10"/>
      <c r="U30" s="10"/>
      <c r="V30" s="10"/>
      <c r="W30" s="10"/>
      <c r="X30" s="11">
        <v>20201106</v>
      </c>
      <c r="Y30" s="11">
        <v>7</v>
      </c>
      <c r="Z30" s="5" t="s">
        <v>118</v>
      </c>
      <c r="AA30" s="11" t="str">
        <f t="shared" si="3"/>
        <v>이형준</v>
      </c>
      <c r="AB30" s="4" t="s">
        <v>99</v>
      </c>
      <c r="AC30" s="12"/>
    </row>
    <row r="31" spans="1:29" s="13" customFormat="1" ht="20.100000000000001" customHeight="1" x14ac:dyDescent="0.3">
      <c r="A31" s="4">
        <v>25</v>
      </c>
      <c r="B31" s="5">
        <f t="shared" si="7"/>
        <v>11</v>
      </c>
      <c r="C31" s="5">
        <f t="shared" si="7"/>
        <v>17</v>
      </c>
      <c r="D31" s="6" t="s">
        <v>54</v>
      </c>
      <c r="E31" s="4" t="s">
        <v>133</v>
      </c>
      <c r="F31" s="4" t="s">
        <v>132</v>
      </c>
      <c r="G31" s="4">
        <v>8301</v>
      </c>
      <c r="H31" s="4" t="s">
        <v>112</v>
      </c>
      <c r="I31" s="7">
        <f t="shared" si="0"/>
        <v>3270</v>
      </c>
      <c r="J31" s="8">
        <v>3270</v>
      </c>
      <c r="K31" s="7">
        <f t="shared" si="6"/>
        <v>0</v>
      </c>
      <c r="L31" s="9">
        <f t="shared" si="2"/>
        <v>0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>
        <v>20201111</v>
      </c>
      <c r="Y31" s="11">
        <v>12</v>
      </c>
      <c r="Z31" s="5" t="s">
        <v>118</v>
      </c>
      <c r="AA31" s="11" t="str">
        <f t="shared" si="3"/>
        <v>이형준</v>
      </c>
      <c r="AB31" s="12" t="s">
        <v>131</v>
      </c>
      <c r="AC31" s="12"/>
    </row>
    <row r="32" spans="1:29" s="13" customFormat="1" ht="20.100000000000001" customHeight="1" x14ac:dyDescent="0.3">
      <c r="A32" s="4">
        <v>26</v>
      </c>
      <c r="B32" s="5">
        <f t="shared" si="7"/>
        <v>11</v>
      </c>
      <c r="C32" s="5">
        <f t="shared" si="7"/>
        <v>17</v>
      </c>
      <c r="D32" s="6" t="s">
        <v>54</v>
      </c>
      <c r="E32" s="4" t="s">
        <v>122</v>
      </c>
      <c r="F32" s="4" t="s">
        <v>134</v>
      </c>
      <c r="G32" s="4"/>
      <c r="H32" s="4"/>
      <c r="I32" s="7">
        <f t="shared" si="0"/>
        <v>4210</v>
      </c>
      <c r="J32" s="8">
        <v>4210</v>
      </c>
      <c r="K32" s="7">
        <f t="shared" si="6"/>
        <v>0</v>
      </c>
      <c r="L32" s="9">
        <f t="shared" si="2"/>
        <v>0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>
        <v>20201102</v>
      </c>
      <c r="Y32" s="11">
        <v>3</v>
      </c>
      <c r="Z32" s="5" t="s">
        <v>118</v>
      </c>
      <c r="AA32" s="11" t="str">
        <f t="shared" si="3"/>
        <v>이형준</v>
      </c>
      <c r="AB32" s="12" t="s">
        <v>131</v>
      </c>
      <c r="AC32" s="12"/>
    </row>
    <row r="33" spans="1:29" s="13" customFormat="1" ht="20.100000000000001" customHeight="1" x14ac:dyDescent="0.3">
      <c r="A33" s="4">
        <v>27</v>
      </c>
      <c r="B33" s="5">
        <f t="shared" si="7"/>
        <v>11</v>
      </c>
      <c r="C33" s="5">
        <f t="shared" si="7"/>
        <v>17</v>
      </c>
      <c r="D33" s="6" t="s">
        <v>54</v>
      </c>
      <c r="E33" s="4" t="s">
        <v>122</v>
      </c>
      <c r="F33" s="4" t="s">
        <v>134</v>
      </c>
      <c r="G33" s="4"/>
      <c r="H33" s="4"/>
      <c r="I33" s="7">
        <f t="shared" si="0"/>
        <v>1120</v>
      </c>
      <c r="J33" s="8">
        <v>1120</v>
      </c>
      <c r="K33" s="7">
        <f t="shared" si="6"/>
        <v>0</v>
      </c>
      <c r="L33" s="9">
        <f t="shared" si="2"/>
        <v>0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>
        <v>20201102</v>
      </c>
      <c r="Y33" s="11">
        <v>3</v>
      </c>
      <c r="Z33" s="5" t="s">
        <v>109</v>
      </c>
      <c r="AA33" s="11" t="str">
        <f t="shared" si="3"/>
        <v>하선동</v>
      </c>
      <c r="AB33" s="12" t="s">
        <v>131</v>
      </c>
      <c r="AC33" s="12"/>
    </row>
    <row r="34" spans="1:29" s="13" customFormat="1" ht="20.100000000000001" customHeight="1" x14ac:dyDescent="0.3">
      <c r="A34" s="4">
        <v>28</v>
      </c>
      <c r="B34" s="5">
        <f t="shared" si="7"/>
        <v>11</v>
      </c>
      <c r="C34" s="5">
        <f t="shared" si="7"/>
        <v>17</v>
      </c>
      <c r="D34" s="6" t="s">
        <v>54</v>
      </c>
      <c r="E34" s="6" t="s">
        <v>107</v>
      </c>
      <c r="F34" s="6" t="s">
        <v>106</v>
      </c>
      <c r="G34" s="4" t="s">
        <v>82</v>
      </c>
      <c r="H34" s="4" t="s">
        <v>67</v>
      </c>
      <c r="I34" s="7">
        <f t="shared" si="0"/>
        <v>3090</v>
      </c>
      <c r="J34" s="8">
        <v>3090</v>
      </c>
      <c r="K34" s="7">
        <f t="shared" si="6"/>
        <v>0</v>
      </c>
      <c r="L34" s="9">
        <f t="shared" si="2"/>
        <v>0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>
        <v>20201116</v>
      </c>
      <c r="Y34" s="11">
        <v>4</v>
      </c>
      <c r="Z34" s="5" t="s">
        <v>118</v>
      </c>
      <c r="AA34" s="11" t="str">
        <f t="shared" si="3"/>
        <v>이형준</v>
      </c>
      <c r="AB34" s="12" t="s">
        <v>131</v>
      </c>
      <c r="AC34" s="12"/>
    </row>
    <row r="35" spans="1:29" s="13" customFormat="1" ht="20.100000000000001" customHeight="1" x14ac:dyDescent="0.3">
      <c r="A35" s="4">
        <v>29</v>
      </c>
      <c r="B35" s="5">
        <f t="shared" si="7"/>
        <v>11</v>
      </c>
      <c r="C35" s="5">
        <f t="shared" si="7"/>
        <v>17</v>
      </c>
      <c r="D35" s="6" t="s">
        <v>128</v>
      </c>
      <c r="E35" s="6" t="s">
        <v>136</v>
      </c>
      <c r="F35" s="6" t="s">
        <v>135</v>
      </c>
      <c r="G35" s="4">
        <v>7301</v>
      </c>
      <c r="H35" s="4" t="s">
        <v>112</v>
      </c>
      <c r="I35" s="7">
        <f t="shared" si="0"/>
        <v>2200</v>
      </c>
      <c r="J35" s="8">
        <v>2200</v>
      </c>
      <c r="K35" s="7">
        <f t="shared" si="6"/>
        <v>0</v>
      </c>
      <c r="L35" s="9">
        <f t="shared" si="2"/>
        <v>0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>
        <v>20201116</v>
      </c>
      <c r="Y35" s="11">
        <v>11</v>
      </c>
      <c r="Z35" s="5" t="s">
        <v>118</v>
      </c>
      <c r="AA35" s="11" t="str">
        <f t="shared" si="3"/>
        <v>이형준</v>
      </c>
      <c r="AB35" s="12" t="s">
        <v>131</v>
      </c>
      <c r="AC35" s="12"/>
    </row>
    <row r="36" spans="1:29" s="13" customFormat="1" ht="20.100000000000001" customHeight="1" x14ac:dyDescent="0.3">
      <c r="A36" s="4">
        <v>30</v>
      </c>
      <c r="B36" s="5">
        <f t="shared" si="7"/>
        <v>11</v>
      </c>
      <c r="C36" s="5">
        <f t="shared" si="7"/>
        <v>17</v>
      </c>
      <c r="D36" s="6" t="s">
        <v>128</v>
      </c>
      <c r="E36" s="6" t="s">
        <v>136</v>
      </c>
      <c r="F36" s="6" t="s">
        <v>135</v>
      </c>
      <c r="G36" s="4">
        <v>7301</v>
      </c>
      <c r="H36" s="4" t="s">
        <v>112</v>
      </c>
      <c r="I36" s="7">
        <f t="shared" si="0"/>
        <v>2470</v>
      </c>
      <c r="J36" s="8">
        <v>2470</v>
      </c>
      <c r="K36" s="7">
        <f t="shared" si="6"/>
        <v>0</v>
      </c>
      <c r="L36" s="9">
        <f t="shared" si="2"/>
        <v>0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>
        <v>20201116</v>
      </c>
      <c r="Y36" s="11">
        <v>11</v>
      </c>
      <c r="Z36" s="5" t="s">
        <v>109</v>
      </c>
      <c r="AA36" s="11" t="str">
        <f t="shared" si="3"/>
        <v>하선동</v>
      </c>
      <c r="AB36" s="12" t="s">
        <v>131</v>
      </c>
      <c r="AC36" s="12"/>
    </row>
    <row r="37" spans="1:29" s="13" customFormat="1" ht="20.100000000000001" customHeight="1" x14ac:dyDescent="0.3">
      <c r="A37" s="4">
        <v>31</v>
      </c>
      <c r="B37" s="5">
        <f t="shared" si="7"/>
        <v>11</v>
      </c>
      <c r="C37" s="5">
        <f t="shared" si="7"/>
        <v>17</v>
      </c>
      <c r="D37" s="6" t="s">
        <v>128</v>
      </c>
      <c r="E37" s="6" t="s">
        <v>136</v>
      </c>
      <c r="F37" s="6" t="s">
        <v>135</v>
      </c>
      <c r="G37" s="4">
        <v>7301</v>
      </c>
      <c r="H37" s="4" t="s">
        <v>112</v>
      </c>
      <c r="I37" s="7">
        <f t="shared" si="0"/>
        <v>470</v>
      </c>
      <c r="J37" s="8">
        <v>470</v>
      </c>
      <c r="K37" s="7">
        <f t="shared" si="6"/>
        <v>0</v>
      </c>
      <c r="L37" s="9">
        <f t="shared" si="2"/>
        <v>0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>
        <v>20201117</v>
      </c>
      <c r="Y37" s="11">
        <v>11</v>
      </c>
      <c r="Z37" s="5" t="s">
        <v>109</v>
      </c>
      <c r="AA37" s="11" t="str">
        <f t="shared" si="3"/>
        <v>하선동</v>
      </c>
      <c r="AB37" s="12" t="s">
        <v>131</v>
      </c>
      <c r="AC37" s="12"/>
    </row>
    <row r="38" spans="1:29" s="13" customFormat="1" ht="20.100000000000001" customHeight="1" x14ac:dyDescent="0.3">
      <c r="A38" s="4">
        <v>32</v>
      </c>
      <c r="B38" s="5">
        <f t="shared" si="7"/>
        <v>11</v>
      </c>
      <c r="C38" s="5">
        <f t="shared" si="7"/>
        <v>17</v>
      </c>
      <c r="D38" s="6" t="s">
        <v>128</v>
      </c>
      <c r="E38" s="6" t="s">
        <v>127</v>
      </c>
      <c r="F38" s="6" t="s">
        <v>126</v>
      </c>
      <c r="G38" s="4">
        <v>7301</v>
      </c>
      <c r="H38" s="4" t="s">
        <v>112</v>
      </c>
      <c r="I38" s="7">
        <f t="shared" si="0"/>
        <v>2130</v>
      </c>
      <c r="J38" s="8">
        <v>2130</v>
      </c>
      <c r="K38" s="7">
        <f t="shared" si="6"/>
        <v>0</v>
      </c>
      <c r="L38" s="9">
        <f t="shared" si="2"/>
        <v>0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>
        <v>20201116</v>
      </c>
      <c r="Y38" s="11">
        <v>11</v>
      </c>
      <c r="Z38" s="5" t="s">
        <v>109</v>
      </c>
      <c r="AA38" s="11" t="str">
        <f t="shared" si="3"/>
        <v>하선동</v>
      </c>
      <c r="AB38" s="12" t="s">
        <v>131</v>
      </c>
      <c r="AC38" s="12"/>
    </row>
    <row r="39" spans="1:29" s="13" customFormat="1" ht="20.100000000000001" customHeight="1" x14ac:dyDescent="0.3">
      <c r="A39" s="4">
        <v>33</v>
      </c>
      <c r="B39" s="5">
        <f t="shared" si="7"/>
        <v>11</v>
      </c>
      <c r="C39" s="5">
        <f t="shared" si="7"/>
        <v>17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6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5"/>
      <c r="AA39" s="11"/>
      <c r="AB39" s="4"/>
      <c r="AC39" s="12"/>
    </row>
    <row r="40" spans="1:29" s="13" customFormat="1" ht="20.100000000000001" customHeight="1" x14ac:dyDescent="0.3">
      <c r="A40" s="4">
        <v>34</v>
      </c>
      <c r="B40" s="5">
        <f t="shared" si="7"/>
        <v>11</v>
      </c>
      <c r="C40" s="5">
        <f t="shared" si="7"/>
        <v>17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6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5"/>
      <c r="AA40" s="11"/>
      <c r="AB40" s="4"/>
      <c r="AC40" s="12"/>
    </row>
    <row r="41" spans="1:29" s="13" customFormat="1" ht="20.100000000000001" customHeight="1" x14ac:dyDescent="0.3">
      <c r="A41" s="4">
        <v>35</v>
      </c>
      <c r="B41" s="5">
        <f t="shared" ref="B41:C46" si="8">B40</f>
        <v>11</v>
      </c>
      <c r="C41" s="5">
        <f t="shared" si="8"/>
        <v>17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6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5"/>
      <c r="AA41" s="11" t="str">
        <f t="shared" si="3"/>
        <v/>
      </c>
      <c r="AB41" s="4"/>
      <c r="AC41" s="12"/>
    </row>
    <row r="42" spans="1:29" s="13" customFormat="1" ht="20.100000000000001" customHeight="1" x14ac:dyDescent="0.3">
      <c r="A42" s="4">
        <v>36</v>
      </c>
      <c r="B42" s="5">
        <f t="shared" si="8"/>
        <v>11</v>
      </c>
      <c r="C42" s="5">
        <f t="shared" si="8"/>
        <v>17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6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5"/>
      <c r="AA42" s="11" t="str">
        <f t="shared" si="3"/>
        <v/>
      </c>
      <c r="AB42" s="4"/>
      <c r="AC42" s="12"/>
    </row>
    <row r="43" spans="1:29" s="13" customFormat="1" ht="20.100000000000001" customHeight="1" x14ac:dyDescent="0.3">
      <c r="A43" s="4">
        <v>37</v>
      </c>
      <c r="B43" s="5">
        <f t="shared" si="8"/>
        <v>11</v>
      </c>
      <c r="C43" s="5">
        <f t="shared" si="8"/>
        <v>17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6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3"/>
        <v/>
      </c>
      <c r="AB43" s="4"/>
      <c r="AC43" s="12"/>
    </row>
    <row r="44" spans="1:29" s="13" customFormat="1" ht="20.100000000000001" customHeight="1" x14ac:dyDescent="0.3">
      <c r="A44" s="4">
        <v>38</v>
      </c>
      <c r="B44" s="5">
        <f t="shared" si="8"/>
        <v>11</v>
      </c>
      <c r="C44" s="5">
        <f t="shared" si="8"/>
        <v>17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6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3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>
        <f t="shared" si="8"/>
        <v>11</v>
      </c>
      <c r="C45" s="5">
        <f t="shared" si="8"/>
        <v>17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6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3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>
        <f t="shared" si="8"/>
        <v>11</v>
      </c>
      <c r="C46" s="5">
        <f t="shared" si="8"/>
        <v>17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6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3"/>
        <v/>
      </c>
      <c r="AB46" s="4"/>
      <c r="AC46" s="12"/>
    </row>
    <row r="47" spans="1:29" s="16" customFormat="1" ht="13.5" x14ac:dyDescent="0.3">
      <c r="A47" s="58"/>
      <c r="B47" s="59"/>
      <c r="C47" s="59"/>
      <c r="D47" s="59"/>
      <c r="E47" s="59"/>
      <c r="F47" s="59"/>
      <c r="G47" s="59"/>
      <c r="H47" s="59"/>
      <c r="I47" s="54">
        <f t="shared" ref="I47:W47" si="9">SUM(I7:I46)</f>
        <v>102734</v>
      </c>
      <c r="J47" s="54">
        <f t="shared" si="9"/>
        <v>98532</v>
      </c>
      <c r="K47" s="54">
        <f t="shared" si="9"/>
        <v>4202</v>
      </c>
      <c r="L47" s="54" t="e">
        <f t="shared" si="9"/>
        <v>#DIV/0!</v>
      </c>
      <c r="M47" s="54">
        <f t="shared" si="9"/>
        <v>3623</v>
      </c>
      <c r="N47" s="54">
        <f t="shared" si="9"/>
        <v>23</v>
      </c>
      <c r="O47" s="54">
        <f t="shared" si="9"/>
        <v>0</v>
      </c>
      <c r="P47" s="54">
        <f t="shared" si="9"/>
        <v>241</v>
      </c>
      <c r="Q47" s="54">
        <f t="shared" si="9"/>
        <v>71</v>
      </c>
      <c r="R47" s="54">
        <f t="shared" si="9"/>
        <v>6</v>
      </c>
      <c r="S47" s="54">
        <f t="shared" si="9"/>
        <v>236</v>
      </c>
      <c r="T47" s="54">
        <f t="shared" si="9"/>
        <v>2</v>
      </c>
      <c r="U47" s="54">
        <f t="shared" si="9"/>
        <v>0</v>
      </c>
      <c r="V47" s="54">
        <f t="shared" si="9"/>
        <v>0</v>
      </c>
      <c r="W47" s="54">
        <f t="shared" si="9"/>
        <v>0</v>
      </c>
      <c r="X47" s="60"/>
      <c r="Y47" s="61"/>
      <c r="Z47" s="61"/>
      <c r="AA47" s="61"/>
      <c r="AB47" s="61"/>
      <c r="AC47" s="61"/>
    </row>
    <row r="48" spans="1:29" s="16" customFormat="1" ht="13.5" x14ac:dyDescent="0.3">
      <c r="A48" s="58"/>
      <c r="B48" s="59"/>
      <c r="C48" s="59"/>
      <c r="D48" s="59"/>
      <c r="E48" s="59"/>
      <c r="F48" s="59"/>
      <c r="G48" s="59"/>
      <c r="H48" s="59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61"/>
      <c r="Y48" s="61"/>
      <c r="Z48" s="61"/>
      <c r="AA48" s="61"/>
      <c r="AB48" s="61"/>
      <c r="AC48" s="61"/>
    </row>
    <row r="49" spans="1:29" ht="20.100000000000001" customHeight="1" x14ac:dyDescent="0.3">
      <c r="A49" s="4">
        <v>1</v>
      </c>
      <c r="B49" s="5" t="str">
        <f>LEFT($A$1,1)</f>
        <v>1</v>
      </c>
      <c r="C49" s="5" t="str">
        <f>MID($A$1,4,2)</f>
        <v xml:space="preserve"> 1</v>
      </c>
      <c r="D49" s="6"/>
      <c r="E49" s="6"/>
      <c r="F49" s="6"/>
      <c r="G49" s="4"/>
      <c r="H49" s="4"/>
      <c r="I49" s="7">
        <f t="shared" ref="I49:I63" si="10">J49+K49</f>
        <v>0</v>
      </c>
      <c r="J49" s="8"/>
      <c r="K49" s="7">
        <f t="shared" ref="K49:K63" si="11">SUM(M49:W49)</f>
        <v>0</v>
      </c>
      <c r="L49" s="9" t="e">
        <f t="shared" ref="L49:L63" si="12">K49/I49</f>
        <v>#DIV/0!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/>
      <c r="Y49" s="11"/>
      <c r="Z49" s="5"/>
      <c r="AA49" s="11" t="str">
        <f>IF($Z49="A","하선동",IF($Z49="B","이형준",""))</f>
        <v/>
      </c>
      <c r="AB49" s="4"/>
      <c r="AC49" s="12"/>
    </row>
    <row r="50" spans="1:29" ht="20.100000000000001" customHeight="1" x14ac:dyDescent="0.3">
      <c r="A50" s="4">
        <v>2</v>
      </c>
      <c r="B50" s="5" t="str">
        <f t="shared" ref="B50:B63" si="13">LEFT($A$1,1)</f>
        <v>1</v>
      </c>
      <c r="C50" s="5" t="str">
        <f t="shared" ref="C50:C63" si="14">MID($A$1,4,2)</f>
        <v xml:space="preserve"> 1</v>
      </c>
      <c r="D50" s="6"/>
      <c r="E50" s="6"/>
      <c r="F50" s="6"/>
      <c r="G50" s="4"/>
      <c r="H50" s="4"/>
      <c r="I50" s="7">
        <f t="shared" si="10"/>
        <v>0</v>
      </c>
      <c r="J50" s="14"/>
      <c r="K50" s="7">
        <f t="shared" si="11"/>
        <v>0</v>
      </c>
      <c r="L50" s="9" t="e">
        <f t="shared" si="12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/>
      <c r="Y50" s="11"/>
      <c r="Z50" s="5"/>
      <c r="AA50" s="11" t="str">
        <f t="shared" ref="AA50:AA63" si="15">IF($Z50="A","하선동",IF($Z50="B","이형준",""))</f>
        <v/>
      </c>
      <c r="AB50" s="4"/>
      <c r="AC50" s="12"/>
    </row>
    <row r="51" spans="1:29" ht="20.100000000000001" customHeight="1" x14ac:dyDescent="0.3">
      <c r="A51" s="4">
        <v>3</v>
      </c>
      <c r="B51" s="5" t="str">
        <f t="shared" si="13"/>
        <v>1</v>
      </c>
      <c r="C51" s="5" t="str">
        <f t="shared" si="14"/>
        <v xml:space="preserve"> 1</v>
      </c>
      <c r="D51" s="6"/>
      <c r="E51" s="6"/>
      <c r="F51" s="6"/>
      <c r="G51" s="4"/>
      <c r="H51" s="4"/>
      <c r="I51" s="7">
        <f t="shared" si="10"/>
        <v>0</v>
      </c>
      <c r="J51" s="8"/>
      <c r="K51" s="7">
        <f t="shared" si="11"/>
        <v>0</v>
      </c>
      <c r="L51" s="9" t="e">
        <f t="shared" si="12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11"/>
      <c r="Z51" s="5"/>
      <c r="AA51" s="11" t="str">
        <f t="shared" si="15"/>
        <v/>
      </c>
      <c r="AB51" s="4"/>
      <c r="AC51" s="12"/>
    </row>
    <row r="52" spans="1:29" ht="20.100000000000001" customHeight="1" x14ac:dyDescent="0.3">
      <c r="A52" s="4">
        <v>4</v>
      </c>
      <c r="B52" s="5" t="str">
        <f t="shared" si="13"/>
        <v>1</v>
      </c>
      <c r="C52" s="5" t="str">
        <f t="shared" si="14"/>
        <v xml:space="preserve"> 1</v>
      </c>
      <c r="D52" s="6"/>
      <c r="E52" s="6"/>
      <c r="F52" s="6"/>
      <c r="G52" s="4"/>
      <c r="H52" s="4"/>
      <c r="I52" s="7">
        <f t="shared" si="10"/>
        <v>0</v>
      </c>
      <c r="J52" s="8"/>
      <c r="K52" s="7">
        <f t="shared" si="11"/>
        <v>0</v>
      </c>
      <c r="L52" s="9" t="e">
        <f t="shared" si="12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5"/>
      <c r="AA52" s="11" t="str">
        <f t="shared" si="15"/>
        <v/>
      </c>
      <c r="AB52" s="4"/>
      <c r="AC52" s="12"/>
    </row>
    <row r="53" spans="1:29" ht="20.100000000000001" customHeight="1" x14ac:dyDescent="0.3">
      <c r="A53" s="4">
        <v>5</v>
      </c>
      <c r="B53" s="5" t="str">
        <f t="shared" si="13"/>
        <v>1</v>
      </c>
      <c r="C53" s="5" t="str">
        <f t="shared" si="14"/>
        <v xml:space="preserve"> 1</v>
      </c>
      <c r="D53" s="6"/>
      <c r="E53" s="6"/>
      <c r="F53" s="6"/>
      <c r="G53" s="4"/>
      <c r="H53" s="4"/>
      <c r="I53" s="7">
        <f t="shared" si="10"/>
        <v>0</v>
      </c>
      <c r="J53" s="8"/>
      <c r="K53" s="7">
        <f t="shared" si="11"/>
        <v>0</v>
      </c>
      <c r="L53" s="9" t="e">
        <f t="shared" si="12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5"/>
      <c r="AA53" s="11" t="str">
        <f t="shared" si="15"/>
        <v/>
      </c>
      <c r="AB53" s="4"/>
      <c r="AC53" s="12"/>
    </row>
    <row r="54" spans="1:29" ht="20.100000000000001" customHeight="1" x14ac:dyDescent="0.3">
      <c r="A54" s="4">
        <v>6</v>
      </c>
      <c r="B54" s="5" t="str">
        <f t="shared" si="13"/>
        <v>1</v>
      </c>
      <c r="C54" s="5" t="str">
        <f t="shared" si="14"/>
        <v xml:space="preserve"> 1</v>
      </c>
      <c r="D54" s="6"/>
      <c r="E54" s="6"/>
      <c r="F54" s="6"/>
      <c r="G54" s="4"/>
      <c r="H54" s="4"/>
      <c r="I54" s="7">
        <f t="shared" si="10"/>
        <v>0</v>
      </c>
      <c r="J54" s="8"/>
      <c r="K54" s="7">
        <f t="shared" si="11"/>
        <v>0</v>
      </c>
      <c r="L54" s="9" t="e">
        <f t="shared" si="1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5"/>
      <c r="AA54" s="11" t="str">
        <f t="shared" si="15"/>
        <v/>
      </c>
      <c r="AB54" s="4"/>
      <c r="AC54" s="12"/>
    </row>
    <row r="55" spans="1:29" ht="20.100000000000001" customHeight="1" x14ac:dyDescent="0.3">
      <c r="A55" s="4">
        <v>7</v>
      </c>
      <c r="B55" s="5" t="str">
        <f t="shared" si="13"/>
        <v>1</v>
      </c>
      <c r="C55" s="5" t="str">
        <f t="shared" si="14"/>
        <v xml:space="preserve"> 1</v>
      </c>
      <c r="D55" s="6"/>
      <c r="E55" s="6"/>
      <c r="F55" s="6"/>
      <c r="G55" s="4"/>
      <c r="H55" s="4"/>
      <c r="I55" s="7">
        <f t="shared" si="10"/>
        <v>0</v>
      </c>
      <c r="J55" s="8"/>
      <c r="K55" s="7">
        <f t="shared" si="11"/>
        <v>0</v>
      </c>
      <c r="L55" s="9" t="e">
        <f t="shared" si="12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5"/>
      <c r="AA55" s="11" t="str">
        <f t="shared" si="15"/>
        <v/>
      </c>
      <c r="AB55" s="4"/>
      <c r="AC55" s="12"/>
    </row>
    <row r="56" spans="1:29" ht="20.100000000000001" customHeight="1" x14ac:dyDescent="0.3">
      <c r="A56" s="4">
        <v>8</v>
      </c>
      <c r="B56" s="5" t="str">
        <f t="shared" si="13"/>
        <v>1</v>
      </c>
      <c r="C56" s="5" t="str">
        <f t="shared" si="14"/>
        <v xml:space="preserve"> 1</v>
      </c>
      <c r="D56" s="6"/>
      <c r="E56" s="6"/>
      <c r="F56" s="6"/>
      <c r="G56" s="4"/>
      <c r="H56" s="4"/>
      <c r="I56" s="7">
        <f t="shared" si="10"/>
        <v>0</v>
      </c>
      <c r="J56" s="8"/>
      <c r="K56" s="7">
        <f t="shared" si="11"/>
        <v>0</v>
      </c>
      <c r="L56" s="9" t="e">
        <f t="shared" si="12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 t="str">
        <f t="shared" si="15"/>
        <v/>
      </c>
      <c r="AB56" s="4"/>
      <c r="AC56" s="12"/>
    </row>
    <row r="57" spans="1:29" ht="20.100000000000001" customHeight="1" x14ac:dyDescent="0.3">
      <c r="A57" s="4">
        <v>9</v>
      </c>
      <c r="B57" s="5" t="str">
        <f t="shared" si="13"/>
        <v>1</v>
      </c>
      <c r="C57" s="5" t="str">
        <f t="shared" si="14"/>
        <v xml:space="preserve"> 1</v>
      </c>
      <c r="D57" s="6"/>
      <c r="E57" s="6"/>
      <c r="F57" s="6"/>
      <c r="G57" s="4"/>
      <c r="H57" s="4"/>
      <c r="I57" s="7">
        <f t="shared" si="10"/>
        <v>0</v>
      </c>
      <c r="J57" s="8"/>
      <c r="K57" s="7">
        <f t="shared" si="11"/>
        <v>0</v>
      </c>
      <c r="L57" s="9" t="e">
        <f t="shared" si="12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15"/>
        <v/>
      </c>
      <c r="AB57" s="4"/>
      <c r="AC57" s="12"/>
    </row>
    <row r="58" spans="1:29" ht="20.100000000000001" customHeight="1" x14ac:dyDescent="0.3">
      <c r="A58" s="4">
        <v>10</v>
      </c>
      <c r="B58" s="5" t="str">
        <f t="shared" si="13"/>
        <v>1</v>
      </c>
      <c r="C58" s="5" t="str">
        <f t="shared" si="14"/>
        <v xml:space="preserve"> 1</v>
      </c>
      <c r="D58" s="6"/>
      <c r="E58" s="6"/>
      <c r="F58" s="6"/>
      <c r="G58" s="4"/>
      <c r="H58" s="4"/>
      <c r="I58" s="7">
        <f t="shared" si="10"/>
        <v>0</v>
      </c>
      <c r="J58" s="8"/>
      <c r="K58" s="7">
        <f t="shared" si="11"/>
        <v>0</v>
      </c>
      <c r="L58" s="9" t="e">
        <f t="shared" si="12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15"/>
        <v/>
      </c>
      <c r="AB58" s="4"/>
      <c r="AC58" s="12"/>
    </row>
    <row r="59" spans="1:29" ht="20.100000000000001" customHeight="1" x14ac:dyDescent="0.3">
      <c r="A59" s="4">
        <v>11</v>
      </c>
      <c r="B59" s="5" t="str">
        <f t="shared" si="13"/>
        <v>1</v>
      </c>
      <c r="C59" s="5" t="str">
        <f t="shared" si="14"/>
        <v xml:space="preserve"> 1</v>
      </c>
      <c r="D59" s="6"/>
      <c r="E59" s="6"/>
      <c r="F59" s="6"/>
      <c r="G59" s="4"/>
      <c r="H59" s="4"/>
      <c r="I59" s="7">
        <f t="shared" si="10"/>
        <v>0</v>
      </c>
      <c r="J59" s="8"/>
      <c r="K59" s="7">
        <f t="shared" si="11"/>
        <v>0</v>
      </c>
      <c r="L59" s="9" t="e">
        <f t="shared" si="12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15"/>
        <v/>
      </c>
      <c r="AB59" s="4"/>
      <c r="AC59" s="12"/>
    </row>
    <row r="60" spans="1:29" ht="20.100000000000001" customHeight="1" x14ac:dyDescent="0.3">
      <c r="A60" s="4">
        <v>12</v>
      </c>
      <c r="B60" s="5" t="str">
        <f t="shared" si="13"/>
        <v>1</v>
      </c>
      <c r="C60" s="5" t="str">
        <f t="shared" si="14"/>
        <v xml:space="preserve"> 1</v>
      </c>
      <c r="D60" s="6"/>
      <c r="E60" s="6"/>
      <c r="F60" s="6"/>
      <c r="G60" s="4"/>
      <c r="H60" s="4"/>
      <c r="I60" s="7">
        <f t="shared" si="10"/>
        <v>0</v>
      </c>
      <c r="J60" s="8"/>
      <c r="K60" s="7">
        <f t="shared" si="11"/>
        <v>0</v>
      </c>
      <c r="L60" s="9" t="e">
        <f t="shared" si="12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5"/>
        <v/>
      </c>
      <c r="AB60" s="4"/>
      <c r="AC60" s="12"/>
    </row>
    <row r="61" spans="1:29" ht="20.100000000000001" customHeight="1" x14ac:dyDescent="0.3">
      <c r="A61" s="4">
        <v>13</v>
      </c>
      <c r="B61" s="5" t="str">
        <f t="shared" si="13"/>
        <v>1</v>
      </c>
      <c r="C61" s="5" t="str">
        <f t="shared" si="14"/>
        <v xml:space="preserve"> 1</v>
      </c>
      <c r="D61" s="6"/>
      <c r="E61" s="6"/>
      <c r="F61" s="6"/>
      <c r="G61" s="4"/>
      <c r="H61" s="4"/>
      <c r="I61" s="7">
        <f t="shared" si="10"/>
        <v>0</v>
      </c>
      <c r="J61" s="8"/>
      <c r="K61" s="7">
        <f t="shared" si="11"/>
        <v>0</v>
      </c>
      <c r="L61" s="9" t="e">
        <f t="shared" si="12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5"/>
        <v/>
      </c>
      <c r="AB61" s="4"/>
      <c r="AC61" s="12"/>
    </row>
    <row r="62" spans="1:29" ht="20.100000000000001" customHeight="1" x14ac:dyDescent="0.3">
      <c r="A62" s="4">
        <v>14</v>
      </c>
      <c r="B62" s="5" t="str">
        <f t="shared" si="13"/>
        <v>1</v>
      </c>
      <c r="C62" s="5" t="str">
        <f t="shared" si="14"/>
        <v xml:space="preserve"> 1</v>
      </c>
      <c r="D62" s="6"/>
      <c r="E62" s="6"/>
      <c r="F62" s="6"/>
      <c r="G62" s="4"/>
      <c r="H62" s="4"/>
      <c r="I62" s="7">
        <f t="shared" si="10"/>
        <v>0</v>
      </c>
      <c r="J62" s="8"/>
      <c r="K62" s="7">
        <f t="shared" si="11"/>
        <v>0</v>
      </c>
      <c r="L62" s="9" t="e">
        <f t="shared" si="12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5"/>
        <v/>
      </c>
      <c r="AB62" s="4"/>
      <c r="AC62" s="12"/>
    </row>
    <row r="63" spans="1:29" ht="20.100000000000001" customHeight="1" x14ac:dyDescent="0.3">
      <c r="A63" s="4">
        <v>15</v>
      </c>
      <c r="B63" s="5" t="str">
        <f t="shared" si="13"/>
        <v>1</v>
      </c>
      <c r="C63" s="5" t="str">
        <f t="shared" si="14"/>
        <v xml:space="preserve"> 1</v>
      </c>
      <c r="D63" s="6"/>
      <c r="E63" s="6"/>
      <c r="F63" s="6"/>
      <c r="G63" s="4"/>
      <c r="H63" s="4"/>
      <c r="I63" s="7">
        <f t="shared" si="10"/>
        <v>0</v>
      </c>
      <c r="J63" s="8"/>
      <c r="K63" s="7">
        <f t="shared" si="11"/>
        <v>0</v>
      </c>
      <c r="L63" s="9" t="e">
        <f t="shared" si="12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5"/>
      <c r="AA63" s="11" t="str">
        <f t="shared" si="15"/>
        <v/>
      </c>
      <c r="AB63" s="4"/>
      <c r="AC63" s="12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W47:W48"/>
    <mergeCell ref="X47:AC48"/>
    <mergeCell ref="Q47:Q48"/>
    <mergeCell ref="R47:R48"/>
    <mergeCell ref="T47:T48"/>
    <mergeCell ref="U47:U48"/>
    <mergeCell ref="V47:V48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A7:C46 I7:AC8 AB8:AB9 AB11:AB14 D9:AC12 D16:AC16 I17:AC20 AB21:AC26 I21:AA23 D24:AA24 I25:AA26 E27:F27 I27:AC30 D31:AC33 D39:AC46 I34:AC38">
    <cfRule type="expression" dxfId="507" priority="77">
      <formula>$L7&gt;0.15</formula>
    </cfRule>
    <cfRule type="expression" dxfId="506" priority="78">
      <formula>AND($L7&gt;0.08,$L7&lt;0.15)</formula>
    </cfRule>
  </conditionalFormatting>
  <conditionalFormatting sqref="A49:AC63">
    <cfRule type="expression" dxfId="505" priority="75">
      <formula>$L49&gt;0.15</formula>
    </cfRule>
    <cfRule type="expression" dxfId="504" priority="76">
      <formula>AND($L49&gt;0.08,$L49&lt;0.15)</formula>
    </cfRule>
  </conditionalFormatting>
  <conditionalFormatting sqref="D8:H8">
    <cfRule type="expression" dxfId="503" priority="73">
      <formula>$L8&gt;0.15</formula>
    </cfRule>
    <cfRule type="expression" dxfId="502" priority="74">
      <formula>AND($L8&gt;0.08,$L8&lt;0.15)</formula>
    </cfRule>
  </conditionalFormatting>
  <conditionalFormatting sqref="I7:AC7 D8:AC13 I14:AC15">
    <cfRule type="expression" dxfId="501" priority="63">
      <formula>$L7&gt;0.15</formula>
    </cfRule>
    <cfRule type="expression" dxfId="500" priority="64">
      <formula>AND($L7&gt;0.08,$L7&lt;0.15)</formula>
    </cfRule>
  </conditionalFormatting>
  <conditionalFormatting sqref="D7:H7">
    <cfRule type="expression" dxfId="499" priority="61">
      <formula>$L7&gt;0.15</formula>
    </cfRule>
    <cfRule type="expression" dxfId="498" priority="62">
      <formula>AND($L7&gt;0.08,$L7&lt;0.15)</formula>
    </cfRule>
  </conditionalFormatting>
  <conditionalFormatting sqref="D7:H7">
    <cfRule type="expression" dxfId="497" priority="59">
      <formula>$L7&gt;0.15</formula>
    </cfRule>
    <cfRule type="expression" dxfId="496" priority="60">
      <formula>AND($L7&gt;0.08,$L7&lt;0.15)</formula>
    </cfRule>
  </conditionalFormatting>
  <conditionalFormatting sqref="D9:H9">
    <cfRule type="expression" dxfId="495" priority="57">
      <formula>$L9&gt;0.15</formula>
    </cfRule>
    <cfRule type="expression" dxfId="494" priority="58">
      <formula>AND($L9&gt;0.08,$L9&lt;0.15)</formula>
    </cfRule>
  </conditionalFormatting>
  <conditionalFormatting sqref="D14:F14">
    <cfRule type="expression" dxfId="493" priority="55">
      <formula>$L14&gt;0.15</formula>
    </cfRule>
    <cfRule type="expression" dxfId="492" priority="56">
      <formula>AND($L14&gt;0.08,$L14&lt;0.15)</formula>
    </cfRule>
  </conditionalFormatting>
  <conditionalFormatting sqref="D14:F14">
    <cfRule type="expression" dxfId="491" priority="53">
      <formula>$L14&gt;0.15</formula>
    </cfRule>
    <cfRule type="expression" dxfId="490" priority="54">
      <formula>AND($L14&gt;0.08,$L14&lt;0.15)</formula>
    </cfRule>
  </conditionalFormatting>
  <conditionalFormatting sqref="G14:H14">
    <cfRule type="expression" dxfId="489" priority="51">
      <formula>$L14&gt;0.15</formula>
    </cfRule>
    <cfRule type="expression" dxfId="488" priority="52">
      <formula>AND($L14&gt;0.08,$L14&lt;0.15)</formula>
    </cfRule>
  </conditionalFormatting>
  <conditionalFormatting sqref="D15:H15">
    <cfRule type="expression" dxfId="487" priority="49">
      <formula>$L15&gt;0.15</formula>
    </cfRule>
    <cfRule type="expression" dxfId="486" priority="50">
      <formula>AND($L15&gt;0.08,$L15&lt;0.15)</formula>
    </cfRule>
  </conditionalFormatting>
  <conditionalFormatting sqref="D18:H18">
    <cfRule type="expression" dxfId="485" priority="137">
      <formula>$L17&gt;0.15</formula>
    </cfRule>
    <cfRule type="expression" dxfId="484" priority="138">
      <formula>AND($L17&gt;0.08,$L17&lt;0.15)</formula>
    </cfRule>
  </conditionalFormatting>
  <conditionalFormatting sqref="D19:H19">
    <cfRule type="expression" dxfId="483" priority="47">
      <formula>$L18&gt;0.15</formula>
    </cfRule>
    <cfRule type="expression" dxfId="482" priority="48">
      <formula>AND($L18&gt;0.08,$L18&lt;0.15)</formula>
    </cfRule>
  </conditionalFormatting>
  <conditionalFormatting sqref="D17:F17">
    <cfRule type="expression" dxfId="481" priority="45">
      <formula>$L17&gt;0.15</formula>
    </cfRule>
    <cfRule type="expression" dxfId="480" priority="46">
      <formula>AND($L17&gt;0.08,$L17&lt;0.15)</formula>
    </cfRule>
  </conditionalFormatting>
  <conditionalFormatting sqref="D17:F17">
    <cfRule type="expression" dxfId="479" priority="43">
      <formula>$L17&gt;0.15</formula>
    </cfRule>
    <cfRule type="expression" dxfId="478" priority="44">
      <formula>AND($L17&gt;0.08,$L17&lt;0.15)</formula>
    </cfRule>
  </conditionalFormatting>
  <conditionalFormatting sqref="G17:H17">
    <cfRule type="expression" dxfId="477" priority="41">
      <formula>$L17&gt;0.15</formula>
    </cfRule>
    <cfRule type="expression" dxfId="476" priority="42">
      <formula>AND($L17&gt;0.08,$L17&lt;0.15)</formula>
    </cfRule>
  </conditionalFormatting>
  <conditionalFormatting sqref="D20:H20">
    <cfRule type="expression" dxfId="475" priority="39">
      <formula>$L20&gt;0.15</formula>
    </cfRule>
    <cfRule type="expression" dxfId="474" priority="40">
      <formula>AND($L20&gt;0.08,$L20&lt;0.15)</formula>
    </cfRule>
  </conditionalFormatting>
  <conditionalFormatting sqref="D20:H20">
    <cfRule type="expression" dxfId="473" priority="37">
      <formula>$L20&gt;0.15</formula>
    </cfRule>
    <cfRule type="expression" dxfId="472" priority="38">
      <formula>AND($L20&gt;0.08,$L20&lt;0.15)</formula>
    </cfRule>
  </conditionalFormatting>
  <conditionalFormatting sqref="D21:H21">
    <cfRule type="expression" dxfId="471" priority="35">
      <formula>$L21&gt;0.15</formula>
    </cfRule>
    <cfRule type="expression" dxfId="470" priority="36">
      <formula>AND($L21&gt;0.08,$L21&lt;0.15)</formula>
    </cfRule>
  </conditionalFormatting>
  <conditionalFormatting sqref="D21:H21">
    <cfRule type="expression" dxfId="469" priority="33">
      <formula>$L21&gt;0.15</formula>
    </cfRule>
    <cfRule type="expression" dxfId="468" priority="34">
      <formula>AND($L21&gt;0.08,$L21&lt;0.15)</formula>
    </cfRule>
  </conditionalFormatting>
  <conditionalFormatting sqref="D22:H22">
    <cfRule type="expression" dxfId="467" priority="31">
      <formula>$L22&gt;0.15</formula>
    </cfRule>
    <cfRule type="expression" dxfId="466" priority="32">
      <formula>AND($L22&gt;0.08,$L22&lt;0.15)</formula>
    </cfRule>
  </conditionalFormatting>
  <conditionalFormatting sqref="D23:H23">
    <cfRule type="expression" dxfId="465" priority="29">
      <formula>$L23&gt;0.15</formula>
    </cfRule>
    <cfRule type="expression" dxfId="464" priority="30">
      <formula>AND($L23&gt;0.08,$L23&lt;0.15)</formula>
    </cfRule>
  </conditionalFormatting>
  <conditionalFormatting sqref="D24:H24">
    <cfRule type="expression" dxfId="463" priority="27">
      <formula>$L24&gt;0.15</formula>
    </cfRule>
    <cfRule type="expression" dxfId="462" priority="28">
      <formula>AND($L24&gt;0.08,$L24&lt;0.15)</formula>
    </cfRule>
  </conditionalFormatting>
  <conditionalFormatting sqref="E25:H25">
    <cfRule type="expression" dxfId="461" priority="25">
      <formula>$L25&gt;0.15</formula>
    </cfRule>
    <cfRule type="expression" dxfId="460" priority="26">
      <formula>AND($L25&gt;0.08,$L25&lt;0.15)</formula>
    </cfRule>
  </conditionalFormatting>
  <conditionalFormatting sqref="E26:H26">
    <cfRule type="expression" dxfId="459" priority="23">
      <formula>$L26&gt;0.15</formula>
    </cfRule>
    <cfRule type="expression" dxfId="458" priority="24">
      <formula>AND($L26&gt;0.08,$L26&lt;0.15)</formula>
    </cfRule>
  </conditionalFormatting>
  <conditionalFormatting sqref="G27:H27">
    <cfRule type="expression" dxfId="457" priority="21">
      <formula>$L27&gt;0.15</formula>
    </cfRule>
    <cfRule type="expression" dxfId="456" priority="22">
      <formula>AND($L27&gt;0.08,$L27&lt;0.15)</formula>
    </cfRule>
  </conditionalFormatting>
  <conditionalFormatting sqref="E28:H28">
    <cfRule type="expression" dxfId="455" priority="19">
      <formula>$L28&gt;0.15</formula>
    </cfRule>
    <cfRule type="expression" dxfId="454" priority="20">
      <formula>AND($L28&gt;0.08,$L28&lt;0.15)</formula>
    </cfRule>
  </conditionalFormatting>
  <conditionalFormatting sqref="E29:H29">
    <cfRule type="expression" dxfId="453" priority="17">
      <formula>$L29&gt;0.15</formula>
    </cfRule>
    <cfRule type="expression" dxfId="452" priority="18">
      <formula>AND($L29&gt;0.08,$L29&lt;0.15)</formula>
    </cfRule>
  </conditionalFormatting>
  <conditionalFormatting sqref="D25:D29">
    <cfRule type="expression" dxfId="451" priority="15">
      <formula>$L25&gt;0.15</formula>
    </cfRule>
    <cfRule type="expression" dxfId="450" priority="16">
      <formula>AND($L25&gt;0.08,$L25&lt;0.15)</formula>
    </cfRule>
  </conditionalFormatting>
  <conditionalFormatting sqref="E30:H30">
    <cfRule type="expression" dxfId="449" priority="13">
      <formula>$L30&gt;0.15</formula>
    </cfRule>
    <cfRule type="expression" dxfId="448" priority="14">
      <formula>AND($L30&gt;0.08,$L30&lt;0.15)</formula>
    </cfRule>
  </conditionalFormatting>
  <conditionalFormatting sqref="D30">
    <cfRule type="expression" dxfId="447" priority="11">
      <formula>$L30&gt;0.15</formula>
    </cfRule>
    <cfRule type="expression" dxfId="446" priority="12">
      <formula>AND($L30&gt;0.08,$L30&lt;0.15)</formula>
    </cfRule>
  </conditionalFormatting>
  <conditionalFormatting sqref="D34:H34">
    <cfRule type="expression" dxfId="445" priority="9">
      <formula>$L34&gt;0.15</formula>
    </cfRule>
    <cfRule type="expression" dxfId="444" priority="10">
      <formula>AND($L34&gt;0.08,$L34&lt;0.15)</formula>
    </cfRule>
  </conditionalFormatting>
  <conditionalFormatting sqref="D35:H35">
    <cfRule type="expression" dxfId="443" priority="7">
      <formula>$L34&gt;0.15</formula>
    </cfRule>
    <cfRule type="expression" dxfId="442" priority="8">
      <formula>AND($L34&gt;0.08,$L34&lt;0.15)</formula>
    </cfRule>
  </conditionalFormatting>
  <conditionalFormatting sqref="D36:H36">
    <cfRule type="expression" dxfId="441" priority="5">
      <formula>$L35&gt;0.15</formula>
    </cfRule>
    <cfRule type="expression" dxfId="440" priority="6">
      <formula>AND($L35&gt;0.08,$L35&lt;0.15)</formula>
    </cfRule>
  </conditionalFormatting>
  <conditionalFormatting sqref="D37:H37">
    <cfRule type="expression" dxfId="439" priority="3">
      <formula>$L36&gt;0.15</formula>
    </cfRule>
    <cfRule type="expression" dxfId="438" priority="4">
      <formula>AND($L36&gt;0.08,$L36&lt;0.15)</formula>
    </cfRule>
  </conditionalFormatting>
  <conditionalFormatting sqref="D38:H38">
    <cfRule type="expression" dxfId="437" priority="1">
      <formula>$L37&gt;0.15</formula>
    </cfRule>
    <cfRule type="expression" dxfId="436" priority="2">
      <formula>AND($L37&gt;0.08,$L37&lt;0.15)</formula>
    </cfRule>
  </conditionalFormatting>
  <dataValidations count="3">
    <dataValidation allowBlank="1" showInputMessage="1" showErrorMessage="1" prompt="수식 계산_x000a_수치 입력 금지" sqref="K7:K46 K49:K63" xr:uid="{2AB52316-BDBA-4CAF-8A2D-05E4472EF19C}"/>
    <dataValidation type="whole" allowBlank="1" showInputMessage="1" showErrorMessage="1" errorTitle="입력값이 올바르지 않습니다." error="숫자만 쓰세요!" sqref="M49:W63 M7:W46" xr:uid="{ECB483B6-FD1C-4742-B8BC-1F4091CA93B6}">
      <formula1>0</formula1>
      <formula2>20000</formula2>
    </dataValidation>
    <dataValidation type="list" allowBlank="1" showInputMessage="1" showErrorMessage="1" sqref="Z7:Z46 Z49:Z63" xr:uid="{318615A1-8152-4D5D-9EE9-A2DDEC2A7729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125384F-34AC-4D64-812F-FB7C700608DF}">
          <x14:formula1>
            <xm:f>데이터!$B$4:$B$17</xm:f>
          </x14:formula1>
          <xm:sqref>D49:D63 D8:D13 D16 D18:D19 D24:D46</xm:sqref>
        </x14:dataValidation>
        <x14:dataValidation type="list" allowBlank="1" showInputMessage="1" showErrorMessage="1" xr:uid="{E58AED2A-784B-4470-B35D-17902C3FF58E}">
          <x14:formula1>
            <xm:f>데이터!$C$4:$C$11</xm:f>
          </x14:formula1>
          <xm:sqref>AB49:AB63 AB7:AB30 AB39:AB46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2E4A7-F627-42E7-8738-BEDF24635FDC}">
  <dimension ref="A1:AD72"/>
  <sheetViews>
    <sheetView zoomScale="85" zoomScaleNormal="85" workbookViewId="0">
      <pane ySplit="6" topLeftCell="A13" activePane="bottomLeft" state="frozen"/>
      <selection activeCell="A4" sqref="A4:AC4"/>
      <selection pane="bottomLeft" activeCell="D27" sqref="D27:H27"/>
    </sheetView>
  </sheetViews>
  <sheetFormatPr defaultRowHeight="16.5" x14ac:dyDescent="0.3"/>
  <cols>
    <col min="1" max="1" width="6.75" style="17" customWidth="1"/>
    <col min="2" max="2" width="6.25" style="17" customWidth="1"/>
    <col min="3" max="3" width="6.75" style="17" customWidth="1"/>
    <col min="4" max="4" width="8.125" style="17" customWidth="1"/>
    <col min="5" max="5" width="19" style="17" customWidth="1"/>
    <col min="6" max="6" width="22.75" style="17" customWidth="1"/>
    <col min="7" max="8" width="7.875" style="17" customWidth="1"/>
    <col min="9" max="9" width="6.625" style="17" customWidth="1"/>
    <col min="10" max="10" width="7.5" style="17" bestFit="1" customWidth="1"/>
    <col min="11" max="11" width="6.625" style="17" customWidth="1"/>
    <col min="12" max="12" width="7.875" style="18" customWidth="1"/>
    <col min="13" max="24" width="5.875" style="17" customWidth="1"/>
    <col min="25" max="25" width="9.875" style="17" customWidth="1"/>
    <col min="26" max="27" width="5.375" style="17" customWidth="1"/>
    <col min="28" max="28" width="9" style="17" customWidth="1"/>
    <col min="29" max="29" width="10.25" style="17" customWidth="1"/>
    <col min="30" max="30" width="33.75" style="17" bestFit="1" customWidth="1"/>
    <col min="31" max="16384" width="9" style="17"/>
  </cols>
  <sheetData>
    <row r="1" spans="1:30" s="1" customFormat="1" ht="13.5" customHeight="1" x14ac:dyDescent="0.3">
      <c r="A1" s="32" t="s">
        <v>142</v>
      </c>
      <c r="B1" s="33"/>
      <c r="C1" s="33"/>
      <c r="D1" s="33"/>
      <c r="E1" s="38" t="s">
        <v>0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9"/>
    </row>
    <row r="2" spans="1:30" s="1" customFormat="1" ht="13.5" customHeight="1" x14ac:dyDescent="0.3">
      <c r="A2" s="34"/>
      <c r="B2" s="35"/>
      <c r="C2" s="35"/>
      <c r="D2" s="35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1"/>
    </row>
    <row r="3" spans="1:30" s="1" customFormat="1" ht="13.5" customHeight="1" x14ac:dyDescent="0.3">
      <c r="A3" s="36"/>
      <c r="B3" s="37"/>
      <c r="C3" s="37"/>
      <c r="D3" s="37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3"/>
    </row>
    <row r="4" spans="1:30" s="1" customFormat="1" ht="9.9499999999999993" customHeight="1" thickBot="1" x14ac:dyDescent="0.35">
      <c r="A4" s="44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6"/>
    </row>
    <row r="5" spans="1:30" s="2" customFormat="1" ht="17.25" thickTop="1" x14ac:dyDescent="0.3">
      <c r="A5" s="47" t="s">
        <v>1</v>
      </c>
      <c r="B5" s="49" t="s">
        <v>50</v>
      </c>
      <c r="C5" s="49" t="str">
        <f>RIGHT($A$1,1)</f>
        <v>일</v>
      </c>
      <c r="D5" s="47" t="s">
        <v>2</v>
      </c>
      <c r="E5" s="47" t="s">
        <v>3</v>
      </c>
      <c r="F5" s="47" t="s">
        <v>4</v>
      </c>
      <c r="G5" s="47" t="s">
        <v>5</v>
      </c>
      <c r="H5" s="55" t="s">
        <v>6</v>
      </c>
      <c r="I5" s="47" t="s">
        <v>7</v>
      </c>
      <c r="J5" s="47" t="s">
        <v>8</v>
      </c>
      <c r="K5" s="47" t="s">
        <v>9</v>
      </c>
      <c r="L5" s="56" t="s">
        <v>10</v>
      </c>
      <c r="M5" s="51" t="s">
        <v>11</v>
      </c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 t="s">
        <v>12</v>
      </c>
      <c r="Z5" s="51"/>
      <c r="AA5" s="51"/>
      <c r="AB5" s="51" t="s">
        <v>13</v>
      </c>
      <c r="AC5" s="51" t="s">
        <v>14</v>
      </c>
      <c r="AD5" s="53" t="s">
        <v>15</v>
      </c>
    </row>
    <row r="6" spans="1:30" s="2" customFormat="1" ht="25.5" customHeight="1" thickBot="1" x14ac:dyDescent="0.35">
      <c r="A6" s="48"/>
      <c r="B6" s="50"/>
      <c r="C6" s="50"/>
      <c r="D6" s="48"/>
      <c r="E6" s="48"/>
      <c r="F6" s="48"/>
      <c r="G6" s="48"/>
      <c r="H6" s="48"/>
      <c r="I6" s="48"/>
      <c r="J6" s="48"/>
      <c r="K6" s="48"/>
      <c r="L6" s="57"/>
      <c r="M6" s="29" t="s">
        <v>16</v>
      </c>
      <c r="N6" s="29" t="s">
        <v>17</v>
      </c>
      <c r="O6" s="29" t="s">
        <v>18</v>
      </c>
      <c r="P6" s="29" t="s">
        <v>19</v>
      </c>
      <c r="Q6" s="30" t="s">
        <v>138</v>
      </c>
      <c r="R6" s="30" t="s">
        <v>139</v>
      </c>
      <c r="S6" s="29" t="s">
        <v>22</v>
      </c>
      <c r="T6" s="30" t="s">
        <v>140</v>
      </c>
      <c r="U6" s="30" t="s">
        <v>141</v>
      </c>
      <c r="V6" s="3" t="s">
        <v>145</v>
      </c>
      <c r="W6" s="3" t="s">
        <v>46</v>
      </c>
      <c r="X6" s="3" t="s">
        <v>47</v>
      </c>
      <c r="Y6" s="29" t="s">
        <v>25</v>
      </c>
      <c r="Z6" s="29" t="s">
        <v>26</v>
      </c>
      <c r="AA6" s="29" t="s">
        <v>27</v>
      </c>
      <c r="AB6" s="52"/>
      <c r="AC6" s="52"/>
      <c r="AD6" s="52"/>
    </row>
    <row r="7" spans="1:30" s="13" customFormat="1" ht="20.100000000000001" customHeight="1" thickTop="1" x14ac:dyDescent="0.3">
      <c r="A7" s="4">
        <v>1</v>
      </c>
      <c r="B7" s="5">
        <v>11</v>
      </c>
      <c r="C7" s="5">
        <v>18</v>
      </c>
      <c r="D7" s="6" t="s">
        <v>84</v>
      </c>
      <c r="E7" s="6" t="s">
        <v>80</v>
      </c>
      <c r="F7" s="6" t="s">
        <v>130</v>
      </c>
      <c r="G7" s="4" t="s">
        <v>93</v>
      </c>
      <c r="H7" s="4" t="s">
        <v>67</v>
      </c>
      <c r="I7" s="7">
        <f t="shared" ref="I7:I46" si="0">J7+K7</f>
        <v>3010</v>
      </c>
      <c r="J7" s="8">
        <v>2640</v>
      </c>
      <c r="K7" s="7">
        <f t="shared" ref="K7:K16" si="1">SUM(M7:X7)</f>
        <v>370</v>
      </c>
      <c r="L7" s="9">
        <f t="shared" ref="L7:L46" si="2">K7/I7</f>
        <v>0.12292358803986711</v>
      </c>
      <c r="M7" s="10">
        <v>149</v>
      </c>
      <c r="N7" s="10">
        <v>6</v>
      </c>
      <c r="O7" s="10"/>
      <c r="P7" s="10">
        <v>172</v>
      </c>
      <c r="Q7" s="10">
        <v>5</v>
      </c>
      <c r="R7" s="10">
        <v>37</v>
      </c>
      <c r="S7" s="10"/>
      <c r="T7" s="10">
        <v>1</v>
      </c>
      <c r="U7" s="10"/>
      <c r="V7" s="10"/>
      <c r="W7" s="10"/>
      <c r="X7" s="10"/>
      <c r="Y7" s="11">
        <v>20201028</v>
      </c>
      <c r="Z7" s="11">
        <v>3</v>
      </c>
      <c r="AA7" s="5" t="s">
        <v>59</v>
      </c>
      <c r="AB7" s="11" t="str">
        <f t="shared" ref="AB7:AB46" si="3">IF($AA7="A","하선동",IF($AA7="B","이형준",""))</f>
        <v>이형준</v>
      </c>
      <c r="AC7" s="4" t="s">
        <v>73</v>
      </c>
      <c r="AD7" s="12"/>
    </row>
    <row r="8" spans="1:30" s="13" customFormat="1" ht="20.100000000000001" customHeight="1" x14ac:dyDescent="0.3">
      <c r="A8" s="4">
        <v>2</v>
      </c>
      <c r="B8" s="5">
        <f>B7</f>
        <v>11</v>
      </c>
      <c r="C8" s="5">
        <f>C7</f>
        <v>18</v>
      </c>
      <c r="D8" s="6" t="s">
        <v>84</v>
      </c>
      <c r="E8" s="6" t="s">
        <v>80</v>
      </c>
      <c r="F8" s="6" t="s">
        <v>130</v>
      </c>
      <c r="G8" s="4" t="s">
        <v>93</v>
      </c>
      <c r="H8" s="4" t="s">
        <v>67</v>
      </c>
      <c r="I8" s="7">
        <f t="shared" si="0"/>
        <v>440</v>
      </c>
      <c r="J8" s="8">
        <v>430</v>
      </c>
      <c r="K8" s="7">
        <f t="shared" si="1"/>
        <v>10</v>
      </c>
      <c r="L8" s="9">
        <f t="shared" si="2"/>
        <v>2.2727272727272728E-2</v>
      </c>
      <c r="M8" s="10">
        <v>7</v>
      </c>
      <c r="N8" s="10"/>
      <c r="O8" s="10"/>
      <c r="P8" s="10">
        <v>3</v>
      </c>
      <c r="Q8" s="10"/>
      <c r="R8" s="10"/>
      <c r="S8" s="10"/>
      <c r="T8" s="10"/>
      <c r="U8" s="10"/>
      <c r="V8" s="10"/>
      <c r="W8" s="10"/>
      <c r="X8" s="10"/>
      <c r="Y8" s="11">
        <v>20201118</v>
      </c>
      <c r="Z8" s="11">
        <v>13</v>
      </c>
      <c r="AA8" s="5" t="s">
        <v>61</v>
      </c>
      <c r="AB8" s="11" t="str">
        <f t="shared" si="3"/>
        <v>하선동</v>
      </c>
      <c r="AC8" s="4" t="s">
        <v>73</v>
      </c>
      <c r="AD8" s="12"/>
    </row>
    <row r="9" spans="1:30" s="13" customFormat="1" ht="20.100000000000001" customHeight="1" x14ac:dyDescent="0.3">
      <c r="A9" s="4">
        <v>3</v>
      </c>
      <c r="B9" s="5">
        <f t="shared" ref="B9:C24" si="4">B8</f>
        <v>11</v>
      </c>
      <c r="C9" s="5">
        <f t="shared" si="4"/>
        <v>18</v>
      </c>
      <c r="D9" s="6" t="s">
        <v>84</v>
      </c>
      <c r="E9" s="6" t="s">
        <v>80</v>
      </c>
      <c r="F9" s="6" t="s">
        <v>130</v>
      </c>
      <c r="G9" s="4" t="s">
        <v>93</v>
      </c>
      <c r="H9" s="4" t="s">
        <v>67</v>
      </c>
      <c r="I9" s="7">
        <f t="shared" si="0"/>
        <v>538</v>
      </c>
      <c r="J9" s="8">
        <v>460</v>
      </c>
      <c r="K9" s="7">
        <f t="shared" si="1"/>
        <v>78</v>
      </c>
      <c r="L9" s="9">
        <f t="shared" si="2"/>
        <v>0.1449814126394052</v>
      </c>
      <c r="M9" s="10">
        <v>36</v>
      </c>
      <c r="N9" s="10">
        <v>3</v>
      </c>
      <c r="O9" s="10"/>
      <c r="P9" s="10">
        <v>37</v>
      </c>
      <c r="Q9" s="10">
        <v>2</v>
      </c>
      <c r="R9" s="10"/>
      <c r="S9" s="10"/>
      <c r="T9" s="10"/>
      <c r="U9" s="10"/>
      <c r="V9" s="10"/>
      <c r="W9" s="10"/>
      <c r="X9" s="10"/>
      <c r="Y9" s="11">
        <v>20201028</v>
      </c>
      <c r="Z9" s="11">
        <v>3</v>
      </c>
      <c r="AA9" s="5" t="s">
        <v>61</v>
      </c>
      <c r="AB9" s="11" t="str">
        <f t="shared" si="3"/>
        <v>하선동</v>
      </c>
      <c r="AC9" s="4" t="s">
        <v>73</v>
      </c>
      <c r="AD9" s="12"/>
    </row>
    <row r="10" spans="1:30" s="13" customFormat="1" ht="20.100000000000001" customHeight="1" x14ac:dyDescent="0.3">
      <c r="A10" s="4">
        <v>4</v>
      </c>
      <c r="B10" s="5">
        <f t="shared" si="4"/>
        <v>11</v>
      </c>
      <c r="C10" s="5">
        <f t="shared" si="4"/>
        <v>18</v>
      </c>
      <c r="D10" s="6" t="s">
        <v>84</v>
      </c>
      <c r="E10" s="6" t="s">
        <v>80</v>
      </c>
      <c r="F10" s="6" t="s">
        <v>85</v>
      </c>
      <c r="G10" s="4" t="s">
        <v>86</v>
      </c>
      <c r="H10" s="4" t="s">
        <v>67</v>
      </c>
      <c r="I10" s="7">
        <f t="shared" si="0"/>
        <v>2080</v>
      </c>
      <c r="J10" s="8">
        <v>2060</v>
      </c>
      <c r="K10" s="7">
        <f t="shared" si="1"/>
        <v>20</v>
      </c>
      <c r="L10" s="9">
        <f t="shared" si="2"/>
        <v>9.6153846153846159E-3</v>
      </c>
      <c r="M10" s="10">
        <v>8</v>
      </c>
      <c r="N10" s="10"/>
      <c r="O10" s="10"/>
      <c r="P10" s="10">
        <v>12</v>
      </c>
      <c r="Q10" s="10"/>
      <c r="R10" s="10"/>
      <c r="S10" s="10"/>
      <c r="T10" s="10"/>
      <c r="U10" s="10"/>
      <c r="V10" s="10"/>
      <c r="W10" s="10"/>
      <c r="X10" s="10"/>
      <c r="Y10" s="11">
        <v>20201117</v>
      </c>
      <c r="Z10" s="11">
        <v>3</v>
      </c>
      <c r="AA10" s="5" t="s">
        <v>59</v>
      </c>
      <c r="AB10" s="11" t="str">
        <f t="shared" si="3"/>
        <v>이형준</v>
      </c>
      <c r="AC10" s="4" t="s">
        <v>79</v>
      </c>
      <c r="AD10" s="12"/>
    </row>
    <row r="11" spans="1:30" s="13" customFormat="1" ht="20.100000000000001" customHeight="1" x14ac:dyDescent="0.3">
      <c r="A11" s="4">
        <v>5</v>
      </c>
      <c r="B11" s="5">
        <f t="shared" si="4"/>
        <v>11</v>
      </c>
      <c r="C11" s="5">
        <f t="shared" si="4"/>
        <v>18</v>
      </c>
      <c r="D11" s="6" t="s">
        <v>84</v>
      </c>
      <c r="E11" s="6" t="s">
        <v>80</v>
      </c>
      <c r="F11" s="6" t="s">
        <v>85</v>
      </c>
      <c r="G11" s="4" t="s">
        <v>86</v>
      </c>
      <c r="H11" s="4" t="s">
        <v>67</v>
      </c>
      <c r="I11" s="7">
        <f t="shared" si="0"/>
        <v>1208</v>
      </c>
      <c r="J11" s="8">
        <v>844</v>
      </c>
      <c r="K11" s="7">
        <f t="shared" si="1"/>
        <v>364</v>
      </c>
      <c r="L11" s="9">
        <f t="shared" si="2"/>
        <v>0.30132450331125826</v>
      </c>
      <c r="M11" s="10">
        <v>314</v>
      </c>
      <c r="N11" s="10"/>
      <c r="O11" s="10"/>
      <c r="P11" s="10">
        <v>22</v>
      </c>
      <c r="Q11" s="10"/>
      <c r="R11" s="10"/>
      <c r="S11" s="10"/>
      <c r="T11" s="10"/>
      <c r="U11" s="10"/>
      <c r="V11" s="10"/>
      <c r="W11" s="10">
        <v>28</v>
      </c>
      <c r="X11" s="10"/>
      <c r="Y11" s="11">
        <v>20201111</v>
      </c>
      <c r="Z11" s="11">
        <v>3</v>
      </c>
      <c r="AA11" s="5" t="s">
        <v>61</v>
      </c>
      <c r="AB11" s="11" t="str">
        <f t="shared" si="3"/>
        <v>하선동</v>
      </c>
      <c r="AC11" s="4" t="s">
        <v>79</v>
      </c>
      <c r="AD11" s="12" t="s">
        <v>147</v>
      </c>
    </row>
    <row r="12" spans="1:30" s="13" customFormat="1" ht="20.100000000000001" customHeight="1" x14ac:dyDescent="0.3">
      <c r="A12" s="4">
        <v>6</v>
      </c>
      <c r="B12" s="5">
        <f t="shared" si="4"/>
        <v>11</v>
      </c>
      <c r="C12" s="5">
        <f t="shared" si="4"/>
        <v>18</v>
      </c>
      <c r="D12" s="6" t="s">
        <v>30</v>
      </c>
      <c r="E12" s="4" t="s">
        <v>62</v>
      </c>
      <c r="F12" s="4" t="s">
        <v>121</v>
      </c>
      <c r="G12" s="4" t="s">
        <v>123</v>
      </c>
      <c r="H12" s="4" t="s">
        <v>67</v>
      </c>
      <c r="I12" s="7">
        <f t="shared" si="0"/>
        <v>2202</v>
      </c>
      <c r="J12" s="8">
        <v>2202</v>
      </c>
      <c r="K12" s="7">
        <f t="shared" si="1"/>
        <v>0</v>
      </c>
      <c r="L12" s="9">
        <f t="shared" si="2"/>
        <v>0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1">
        <v>20201118</v>
      </c>
      <c r="Z12" s="11">
        <v>5</v>
      </c>
      <c r="AA12" s="5" t="s">
        <v>61</v>
      </c>
      <c r="AB12" s="11" t="str">
        <f t="shared" si="3"/>
        <v>하선동</v>
      </c>
      <c r="AC12" s="4" t="s">
        <v>79</v>
      </c>
      <c r="AD12" s="12"/>
    </row>
    <row r="13" spans="1:30" s="13" customFormat="1" ht="20.100000000000001" customHeight="1" x14ac:dyDescent="0.3">
      <c r="A13" s="4">
        <v>7</v>
      </c>
      <c r="B13" s="5">
        <f t="shared" si="4"/>
        <v>11</v>
      </c>
      <c r="C13" s="5">
        <f t="shared" si="4"/>
        <v>18</v>
      </c>
      <c r="D13" s="6" t="s">
        <v>30</v>
      </c>
      <c r="E13" s="6" t="s">
        <v>80</v>
      </c>
      <c r="F13" s="6" t="s">
        <v>92</v>
      </c>
      <c r="G13" s="4" t="s">
        <v>93</v>
      </c>
      <c r="H13" s="4" t="s">
        <v>67</v>
      </c>
      <c r="I13" s="7">
        <f t="shared" si="0"/>
        <v>1952</v>
      </c>
      <c r="J13" s="8">
        <v>1916</v>
      </c>
      <c r="K13" s="7">
        <f t="shared" si="1"/>
        <v>36</v>
      </c>
      <c r="L13" s="9">
        <f t="shared" si="2"/>
        <v>1.8442622950819672E-2</v>
      </c>
      <c r="M13" s="10">
        <v>11</v>
      </c>
      <c r="N13" s="10"/>
      <c r="O13" s="10"/>
      <c r="P13" s="10">
        <v>23</v>
      </c>
      <c r="Q13" s="10">
        <v>2</v>
      </c>
      <c r="R13" s="10"/>
      <c r="S13" s="10"/>
      <c r="T13" s="10"/>
      <c r="U13" s="10"/>
      <c r="V13" s="10"/>
      <c r="W13" s="10"/>
      <c r="X13" s="10"/>
      <c r="Y13" s="11">
        <v>20201118</v>
      </c>
      <c r="Z13" s="11">
        <v>15</v>
      </c>
      <c r="AA13" s="5" t="s">
        <v>61</v>
      </c>
      <c r="AB13" s="11" t="str">
        <f t="shared" si="3"/>
        <v>하선동</v>
      </c>
      <c r="AC13" s="4" t="s">
        <v>79</v>
      </c>
      <c r="AD13" s="12"/>
    </row>
    <row r="14" spans="1:30" s="13" customFormat="1" ht="20.100000000000001" customHeight="1" x14ac:dyDescent="0.3">
      <c r="A14" s="4">
        <v>8</v>
      </c>
      <c r="B14" s="5">
        <f t="shared" si="4"/>
        <v>11</v>
      </c>
      <c r="C14" s="5">
        <f t="shared" si="4"/>
        <v>18</v>
      </c>
      <c r="D14" s="6" t="s">
        <v>30</v>
      </c>
      <c r="E14" s="6" t="s">
        <v>101</v>
      </c>
      <c r="F14" s="4" t="s">
        <v>100</v>
      </c>
      <c r="G14" s="4">
        <v>8301</v>
      </c>
      <c r="H14" s="4" t="s">
        <v>67</v>
      </c>
      <c r="I14" s="7">
        <f t="shared" si="0"/>
        <v>2139</v>
      </c>
      <c r="J14" s="8">
        <v>2131</v>
      </c>
      <c r="K14" s="7">
        <f t="shared" si="1"/>
        <v>8</v>
      </c>
      <c r="L14" s="9">
        <f t="shared" si="2"/>
        <v>3.7400654511453952E-3</v>
      </c>
      <c r="M14" s="10"/>
      <c r="N14" s="10"/>
      <c r="O14" s="10"/>
      <c r="P14" s="10"/>
      <c r="Q14" s="10"/>
      <c r="R14" s="10"/>
      <c r="S14" s="10">
        <v>8</v>
      </c>
      <c r="T14" s="10"/>
      <c r="U14" s="10"/>
      <c r="V14" s="10"/>
      <c r="W14" s="10"/>
      <c r="X14" s="10"/>
      <c r="Y14" s="11">
        <v>20201117</v>
      </c>
      <c r="Z14" s="11">
        <v>1</v>
      </c>
      <c r="AA14" s="5" t="s">
        <v>60</v>
      </c>
      <c r="AB14" s="11" t="str">
        <f t="shared" si="3"/>
        <v>이형준</v>
      </c>
      <c r="AC14" s="4" t="s">
        <v>94</v>
      </c>
      <c r="AD14" s="12"/>
    </row>
    <row r="15" spans="1:30" s="13" customFormat="1" ht="20.100000000000001" customHeight="1" x14ac:dyDescent="0.3">
      <c r="A15" s="4">
        <v>9</v>
      </c>
      <c r="B15" s="5">
        <f t="shared" si="4"/>
        <v>11</v>
      </c>
      <c r="C15" s="5">
        <f t="shared" si="4"/>
        <v>18</v>
      </c>
      <c r="D15" s="6" t="s">
        <v>84</v>
      </c>
      <c r="E15" s="6" t="s">
        <v>80</v>
      </c>
      <c r="F15" s="6" t="s">
        <v>85</v>
      </c>
      <c r="G15" s="4" t="s">
        <v>86</v>
      </c>
      <c r="H15" s="4" t="s">
        <v>67</v>
      </c>
      <c r="I15" s="7">
        <f t="shared" si="0"/>
        <v>1608</v>
      </c>
      <c r="J15" s="8">
        <v>1570</v>
      </c>
      <c r="K15" s="7">
        <f t="shared" si="1"/>
        <v>38</v>
      </c>
      <c r="L15" s="9">
        <f t="shared" si="2"/>
        <v>2.36318407960199E-2</v>
      </c>
      <c r="M15" s="10">
        <v>20</v>
      </c>
      <c r="N15" s="10"/>
      <c r="O15" s="10"/>
      <c r="P15" s="10">
        <v>18</v>
      </c>
      <c r="Q15" s="10"/>
      <c r="R15" s="10"/>
      <c r="S15" s="10"/>
      <c r="T15" s="10"/>
      <c r="U15" s="10"/>
      <c r="V15" s="10"/>
      <c r="W15" s="10"/>
      <c r="X15" s="10"/>
      <c r="Y15" s="11">
        <v>20201117</v>
      </c>
      <c r="Z15" s="11">
        <v>3</v>
      </c>
      <c r="AA15" s="5" t="s">
        <v>60</v>
      </c>
      <c r="AB15" s="11" t="str">
        <f t="shared" si="3"/>
        <v>이형준</v>
      </c>
      <c r="AC15" s="4" t="s">
        <v>94</v>
      </c>
      <c r="AD15" s="12"/>
    </row>
    <row r="16" spans="1:30" s="13" customFormat="1" ht="20.100000000000001" customHeight="1" x14ac:dyDescent="0.3">
      <c r="A16" s="4">
        <v>10</v>
      </c>
      <c r="B16" s="5">
        <f t="shared" si="4"/>
        <v>11</v>
      </c>
      <c r="C16" s="5">
        <f t="shared" si="4"/>
        <v>18</v>
      </c>
      <c r="D16" s="6" t="s">
        <v>54</v>
      </c>
      <c r="E16" s="6" t="s">
        <v>80</v>
      </c>
      <c r="F16" s="6" t="s">
        <v>148</v>
      </c>
      <c r="G16" s="4" t="s">
        <v>57</v>
      </c>
      <c r="H16" s="4" t="s">
        <v>67</v>
      </c>
      <c r="I16" s="7">
        <f t="shared" si="0"/>
        <v>3152</v>
      </c>
      <c r="J16" s="8">
        <v>3072</v>
      </c>
      <c r="K16" s="7">
        <f t="shared" si="1"/>
        <v>80</v>
      </c>
      <c r="L16" s="9">
        <f t="shared" si="2"/>
        <v>2.5380710659898477E-2</v>
      </c>
      <c r="M16" s="10"/>
      <c r="N16" s="10"/>
      <c r="O16" s="10"/>
      <c r="P16" s="10">
        <v>35</v>
      </c>
      <c r="Q16" s="10">
        <v>45</v>
      </c>
      <c r="R16" s="10"/>
      <c r="S16" s="10"/>
      <c r="T16" s="10"/>
      <c r="U16" s="10"/>
      <c r="V16" s="10"/>
      <c r="W16" s="10"/>
      <c r="X16" s="10"/>
      <c r="Y16" s="11">
        <v>20201029</v>
      </c>
      <c r="Z16" s="11">
        <v>4</v>
      </c>
      <c r="AA16" s="5" t="s">
        <v>61</v>
      </c>
      <c r="AB16" s="11" t="str">
        <f t="shared" si="3"/>
        <v>하선동</v>
      </c>
      <c r="AC16" s="4" t="s">
        <v>94</v>
      </c>
      <c r="AD16" s="12"/>
    </row>
    <row r="17" spans="1:30" s="13" customFormat="1" ht="20.100000000000001" customHeight="1" x14ac:dyDescent="0.3">
      <c r="A17" s="4">
        <v>11</v>
      </c>
      <c r="B17" s="5">
        <f t="shared" si="4"/>
        <v>11</v>
      </c>
      <c r="C17" s="5">
        <f t="shared" si="4"/>
        <v>18</v>
      </c>
      <c r="D17" s="6" t="s">
        <v>54</v>
      </c>
      <c r="E17" s="6" t="s">
        <v>80</v>
      </c>
      <c r="F17" s="6" t="s">
        <v>148</v>
      </c>
      <c r="G17" s="4" t="s">
        <v>57</v>
      </c>
      <c r="H17" s="4" t="s">
        <v>67</v>
      </c>
      <c r="I17" s="7">
        <f t="shared" si="0"/>
        <v>2524</v>
      </c>
      <c r="J17" s="8">
        <v>2417</v>
      </c>
      <c r="K17" s="7">
        <f t="shared" ref="K17:K18" si="5">SUM(M17:X17)</f>
        <v>107</v>
      </c>
      <c r="L17" s="9">
        <f t="shared" si="2"/>
        <v>4.2393026941362918E-2</v>
      </c>
      <c r="M17" s="10"/>
      <c r="N17" s="10"/>
      <c r="O17" s="10"/>
      <c r="P17" s="10">
        <v>71</v>
      </c>
      <c r="Q17" s="10">
        <v>36</v>
      </c>
      <c r="R17" s="10"/>
      <c r="S17" s="10"/>
      <c r="T17" s="10"/>
      <c r="U17" s="10"/>
      <c r="V17" s="10"/>
      <c r="W17" s="10"/>
      <c r="X17" s="10"/>
      <c r="Y17" s="11">
        <v>20201029</v>
      </c>
      <c r="Z17" s="11">
        <v>4</v>
      </c>
      <c r="AA17" s="5" t="s">
        <v>60</v>
      </c>
      <c r="AB17" s="11" t="str">
        <f t="shared" si="3"/>
        <v>이형준</v>
      </c>
      <c r="AC17" s="4" t="s">
        <v>94</v>
      </c>
      <c r="AD17" s="12"/>
    </row>
    <row r="18" spans="1:30" s="13" customFormat="1" ht="20.100000000000001" customHeight="1" x14ac:dyDescent="0.3">
      <c r="A18" s="4">
        <v>12</v>
      </c>
      <c r="B18" s="5">
        <f t="shared" si="4"/>
        <v>11</v>
      </c>
      <c r="C18" s="5">
        <f t="shared" si="4"/>
        <v>18</v>
      </c>
      <c r="D18" s="6" t="s">
        <v>54</v>
      </c>
      <c r="E18" s="6" t="s">
        <v>53</v>
      </c>
      <c r="F18" s="4" t="s">
        <v>56</v>
      </c>
      <c r="G18" s="4" t="s">
        <v>57</v>
      </c>
      <c r="H18" s="4" t="s">
        <v>58</v>
      </c>
      <c r="I18" s="7">
        <f t="shared" si="0"/>
        <v>2261</v>
      </c>
      <c r="J18" s="8">
        <v>2256</v>
      </c>
      <c r="K18" s="7">
        <f t="shared" si="5"/>
        <v>5</v>
      </c>
      <c r="L18" s="9">
        <f t="shared" si="2"/>
        <v>2.2114108801415304E-3</v>
      </c>
      <c r="M18" s="10"/>
      <c r="N18" s="10"/>
      <c r="O18" s="10"/>
      <c r="P18" s="10">
        <v>5</v>
      </c>
      <c r="Q18" s="10"/>
      <c r="R18" s="10"/>
      <c r="S18" s="10"/>
      <c r="T18" s="10"/>
      <c r="U18" s="10"/>
      <c r="V18" s="10"/>
      <c r="W18" s="10"/>
      <c r="X18" s="10"/>
      <c r="Y18" s="11">
        <v>20201118</v>
      </c>
      <c r="Z18" s="11">
        <v>2</v>
      </c>
      <c r="AA18" s="5" t="s">
        <v>154</v>
      </c>
      <c r="AB18" s="11" t="str">
        <f t="shared" si="3"/>
        <v>하선동</v>
      </c>
      <c r="AC18" s="4" t="s">
        <v>96</v>
      </c>
      <c r="AD18" s="12"/>
    </row>
    <row r="19" spans="1:30" s="13" customFormat="1" ht="20.100000000000001" customHeight="1" x14ac:dyDescent="0.3">
      <c r="A19" s="4">
        <v>13</v>
      </c>
      <c r="B19" s="5">
        <f t="shared" si="4"/>
        <v>11</v>
      </c>
      <c r="C19" s="5">
        <f t="shared" si="4"/>
        <v>18</v>
      </c>
      <c r="D19" s="6" t="s">
        <v>54</v>
      </c>
      <c r="E19" s="6" t="s">
        <v>53</v>
      </c>
      <c r="F19" s="4" t="s">
        <v>56</v>
      </c>
      <c r="G19" s="4" t="s">
        <v>57</v>
      </c>
      <c r="H19" s="4" t="s">
        <v>58</v>
      </c>
      <c r="I19" s="7">
        <f t="shared" si="0"/>
        <v>2589</v>
      </c>
      <c r="J19" s="8">
        <v>2330</v>
      </c>
      <c r="K19" s="7">
        <f t="shared" ref="K19:K46" si="6">SUM(M19:X19)</f>
        <v>259</v>
      </c>
      <c r="L19" s="9">
        <f t="shared" si="2"/>
        <v>0.10003862495171881</v>
      </c>
      <c r="M19" s="10">
        <v>178</v>
      </c>
      <c r="N19" s="10"/>
      <c r="O19" s="10"/>
      <c r="P19" s="10">
        <v>16</v>
      </c>
      <c r="Q19" s="10">
        <v>2</v>
      </c>
      <c r="R19" s="10"/>
      <c r="S19" s="10">
        <v>63</v>
      </c>
      <c r="T19" s="10"/>
      <c r="U19" s="10"/>
      <c r="V19" s="10"/>
      <c r="W19" s="10"/>
      <c r="X19" s="10"/>
      <c r="Y19" s="11">
        <v>20201118</v>
      </c>
      <c r="Z19" s="11">
        <v>2</v>
      </c>
      <c r="AA19" s="5" t="s">
        <v>155</v>
      </c>
      <c r="AB19" s="11" t="str">
        <f t="shared" si="3"/>
        <v>이형준</v>
      </c>
      <c r="AC19" s="4" t="s">
        <v>96</v>
      </c>
      <c r="AD19" s="12"/>
    </row>
    <row r="20" spans="1:30" s="13" customFormat="1" ht="20.100000000000001" customHeight="1" x14ac:dyDescent="0.3">
      <c r="A20" s="4">
        <v>14</v>
      </c>
      <c r="B20" s="5">
        <f t="shared" si="4"/>
        <v>11</v>
      </c>
      <c r="C20" s="5">
        <f t="shared" si="4"/>
        <v>18</v>
      </c>
      <c r="D20" s="6" t="s">
        <v>30</v>
      </c>
      <c r="E20" s="6" t="s">
        <v>80</v>
      </c>
      <c r="F20" s="6" t="s">
        <v>92</v>
      </c>
      <c r="G20" s="4" t="s">
        <v>93</v>
      </c>
      <c r="H20" s="4" t="s">
        <v>67</v>
      </c>
      <c r="I20" s="7">
        <f t="shared" si="0"/>
        <v>1396</v>
      </c>
      <c r="J20" s="8">
        <v>1306</v>
      </c>
      <c r="K20" s="7">
        <f t="shared" si="6"/>
        <v>90</v>
      </c>
      <c r="L20" s="9">
        <f t="shared" si="2"/>
        <v>6.4469914040114609E-2</v>
      </c>
      <c r="M20" s="10">
        <v>1</v>
      </c>
      <c r="N20" s="10"/>
      <c r="O20" s="10"/>
      <c r="P20" s="10">
        <v>18</v>
      </c>
      <c r="Q20" s="10"/>
      <c r="R20" s="10"/>
      <c r="S20" s="10">
        <v>68</v>
      </c>
      <c r="T20" s="10">
        <v>3</v>
      </c>
      <c r="U20" s="10"/>
      <c r="V20" s="10"/>
      <c r="W20" s="10"/>
      <c r="X20" s="10"/>
      <c r="Y20" s="11">
        <v>20201118</v>
      </c>
      <c r="Z20" s="11">
        <v>15</v>
      </c>
      <c r="AA20" s="5" t="s">
        <v>154</v>
      </c>
      <c r="AB20" s="11" t="str">
        <f t="shared" si="3"/>
        <v>하선동</v>
      </c>
      <c r="AC20" s="4" t="s">
        <v>96</v>
      </c>
      <c r="AD20" s="12"/>
    </row>
    <row r="21" spans="1:30" s="13" customFormat="1" ht="20.100000000000001" customHeight="1" x14ac:dyDescent="0.3">
      <c r="A21" s="4">
        <v>15</v>
      </c>
      <c r="B21" s="5">
        <f t="shared" si="4"/>
        <v>11</v>
      </c>
      <c r="C21" s="5">
        <f t="shared" si="4"/>
        <v>18</v>
      </c>
      <c r="D21" s="6" t="s">
        <v>30</v>
      </c>
      <c r="E21" s="6" t="s">
        <v>80</v>
      </c>
      <c r="F21" s="6" t="s">
        <v>92</v>
      </c>
      <c r="G21" s="4" t="s">
        <v>93</v>
      </c>
      <c r="H21" s="4" t="s">
        <v>67</v>
      </c>
      <c r="I21" s="7">
        <f t="shared" si="0"/>
        <v>2828</v>
      </c>
      <c r="J21" s="8">
        <v>2802</v>
      </c>
      <c r="K21" s="7">
        <f t="shared" si="6"/>
        <v>26</v>
      </c>
      <c r="L21" s="9">
        <f t="shared" si="2"/>
        <v>9.1937765205091938E-3</v>
      </c>
      <c r="M21" s="10">
        <v>4</v>
      </c>
      <c r="N21" s="10"/>
      <c r="O21" s="10"/>
      <c r="P21" s="10">
        <v>21</v>
      </c>
      <c r="Q21" s="10">
        <v>1</v>
      </c>
      <c r="R21" s="10"/>
      <c r="S21" s="10"/>
      <c r="T21" s="10"/>
      <c r="U21" s="10"/>
      <c r="V21" s="10"/>
      <c r="W21" s="10"/>
      <c r="X21" s="10"/>
      <c r="Y21" s="11">
        <v>20201118</v>
      </c>
      <c r="Z21" s="11">
        <v>15</v>
      </c>
      <c r="AA21" s="5" t="s">
        <v>155</v>
      </c>
      <c r="AB21" s="11" t="str">
        <f t="shared" si="3"/>
        <v>이형준</v>
      </c>
      <c r="AC21" s="4" t="s">
        <v>96</v>
      </c>
      <c r="AD21" s="12"/>
    </row>
    <row r="22" spans="1:30" s="13" customFormat="1" ht="20.100000000000001" customHeight="1" x14ac:dyDescent="0.3">
      <c r="A22" s="4">
        <v>16</v>
      </c>
      <c r="B22" s="5">
        <f t="shared" si="4"/>
        <v>11</v>
      </c>
      <c r="C22" s="5">
        <f t="shared" si="4"/>
        <v>18</v>
      </c>
      <c r="D22" s="6" t="s">
        <v>30</v>
      </c>
      <c r="E22" s="4" t="s">
        <v>62</v>
      </c>
      <c r="F22" s="4" t="s">
        <v>121</v>
      </c>
      <c r="G22" s="4" t="s">
        <v>123</v>
      </c>
      <c r="H22" s="4" t="s">
        <v>67</v>
      </c>
      <c r="I22" s="7">
        <f t="shared" si="0"/>
        <v>3071</v>
      </c>
      <c r="J22" s="8">
        <v>3071</v>
      </c>
      <c r="K22" s="7">
        <f t="shared" si="6"/>
        <v>0</v>
      </c>
      <c r="L22" s="9">
        <f t="shared" si="2"/>
        <v>0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1">
        <v>20201118</v>
      </c>
      <c r="Z22" s="11">
        <v>5</v>
      </c>
      <c r="AA22" s="5" t="s">
        <v>155</v>
      </c>
      <c r="AB22" s="11" t="str">
        <f t="shared" si="3"/>
        <v>이형준</v>
      </c>
      <c r="AC22" s="4" t="s">
        <v>96</v>
      </c>
      <c r="AD22" s="12"/>
    </row>
    <row r="23" spans="1:30" s="13" customFormat="1" ht="20.100000000000001" customHeight="1" x14ac:dyDescent="0.3">
      <c r="A23" s="4">
        <v>17</v>
      </c>
      <c r="B23" s="5">
        <f t="shared" si="4"/>
        <v>11</v>
      </c>
      <c r="C23" s="5">
        <f t="shared" si="4"/>
        <v>18</v>
      </c>
      <c r="D23" s="6" t="s">
        <v>70</v>
      </c>
      <c r="E23" s="6" t="s">
        <v>80</v>
      </c>
      <c r="F23" s="6" t="s">
        <v>98</v>
      </c>
      <c r="G23" s="4" t="s">
        <v>93</v>
      </c>
      <c r="H23" s="4" t="s">
        <v>67</v>
      </c>
      <c r="I23" s="7">
        <f t="shared" si="0"/>
        <v>2077</v>
      </c>
      <c r="J23" s="8">
        <v>1885</v>
      </c>
      <c r="K23" s="7">
        <f t="shared" si="6"/>
        <v>192</v>
      </c>
      <c r="L23" s="9">
        <f t="shared" si="2"/>
        <v>9.244102070293693E-2</v>
      </c>
      <c r="M23" s="10">
        <v>126</v>
      </c>
      <c r="N23" s="10"/>
      <c r="O23" s="10"/>
      <c r="P23" s="10">
        <v>46</v>
      </c>
      <c r="Q23" s="10">
        <v>20</v>
      </c>
      <c r="R23" s="10"/>
      <c r="S23" s="10"/>
      <c r="T23" s="10"/>
      <c r="U23" s="10"/>
      <c r="V23" s="10"/>
      <c r="W23" s="10"/>
      <c r="X23" s="10"/>
      <c r="Y23" s="11">
        <v>20201118</v>
      </c>
      <c r="Z23" s="11">
        <v>7</v>
      </c>
      <c r="AA23" s="5" t="s">
        <v>154</v>
      </c>
      <c r="AB23" s="11" t="str">
        <f t="shared" si="3"/>
        <v>하선동</v>
      </c>
      <c r="AC23" s="4" t="s">
        <v>99</v>
      </c>
      <c r="AD23" s="12"/>
    </row>
    <row r="24" spans="1:30" s="13" customFormat="1" ht="20.100000000000001" customHeight="1" x14ac:dyDescent="0.3">
      <c r="A24" s="4">
        <v>18</v>
      </c>
      <c r="B24" s="5">
        <f t="shared" si="4"/>
        <v>11</v>
      </c>
      <c r="C24" s="5">
        <f t="shared" si="4"/>
        <v>18</v>
      </c>
      <c r="D24" s="6" t="s">
        <v>70</v>
      </c>
      <c r="E24" s="6" t="s">
        <v>80</v>
      </c>
      <c r="F24" s="6" t="s">
        <v>98</v>
      </c>
      <c r="G24" s="4" t="s">
        <v>93</v>
      </c>
      <c r="H24" s="4" t="s">
        <v>67</v>
      </c>
      <c r="I24" s="7">
        <f t="shared" si="0"/>
        <v>2115</v>
      </c>
      <c r="J24" s="8">
        <v>1910</v>
      </c>
      <c r="K24" s="7">
        <f t="shared" si="6"/>
        <v>205</v>
      </c>
      <c r="L24" s="9">
        <f t="shared" si="2"/>
        <v>9.6926713947990545E-2</v>
      </c>
      <c r="M24" s="10">
        <v>149</v>
      </c>
      <c r="N24" s="10"/>
      <c r="O24" s="10"/>
      <c r="P24" s="10">
        <v>56</v>
      </c>
      <c r="Q24" s="10"/>
      <c r="R24" s="10"/>
      <c r="S24" s="10"/>
      <c r="T24" s="10"/>
      <c r="U24" s="10"/>
      <c r="V24" s="10"/>
      <c r="W24" s="10"/>
      <c r="X24" s="10"/>
      <c r="Y24" s="11">
        <v>20201118</v>
      </c>
      <c r="Z24" s="11">
        <v>7</v>
      </c>
      <c r="AA24" s="5" t="s">
        <v>155</v>
      </c>
      <c r="AB24" s="11" t="str">
        <f t="shared" si="3"/>
        <v>이형준</v>
      </c>
      <c r="AC24" s="4" t="s">
        <v>99</v>
      </c>
      <c r="AD24" s="12"/>
    </row>
    <row r="25" spans="1:30" s="13" customFormat="1" ht="20.100000000000001" customHeight="1" x14ac:dyDescent="0.3">
      <c r="A25" s="4">
        <v>19</v>
      </c>
      <c r="B25" s="5">
        <f t="shared" ref="B25:C40" si="7">B24</f>
        <v>11</v>
      </c>
      <c r="C25" s="5">
        <f t="shared" si="7"/>
        <v>18</v>
      </c>
      <c r="D25" s="6" t="s">
        <v>84</v>
      </c>
      <c r="E25" s="6" t="s">
        <v>80</v>
      </c>
      <c r="F25" s="6" t="s">
        <v>130</v>
      </c>
      <c r="G25" s="4" t="s">
        <v>93</v>
      </c>
      <c r="H25" s="4" t="s">
        <v>67</v>
      </c>
      <c r="I25" s="7">
        <f t="shared" si="0"/>
        <v>2503</v>
      </c>
      <c r="J25" s="8">
        <v>2390</v>
      </c>
      <c r="K25" s="7">
        <f t="shared" si="6"/>
        <v>113</v>
      </c>
      <c r="L25" s="9">
        <f t="shared" si="2"/>
        <v>4.5145825009988011E-2</v>
      </c>
      <c r="M25" s="10">
        <v>18</v>
      </c>
      <c r="N25" s="10"/>
      <c r="O25" s="10"/>
      <c r="P25" s="10">
        <v>87</v>
      </c>
      <c r="Q25" s="10">
        <v>3</v>
      </c>
      <c r="R25" s="10">
        <v>5</v>
      </c>
      <c r="S25" s="10"/>
      <c r="T25" s="10"/>
      <c r="U25" s="10"/>
      <c r="V25" s="10"/>
      <c r="W25" s="10"/>
      <c r="X25" s="10"/>
      <c r="Y25" s="11">
        <v>20201118</v>
      </c>
      <c r="Z25" s="11">
        <v>13</v>
      </c>
      <c r="AA25" s="5" t="s">
        <v>154</v>
      </c>
      <c r="AB25" s="11" t="str">
        <f t="shared" si="3"/>
        <v>하선동</v>
      </c>
      <c r="AC25" s="4" t="s">
        <v>99</v>
      </c>
      <c r="AD25" s="12"/>
    </row>
    <row r="26" spans="1:30" s="13" customFormat="1" ht="20.100000000000001" customHeight="1" x14ac:dyDescent="0.3">
      <c r="A26" s="4">
        <v>20</v>
      </c>
      <c r="B26" s="5">
        <f t="shared" si="7"/>
        <v>11</v>
      </c>
      <c r="C26" s="5">
        <f t="shared" si="7"/>
        <v>18</v>
      </c>
      <c r="D26" s="6" t="s">
        <v>84</v>
      </c>
      <c r="E26" s="6" t="s">
        <v>80</v>
      </c>
      <c r="F26" s="6" t="s">
        <v>130</v>
      </c>
      <c r="G26" s="4" t="s">
        <v>93</v>
      </c>
      <c r="H26" s="4" t="s">
        <v>67</v>
      </c>
      <c r="I26" s="7">
        <f t="shared" si="0"/>
        <v>1326</v>
      </c>
      <c r="J26" s="8">
        <v>1200</v>
      </c>
      <c r="K26" s="7">
        <f t="shared" si="6"/>
        <v>126</v>
      </c>
      <c r="L26" s="9">
        <f t="shared" si="2"/>
        <v>9.5022624434389136E-2</v>
      </c>
      <c r="M26" s="10">
        <v>51</v>
      </c>
      <c r="N26" s="10"/>
      <c r="O26" s="10"/>
      <c r="P26" s="10">
        <v>75</v>
      </c>
      <c r="Q26" s="10"/>
      <c r="R26" s="10"/>
      <c r="S26" s="10"/>
      <c r="T26" s="10"/>
      <c r="U26" s="10"/>
      <c r="V26" s="10"/>
      <c r="W26" s="10"/>
      <c r="X26" s="10"/>
      <c r="Y26" s="11">
        <v>20201118</v>
      </c>
      <c r="Z26" s="11">
        <v>13</v>
      </c>
      <c r="AA26" s="5" t="s">
        <v>155</v>
      </c>
      <c r="AB26" s="11" t="str">
        <f t="shared" si="3"/>
        <v>이형준</v>
      </c>
      <c r="AC26" s="4" t="s">
        <v>99</v>
      </c>
      <c r="AD26" s="12"/>
    </row>
    <row r="27" spans="1:30" s="13" customFormat="1" ht="20.100000000000001" customHeight="1" x14ac:dyDescent="0.3">
      <c r="A27" s="4">
        <v>21</v>
      </c>
      <c r="B27" s="5">
        <f t="shared" si="7"/>
        <v>11</v>
      </c>
      <c r="C27" s="5">
        <f t="shared" si="7"/>
        <v>18</v>
      </c>
      <c r="D27" s="6" t="s">
        <v>54</v>
      </c>
      <c r="E27" s="6" t="s">
        <v>107</v>
      </c>
      <c r="F27" s="6" t="s">
        <v>106</v>
      </c>
      <c r="G27" s="4" t="s">
        <v>82</v>
      </c>
      <c r="H27" s="4" t="s">
        <v>67</v>
      </c>
      <c r="I27" s="7">
        <f t="shared" si="0"/>
        <v>3012</v>
      </c>
      <c r="J27" s="8">
        <v>3010</v>
      </c>
      <c r="K27" s="7">
        <f t="shared" si="6"/>
        <v>2</v>
      </c>
      <c r="L27" s="9">
        <f t="shared" si="2"/>
        <v>6.6401062416998667E-4</v>
      </c>
      <c r="M27" s="10">
        <v>2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1">
        <v>20201117</v>
      </c>
      <c r="Z27" s="11">
        <v>4</v>
      </c>
      <c r="AA27" s="5" t="s">
        <v>154</v>
      </c>
      <c r="AB27" s="11" t="str">
        <f t="shared" si="3"/>
        <v>하선동</v>
      </c>
      <c r="AC27" s="12" t="s">
        <v>156</v>
      </c>
      <c r="AD27" s="12"/>
    </row>
    <row r="28" spans="1:30" s="13" customFormat="1" ht="20.100000000000001" customHeight="1" x14ac:dyDescent="0.3">
      <c r="A28" s="4">
        <v>22</v>
      </c>
      <c r="B28" s="5">
        <f t="shared" si="7"/>
        <v>11</v>
      </c>
      <c r="C28" s="5">
        <f t="shared" si="7"/>
        <v>18</v>
      </c>
      <c r="D28" s="6" t="s">
        <v>54</v>
      </c>
      <c r="E28" s="6" t="s">
        <v>157</v>
      </c>
      <c r="F28" s="6" t="s">
        <v>158</v>
      </c>
      <c r="G28" s="4"/>
      <c r="H28" s="4"/>
      <c r="I28" s="7">
        <f t="shared" si="0"/>
        <v>1303</v>
      </c>
      <c r="J28" s="8">
        <v>1300</v>
      </c>
      <c r="K28" s="7">
        <f t="shared" si="6"/>
        <v>3</v>
      </c>
      <c r="L28" s="9">
        <f t="shared" si="2"/>
        <v>2.3023791250959325E-3</v>
      </c>
      <c r="M28" s="10"/>
      <c r="N28" s="10"/>
      <c r="O28" s="10"/>
      <c r="P28" s="10"/>
      <c r="Q28" s="10">
        <v>3</v>
      </c>
      <c r="R28" s="10"/>
      <c r="S28" s="10"/>
      <c r="T28" s="10"/>
      <c r="U28" s="10"/>
      <c r="V28" s="10"/>
      <c r="W28" s="10"/>
      <c r="X28" s="10"/>
      <c r="Y28" s="11">
        <v>20201112</v>
      </c>
      <c r="Z28" s="11">
        <v>8</v>
      </c>
      <c r="AA28" s="5" t="s">
        <v>155</v>
      </c>
      <c r="AB28" s="11" t="str">
        <f t="shared" si="3"/>
        <v>이형준</v>
      </c>
      <c r="AC28" s="12" t="s">
        <v>156</v>
      </c>
      <c r="AD28" s="12"/>
    </row>
    <row r="29" spans="1:30" s="13" customFormat="1" ht="20.100000000000001" customHeight="1" x14ac:dyDescent="0.3">
      <c r="A29" s="4">
        <v>23</v>
      </c>
      <c r="B29" s="5">
        <f t="shared" si="7"/>
        <v>11</v>
      </c>
      <c r="C29" s="5">
        <f t="shared" si="7"/>
        <v>18</v>
      </c>
      <c r="D29" s="6" t="s">
        <v>54</v>
      </c>
      <c r="E29" s="6" t="s">
        <v>127</v>
      </c>
      <c r="F29" s="6" t="s">
        <v>126</v>
      </c>
      <c r="G29" s="4">
        <v>7301</v>
      </c>
      <c r="H29" s="4" t="s">
        <v>67</v>
      </c>
      <c r="I29" s="7">
        <f t="shared" si="0"/>
        <v>960</v>
      </c>
      <c r="J29" s="8">
        <v>960</v>
      </c>
      <c r="K29" s="7">
        <f t="shared" si="6"/>
        <v>0</v>
      </c>
      <c r="L29" s="9">
        <f t="shared" si="2"/>
        <v>0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1">
        <v>20201116</v>
      </c>
      <c r="Z29" s="11">
        <v>11</v>
      </c>
      <c r="AA29" s="5" t="s">
        <v>155</v>
      </c>
      <c r="AB29" s="11" t="str">
        <f t="shared" si="3"/>
        <v>이형준</v>
      </c>
      <c r="AC29" s="12" t="s">
        <v>156</v>
      </c>
      <c r="AD29" s="12"/>
    </row>
    <row r="30" spans="1:30" s="13" customFormat="1" ht="20.100000000000001" customHeight="1" x14ac:dyDescent="0.3">
      <c r="A30" s="4">
        <v>24</v>
      </c>
      <c r="B30" s="5">
        <f t="shared" si="7"/>
        <v>11</v>
      </c>
      <c r="C30" s="5">
        <f t="shared" si="7"/>
        <v>18</v>
      </c>
      <c r="D30" s="6" t="s">
        <v>54</v>
      </c>
      <c r="E30" s="6" t="s">
        <v>127</v>
      </c>
      <c r="F30" s="6" t="s">
        <v>126</v>
      </c>
      <c r="G30" s="4">
        <v>7301</v>
      </c>
      <c r="H30" s="4" t="s">
        <v>67</v>
      </c>
      <c r="I30" s="7">
        <f t="shared" si="0"/>
        <v>240</v>
      </c>
      <c r="J30" s="8">
        <v>240</v>
      </c>
      <c r="K30" s="7">
        <f t="shared" si="6"/>
        <v>0</v>
      </c>
      <c r="L30" s="9">
        <f t="shared" si="2"/>
        <v>0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1">
        <v>20201117</v>
      </c>
      <c r="Z30" s="11">
        <v>11</v>
      </c>
      <c r="AA30" s="5" t="s">
        <v>154</v>
      </c>
      <c r="AB30" s="11" t="str">
        <f t="shared" si="3"/>
        <v>하선동</v>
      </c>
      <c r="AC30" s="12" t="s">
        <v>156</v>
      </c>
      <c r="AD30" s="12"/>
    </row>
    <row r="31" spans="1:30" s="13" customFormat="1" ht="20.100000000000001" customHeight="1" x14ac:dyDescent="0.3">
      <c r="A31" s="4">
        <v>25</v>
      </c>
      <c r="B31" s="5">
        <f t="shared" si="7"/>
        <v>11</v>
      </c>
      <c r="C31" s="5">
        <f t="shared" si="7"/>
        <v>18</v>
      </c>
      <c r="D31" s="6" t="s">
        <v>54</v>
      </c>
      <c r="E31" s="6" t="s">
        <v>107</v>
      </c>
      <c r="F31" s="6" t="s">
        <v>106</v>
      </c>
      <c r="G31" s="4" t="s">
        <v>82</v>
      </c>
      <c r="H31" s="4" t="s">
        <v>67</v>
      </c>
      <c r="I31" s="7">
        <f t="shared" si="0"/>
        <v>800</v>
      </c>
      <c r="J31" s="8">
        <v>800</v>
      </c>
      <c r="K31" s="7">
        <f t="shared" si="6"/>
        <v>0</v>
      </c>
      <c r="L31" s="9">
        <f t="shared" si="2"/>
        <v>0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1">
        <v>20201117</v>
      </c>
      <c r="Z31" s="11">
        <v>4</v>
      </c>
      <c r="AA31" s="5" t="s">
        <v>155</v>
      </c>
      <c r="AB31" s="11" t="str">
        <f t="shared" si="3"/>
        <v>이형준</v>
      </c>
      <c r="AC31" s="12" t="s">
        <v>156</v>
      </c>
      <c r="AD31" s="12"/>
    </row>
    <row r="32" spans="1:30" s="13" customFormat="1" ht="20.100000000000001" customHeight="1" x14ac:dyDescent="0.3">
      <c r="A32" s="4">
        <v>26</v>
      </c>
      <c r="B32" s="5">
        <f t="shared" si="7"/>
        <v>11</v>
      </c>
      <c r="C32" s="5">
        <f t="shared" si="7"/>
        <v>18</v>
      </c>
      <c r="D32" s="6" t="s">
        <v>54</v>
      </c>
      <c r="E32" s="6" t="s">
        <v>136</v>
      </c>
      <c r="F32" s="6" t="s">
        <v>135</v>
      </c>
      <c r="G32" s="4">
        <v>7301</v>
      </c>
      <c r="H32" s="4" t="s">
        <v>67</v>
      </c>
      <c r="I32" s="7">
        <f t="shared" si="0"/>
        <v>2340</v>
      </c>
      <c r="J32" s="8">
        <v>2340</v>
      </c>
      <c r="K32" s="7">
        <f t="shared" si="6"/>
        <v>0</v>
      </c>
      <c r="L32" s="9">
        <f t="shared" si="2"/>
        <v>0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1">
        <v>20201117</v>
      </c>
      <c r="Z32" s="11">
        <v>11</v>
      </c>
      <c r="AA32" s="5" t="s">
        <v>155</v>
      </c>
      <c r="AB32" s="11" t="str">
        <f t="shared" si="3"/>
        <v>이형준</v>
      </c>
      <c r="AC32" s="12" t="s">
        <v>156</v>
      </c>
      <c r="AD32" s="12"/>
    </row>
    <row r="33" spans="1:30" s="13" customFormat="1" ht="20.100000000000001" customHeight="1" x14ac:dyDescent="0.3">
      <c r="A33" s="4">
        <v>27</v>
      </c>
      <c r="B33" s="5">
        <f t="shared" si="7"/>
        <v>11</v>
      </c>
      <c r="C33" s="5">
        <f t="shared" si="7"/>
        <v>18</v>
      </c>
      <c r="D33" s="6" t="s">
        <v>54</v>
      </c>
      <c r="E33" s="6" t="s">
        <v>136</v>
      </c>
      <c r="F33" s="6" t="s">
        <v>135</v>
      </c>
      <c r="G33" s="4">
        <v>7301</v>
      </c>
      <c r="H33" s="4" t="s">
        <v>67</v>
      </c>
      <c r="I33" s="7">
        <f t="shared" si="0"/>
        <v>430</v>
      </c>
      <c r="J33" s="8">
        <v>430</v>
      </c>
      <c r="K33" s="7">
        <f t="shared" si="6"/>
        <v>0</v>
      </c>
      <c r="L33" s="9">
        <f t="shared" si="2"/>
        <v>0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1">
        <v>20201117</v>
      </c>
      <c r="Z33" s="11">
        <v>11</v>
      </c>
      <c r="AA33" s="5" t="s">
        <v>154</v>
      </c>
      <c r="AB33" s="11" t="str">
        <f t="shared" si="3"/>
        <v>하선동</v>
      </c>
      <c r="AC33" s="12" t="s">
        <v>156</v>
      </c>
      <c r="AD33" s="12"/>
    </row>
    <row r="34" spans="1:30" s="13" customFormat="1" ht="20.100000000000001" customHeight="1" x14ac:dyDescent="0.3">
      <c r="A34" s="4">
        <v>28</v>
      </c>
      <c r="B34" s="5">
        <f t="shared" si="7"/>
        <v>11</v>
      </c>
      <c r="C34" s="5">
        <f t="shared" si="7"/>
        <v>18</v>
      </c>
      <c r="D34" s="6" t="s">
        <v>54</v>
      </c>
      <c r="E34" s="6" t="s">
        <v>127</v>
      </c>
      <c r="F34" s="6" t="s">
        <v>126</v>
      </c>
      <c r="G34" s="4">
        <v>7301</v>
      </c>
      <c r="H34" s="4" t="s">
        <v>67</v>
      </c>
      <c r="I34" s="7">
        <f t="shared" si="0"/>
        <v>2350</v>
      </c>
      <c r="J34" s="8">
        <v>2350</v>
      </c>
      <c r="K34" s="7">
        <f t="shared" si="6"/>
        <v>0</v>
      </c>
      <c r="L34" s="9">
        <f t="shared" si="2"/>
        <v>0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1">
        <v>20201117</v>
      </c>
      <c r="Z34" s="11">
        <v>11</v>
      </c>
      <c r="AA34" s="5" t="s">
        <v>155</v>
      </c>
      <c r="AB34" s="11" t="str">
        <f t="shared" si="3"/>
        <v>이형준</v>
      </c>
      <c r="AC34" s="12" t="s">
        <v>156</v>
      </c>
      <c r="AD34" s="12"/>
    </row>
    <row r="35" spans="1:30" s="13" customFormat="1" ht="20.100000000000001" customHeight="1" x14ac:dyDescent="0.3">
      <c r="A35" s="4">
        <v>29</v>
      </c>
      <c r="B35" s="5">
        <f t="shared" si="7"/>
        <v>11</v>
      </c>
      <c r="C35" s="5">
        <f t="shared" si="7"/>
        <v>18</v>
      </c>
      <c r="D35" s="6" t="s">
        <v>54</v>
      </c>
      <c r="E35" s="6" t="s">
        <v>127</v>
      </c>
      <c r="F35" s="6" t="s">
        <v>126</v>
      </c>
      <c r="G35" s="4">
        <v>7301</v>
      </c>
      <c r="H35" s="4" t="s">
        <v>67</v>
      </c>
      <c r="I35" s="7">
        <f t="shared" si="0"/>
        <v>440</v>
      </c>
      <c r="J35" s="8">
        <v>440</v>
      </c>
      <c r="K35" s="7">
        <f t="shared" si="6"/>
        <v>0</v>
      </c>
      <c r="L35" s="9">
        <f t="shared" si="2"/>
        <v>0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1">
        <v>20201117</v>
      </c>
      <c r="Z35" s="11">
        <v>11</v>
      </c>
      <c r="AA35" s="5" t="s">
        <v>154</v>
      </c>
      <c r="AB35" s="11" t="str">
        <f t="shared" si="3"/>
        <v>하선동</v>
      </c>
      <c r="AC35" s="12" t="s">
        <v>156</v>
      </c>
      <c r="AD35" s="12"/>
    </row>
    <row r="36" spans="1:30" s="13" customFormat="1" ht="20.100000000000001" customHeight="1" x14ac:dyDescent="0.3">
      <c r="A36" s="4">
        <v>30</v>
      </c>
      <c r="B36" s="5">
        <f t="shared" si="7"/>
        <v>11</v>
      </c>
      <c r="C36" s="5">
        <f t="shared" si="7"/>
        <v>18</v>
      </c>
      <c r="D36" s="6" t="s">
        <v>70</v>
      </c>
      <c r="E36" s="6" t="s">
        <v>159</v>
      </c>
      <c r="F36" s="6" t="s">
        <v>160</v>
      </c>
      <c r="G36" s="4"/>
      <c r="H36" s="4" t="s">
        <v>67</v>
      </c>
      <c r="I36" s="7">
        <f t="shared" si="0"/>
        <v>16649</v>
      </c>
      <c r="J36" s="8">
        <v>15850</v>
      </c>
      <c r="K36" s="7">
        <f t="shared" si="6"/>
        <v>799</v>
      </c>
      <c r="L36" s="9">
        <f t="shared" si="2"/>
        <v>4.7990870322541894E-2</v>
      </c>
      <c r="M36" s="10">
        <v>799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1">
        <v>20201106</v>
      </c>
      <c r="Z36" s="11">
        <v>6</v>
      </c>
      <c r="AA36" s="5" t="s">
        <v>154</v>
      </c>
      <c r="AB36" s="11" t="str">
        <f t="shared" si="3"/>
        <v>하선동</v>
      </c>
      <c r="AC36" s="12" t="s">
        <v>156</v>
      </c>
      <c r="AD36" s="12"/>
    </row>
    <row r="37" spans="1:30" s="13" customFormat="1" ht="20.100000000000001" customHeight="1" x14ac:dyDescent="0.3">
      <c r="A37" s="4">
        <v>31</v>
      </c>
      <c r="B37" s="5">
        <f t="shared" si="7"/>
        <v>11</v>
      </c>
      <c r="C37" s="5">
        <f t="shared" si="7"/>
        <v>18</v>
      </c>
      <c r="D37" s="6"/>
      <c r="E37" s="6"/>
      <c r="F37" s="6"/>
      <c r="G37" s="4"/>
      <c r="H37" s="4"/>
      <c r="I37" s="7">
        <f t="shared" si="0"/>
        <v>0</v>
      </c>
      <c r="J37" s="8"/>
      <c r="K37" s="7">
        <f t="shared" si="6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1"/>
      <c r="Z37" s="11"/>
      <c r="AA37" s="5"/>
      <c r="AB37" s="11" t="str">
        <f t="shared" si="3"/>
        <v/>
      </c>
      <c r="AC37" s="12"/>
      <c r="AD37" s="12"/>
    </row>
    <row r="38" spans="1:30" s="13" customFormat="1" ht="20.100000000000001" customHeight="1" x14ac:dyDescent="0.3">
      <c r="A38" s="4">
        <v>32</v>
      </c>
      <c r="B38" s="5">
        <f t="shared" si="7"/>
        <v>11</v>
      </c>
      <c r="C38" s="5">
        <f t="shared" si="7"/>
        <v>18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6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1"/>
      <c r="Z38" s="11"/>
      <c r="AA38" s="5"/>
      <c r="AB38" s="11" t="str">
        <f t="shared" si="3"/>
        <v/>
      </c>
      <c r="AC38" s="12"/>
      <c r="AD38" s="12"/>
    </row>
    <row r="39" spans="1:30" s="13" customFormat="1" ht="20.100000000000001" customHeight="1" x14ac:dyDescent="0.3">
      <c r="A39" s="4">
        <v>33</v>
      </c>
      <c r="B39" s="5">
        <f t="shared" si="7"/>
        <v>11</v>
      </c>
      <c r="C39" s="5">
        <f t="shared" si="7"/>
        <v>18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6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1"/>
      <c r="Z39" s="11"/>
      <c r="AA39" s="5"/>
      <c r="AB39" s="11" t="str">
        <f t="shared" si="3"/>
        <v/>
      </c>
      <c r="AC39" s="4"/>
      <c r="AD39" s="12"/>
    </row>
    <row r="40" spans="1:30" s="13" customFormat="1" ht="20.100000000000001" customHeight="1" x14ac:dyDescent="0.3">
      <c r="A40" s="4">
        <v>34</v>
      </c>
      <c r="B40" s="5">
        <f t="shared" si="7"/>
        <v>11</v>
      </c>
      <c r="C40" s="5">
        <f t="shared" si="7"/>
        <v>18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6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1"/>
      <c r="Z40" s="11"/>
      <c r="AA40" s="5"/>
      <c r="AB40" s="11" t="str">
        <f t="shared" si="3"/>
        <v/>
      </c>
      <c r="AC40" s="4"/>
      <c r="AD40" s="12"/>
    </row>
    <row r="41" spans="1:30" s="13" customFormat="1" ht="20.100000000000001" customHeight="1" x14ac:dyDescent="0.3">
      <c r="A41" s="4">
        <v>35</v>
      </c>
      <c r="B41" s="5">
        <f t="shared" ref="B41:C46" si="8">B40</f>
        <v>11</v>
      </c>
      <c r="C41" s="5">
        <f t="shared" si="8"/>
        <v>18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6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1"/>
      <c r="Z41" s="11"/>
      <c r="AA41" s="5"/>
      <c r="AB41" s="11" t="str">
        <f t="shared" si="3"/>
        <v/>
      </c>
      <c r="AC41" s="4"/>
      <c r="AD41" s="12"/>
    </row>
    <row r="42" spans="1:30" s="13" customFormat="1" ht="20.100000000000001" customHeight="1" x14ac:dyDescent="0.3">
      <c r="A42" s="4">
        <v>36</v>
      </c>
      <c r="B42" s="5">
        <f t="shared" si="8"/>
        <v>11</v>
      </c>
      <c r="C42" s="5">
        <f t="shared" si="8"/>
        <v>18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6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1"/>
      <c r="Z42" s="11"/>
      <c r="AA42" s="5"/>
      <c r="AB42" s="11" t="str">
        <f t="shared" si="3"/>
        <v/>
      </c>
      <c r="AC42" s="4"/>
      <c r="AD42" s="12"/>
    </row>
    <row r="43" spans="1:30" s="13" customFormat="1" ht="20.100000000000001" customHeight="1" x14ac:dyDescent="0.3">
      <c r="A43" s="4">
        <v>37</v>
      </c>
      <c r="B43" s="5">
        <f t="shared" si="8"/>
        <v>11</v>
      </c>
      <c r="C43" s="5">
        <f t="shared" si="8"/>
        <v>18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6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1"/>
      <c r="Z43" s="11"/>
      <c r="AA43" s="5"/>
      <c r="AB43" s="11" t="str">
        <f t="shared" si="3"/>
        <v/>
      </c>
      <c r="AC43" s="4"/>
      <c r="AD43" s="12"/>
    </row>
    <row r="44" spans="1:30" s="13" customFormat="1" ht="20.100000000000001" customHeight="1" x14ac:dyDescent="0.3">
      <c r="A44" s="4">
        <v>38</v>
      </c>
      <c r="B44" s="5">
        <f t="shared" si="8"/>
        <v>11</v>
      </c>
      <c r="C44" s="5">
        <f t="shared" si="8"/>
        <v>18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6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1"/>
      <c r="Z44" s="11"/>
      <c r="AA44" s="5"/>
      <c r="AB44" s="11" t="str">
        <f t="shared" si="3"/>
        <v/>
      </c>
      <c r="AC44" s="4"/>
      <c r="AD44" s="12"/>
    </row>
    <row r="45" spans="1:30" s="13" customFormat="1" ht="20.100000000000001" customHeight="1" x14ac:dyDescent="0.3">
      <c r="A45" s="4">
        <v>39</v>
      </c>
      <c r="B45" s="5">
        <f t="shared" si="8"/>
        <v>11</v>
      </c>
      <c r="C45" s="5">
        <f t="shared" si="8"/>
        <v>18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6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1"/>
      <c r="Z45" s="11"/>
      <c r="AA45" s="5"/>
      <c r="AB45" s="11" t="str">
        <f t="shared" si="3"/>
        <v/>
      </c>
      <c r="AC45" s="4"/>
      <c r="AD45" s="12"/>
    </row>
    <row r="46" spans="1:30" s="13" customFormat="1" ht="20.100000000000001" customHeight="1" x14ac:dyDescent="0.3">
      <c r="A46" s="4">
        <v>40</v>
      </c>
      <c r="B46" s="5">
        <f t="shared" si="8"/>
        <v>11</v>
      </c>
      <c r="C46" s="5">
        <f t="shared" si="8"/>
        <v>18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6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1"/>
      <c r="Z46" s="11"/>
      <c r="AA46" s="5"/>
      <c r="AB46" s="11" t="str">
        <f t="shared" si="3"/>
        <v/>
      </c>
      <c r="AC46" s="4"/>
      <c r="AD46" s="12"/>
    </row>
    <row r="47" spans="1:30" s="16" customFormat="1" x14ac:dyDescent="0.3">
      <c r="A47" s="58"/>
      <c r="B47" s="59"/>
      <c r="C47" s="59"/>
      <c r="D47" s="59"/>
      <c r="E47" s="59"/>
      <c r="F47" s="59"/>
      <c r="G47" s="59"/>
      <c r="H47" s="59"/>
      <c r="I47" s="54">
        <f t="shared" ref="I47:X47" si="9">SUM(I7:I46)</f>
        <v>69543</v>
      </c>
      <c r="J47" s="54">
        <f t="shared" si="9"/>
        <v>66612</v>
      </c>
      <c r="K47" s="54">
        <f t="shared" si="9"/>
        <v>2931</v>
      </c>
      <c r="L47" s="54" t="e">
        <f t="shared" si="9"/>
        <v>#DIV/0!</v>
      </c>
      <c r="M47" s="54">
        <f t="shared" si="9"/>
        <v>1873</v>
      </c>
      <c r="N47" s="54">
        <f t="shared" si="9"/>
        <v>9</v>
      </c>
      <c r="O47" s="54">
        <f t="shared" si="9"/>
        <v>0</v>
      </c>
      <c r="P47" s="54">
        <f t="shared" si="9"/>
        <v>717</v>
      </c>
      <c r="Q47" s="54">
        <f t="shared" si="9"/>
        <v>119</v>
      </c>
      <c r="R47" s="28"/>
      <c r="S47" s="54">
        <f t="shared" si="9"/>
        <v>139</v>
      </c>
      <c r="T47" s="54">
        <f t="shared" si="9"/>
        <v>4</v>
      </c>
      <c r="U47" s="54">
        <f t="shared" si="9"/>
        <v>0</v>
      </c>
      <c r="V47" s="54">
        <f t="shared" si="9"/>
        <v>0</v>
      </c>
      <c r="W47" s="54">
        <f t="shared" si="9"/>
        <v>28</v>
      </c>
      <c r="X47" s="54">
        <f t="shared" si="9"/>
        <v>0</v>
      </c>
      <c r="Y47" s="60"/>
      <c r="Z47" s="61"/>
      <c r="AA47" s="61"/>
      <c r="AB47" s="61"/>
      <c r="AC47" s="61"/>
      <c r="AD47" s="61"/>
    </row>
    <row r="48" spans="1:30" s="16" customFormat="1" x14ac:dyDescent="0.3">
      <c r="A48" s="58"/>
      <c r="B48" s="59"/>
      <c r="C48" s="59"/>
      <c r="D48" s="59"/>
      <c r="E48" s="59"/>
      <c r="F48" s="59"/>
      <c r="G48" s="59"/>
      <c r="H48" s="59"/>
      <c r="I48" s="54"/>
      <c r="J48" s="54"/>
      <c r="K48" s="54"/>
      <c r="L48" s="54"/>
      <c r="M48" s="54"/>
      <c r="N48" s="54"/>
      <c r="O48" s="54"/>
      <c r="P48" s="54"/>
      <c r="Q48" s="54"/>
      <c r="R48" s="28"/>
      <c r="S48" s="54"/>
      <c r="T48" s="54"/>
      <c r="U48" s="54"/>
      <c r="V48" s="54"/>
      <c r="W48" s="54"/>
      <c r="X48" s="54"/>
      <c r="Y48" s="61"/>
      <c r="Z48" s="61"/>
      <c r="AA48" s="61"/>
      <c r="AB48" s="61"/>
      <c r="AC48" s="61"/>
      <c r="AD48" s="61"/>
    </row>
    <row r="49" spans="1:30" ht="20.100000000000001" customHeight="1" x14ac:dyDescent="0.3">
      <c r="A49" s="4">
        <v>1</v>
      </c>
      <c r="B49" s="5" t="str">
        <f>LEFT($A$1,1)</f>
        <v>1</v>
      </c>
      <c r="C49" s="5" t="str">
        <f>MID($A$1,4,2)</f>
        <v xml:space="preserve"> 1</v>
      </c>
      <c r="D49" s="6" t="s">
        <v>70</v>
      </c>
      <c r="E49" s="6" t="s">
        <v>80</v>
      </c>
      <c r="F49" s="6" t="s">
        <v>146</v>
      </c>
      <c r="G49" s="4" t="s">
        <v>93</v>
      </c>
      <c r="H49" s="4" t="s">
        <v>67</v>
      </c>
      <c r="I49" s="7">
        <f t="shared" ref="I49:I63" si="10">J49+K49</f>
        <v>200</v>
      </c>
      <c r="J49" s="8">
        <v>200</v>
      </c>
      <c r="K49" s="7">
        <f t="shared" ref="K49:K63" si="11">SUM(M49:X49)</f>
        <v>0</v>
      </c>
      <c r="L49" s="9">
        <f t="shared" ref="L49:L63" si="12">K49/I49</f>
        <v>0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1">
        <v>20201118</v>
      </c>
      <c r="Z49" s="11">
        <v>11</v>
      </c>
      <c r="AA49" s="5" t="s">
        <v>61</v>
      </c>
      <c r="AB49" s="11" t="str">
        <f>IF($AA49="A","하선동",IF($AA49="B","이형준",""))</f>
        <v>하선동</v>
      </c>
      <c r="AC49" s="4" t="s">
        <v>31</v>
      </c>
      <c r="AD49" s="12" t="s">
        <v>152</v>
      </c>
    </row>
    <row r="50" spans="1:30" ht="20.100000000000001" customHeight="1" x14ac:dyDescent="0.3">
      <c r="A50" s="4">
        <v>2</v>
      </c>
      <c r="B50" s="5" t="str">
        <f t="shared" ref="B50:B63" si="13">LEFT($A$1,1)</f>
        <v>1</v>
      </c>
      <c r="C50" s="5" t="str">
        <f t="shared" ref="C50:C63" si="14">MID($A$1,4,2)</f>
        <v xml:space="preserve"> 1</v>
      </c>
      <c r="D50" s="6" t="s">
        <v>70</v>
      </c>
      <c r="E50" s="6" t="s">
        <v>62</v>
      </c>
      <c r="F50" s="6" t="s">
        <v>149</v>
      </c>
      <c r="G50" s="4" t="s">
        <v>93</v>
      </c>
      <c r="H50" s="4" t="s">
        <v>58</v>
      </c>
      <c r="I50" s="7">
        <f t="shared" si="10"/>
        <v>80</v>
      </c>
      <c r="J50" s="14">
        <v>80</v>
      </c>
      <c r="K50" s="7">
        <f t="shared" si="11"/>
        <v>0</v>
      </c>
      <c r="L50" s="9">
        <f t="shared" si="12"/>
        <v>0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1">
        <v>20201112</v>
      </c>
      <c r="Z50" s="11">
        <v>10</v>
      </c>
      <c r="AA50" s="5" t="s">
        <v>61</v>
      </c>
      <c r="AB50" s="11" t="str">
        <f t="shared" ref="AB50:AB63" si="15">IF($AA50="A","하선동",IF($AA50="B","이형준",""))</f>
        <v>하선동</v>
      </c>
      <c r="AC50" s="4" t="s">
        <v>94</v>
      </c>
      <c r="AD50" s="12" t="s">
        <v>153</v>
      </c>
    </row>
    <row r="51" spans="1:30" ht="20.100000000000001" customHeight="1" x14ac:dyDescent="0.3">
      <c r="A51" s="4">
        <v>3</v>
      </c>
      <c r="B51" s="5" t="str">
        <f t="shared" si="13"/>
        <v>1</v>
      </c>
      <c r="C51" s="5" t="str">
        <f t="shared" si="14"/>
        <v xml:space="preserve"> 1</v>
      </c>
      <c r="D51" s="6" t="s">
        <v>70</v>
      </c>
      <c r="E51" s="6" t="s">
        <v>62</v>
      </c>
      <c r="F51" s="6" t="s">
        <v>151</v>
      </c>
      <c r="G51" s="4" t="s">
        <v>150</v>
      </c>
      <c r="H51" s="4" t="s">
        <v>67</v>
      </c>
      <c r="I51" s="7">
        <f t="shared" si="10"/>
        <v>200</v>
      </c>
      <c r="J51" s="8">
        <v>200</v>
      </c>
      <c r="K51" s="7">
        <f t="shared" si="11"/>
        <v>0</v>
      </c>
      <c r="L51" s="9">
        <f t="shared" si="12"/>
        <v>0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1">
        <v>20201118</v>
      </c>
      <c r="Z51" s="11">
        <v>11</v>
      </c>
      <c r="AA51" s="5" t="s">
        <v>61</v>
      </c>
      <c r="AB51" s="11" t="str">
        <f t="shared" si="15"/>
        <v>하선동</v>
      </c>
      <c r="AC51" s="4" t="s">
        <v>94</v>
      </c>
      <c r="AD51" s="12" t="s">
        <v>153</v>
      </c>
    </row>
    <row r="52" spans="1:30" ht="20.100000000000001" customHeight="1" x14ac:dyDescent="0.3">
      <c r="A52" s="4">
        <v>4</v>
      </c>
      <c r="B52" s="5" t="str">
        <f t="shared" si="13"/>
        <v>1</v>
      </c>
      <c r="C52" s="5" t="str">
        <f t="shared" si="14"/>
        <v xml:space="preserve"> 1</v>
      </c>
      <c r="D52" s="6"/>
      <c r="E52" s="6"/>
      <c r="F52" s="6"/>
      <c r="G52" s="4"/>
      <c r="H52" s="4"/>
      <c r="I52" s="7">
        <f t="shared" si="10"/>
        <v>0</v>
      </c>
      <c r="J52" s="8"/>
      <c r="K52" s="7">
        <f t="shared" si="11"/>
        <v>0</v>
      </c>
      <c r="L52" s="9" t="e">
        <f t="shared" si="12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1"/>
      <c r="Z52" s="11"/>
      <c r="AA52" s="5"/>
      <c r="AB52" s="11" t="str">
        <f t="shared" si="15"/>
        <v/>
      </c>
      <c r="AC52" s="4"/>
      <c r="AD52" s="12"/>
    </row>
    <row r="53" spans="1:30" ht="20.100000000000001" customHeight="1" x14ac:dyDescent="0.3">
      <c r="A53" s="4">
        <v>5</v>
      </c>
      <c r="B53" s="5" t="str">
        <f t="shared" si="13"/>
        <v>1</v>
      </c>
      <c r="C53" s="5" t="str">
        <f t="shared" si="14"/>
        <v xml:space="preserve"> 1</v>
      </c>
      <c r="D53" s="6"/>
      <c r="E53" s="6"/>
      <c r="F53" s="6"/>
      <c r="G53" s="4"/>
      <c r="H53" s="4"/>
      <c r="I53" s="7">
        <f t="shared" si="10"/>
        <v>0</v>
      </c>
      <c r="J53" s="8"/>
      <c r="K53" s="7">
        <f t="shared" si="11"/>
        <v>0</v>
      </c>
      <c r="L53" s="9" t="e">
        <f t="shared" si="12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1"/>
      <c r="Z53" s="11"/>
      <c r="AA53" s="5"/>
      <c r="AB53" s="11" t="str">
        <f t="shared" si="15"/>
        <v/>
      </c>
      <c r="AC53" s="4"/>
      <c r="AD53" s="12"/>
    </row>
    <row r="54" spans="1:30" ht="20.100000000000001" customHeight="1" x14ac:dyDescent="0.3">
      <c r="A54" s="4">
        <v>6</v>
      </c>
      <c r="B54" s="5" t="str">
        <f t="shared" si="13"/>
        <v>1</v>
      </c>
      <c r="C54" s="5" t="str">
        <f t="shared" si="14"/>
        <v xml:space="preserve"> 1</v>
      </c>
      <c r="D54" s="6"/>
      <c r="E54" s="6"/>
      <c r="F54" s="6"/>
      <c r="G54" s="4"/>
      <c r="H54" s="4"/>
      <c r="I54" s="7">
        <f t="shared" si="10"/>
        <v>0</v>
      </c>
      <c r="J54" s="8"/>
      <c r="K54" s="7">
        <f t="shared" si="11"/>
        <v>0</v>
      </c>
      <c r="L54" s="9" t="e">
        <f t="shared" si="1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1"/>
      <c r="Z54" s="11"/>
      <c r="AA54" s="5"/>
      <c r="AB54" s="11" t="str">
        <f t="shared" si="15"/>
        <v/>
      </c>
      <c r="AC54" s="4"/>
      <c r="AD54" s="12"/>
    </row>
    <row r="55" spans="1:30" ht="20.100000000000001" customHeight="1" x14ac:dyDescent="0.3">
      <c r="A55" s="4">
        <v>7</v>
      </c>
      <c r="B55" s="5" t="str">
        <f t="shared" si="13"/>
        <v>1</v>
      </c>
      <c r="C55" s="5" t="str">
        <f t="shared" si="14"/>
        <v xml:space="preserve"> 1</v>
      </c>
      <c r="D55" s="6"/>
      <c r="E55" s="6"/>
      <c r="F55" s="6"/>
      <c r="G55" s="4"/>
      <c r="H55" s="4"/>
      <c r="I55" s="7">
        <f t="shared" si="10"/>
        <v>0</v>
      </c>
      <c r="J55" s="8"/>
      <c r="K55" s="7">
        <f t="shared" si="11"/>
        <v>0</v>
      </c>
      <c r="L55" s="9" t="e">
        <f t="shared" si="12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1"/>
      <c r="Z55" s="11"/>
      <c r="AA55" s="5"/>
      <c r="AB55" s="11" t="str">
        <f t="shared" si="15"/>
        <v/>
      </c>
      <c r="AC55" s="4"/>
      <c r="AD55" s="12"/>
    </row>
    <row r="56" spans="1:30" ht="20.100000000000001" customHeight="1" x14ac:dyDescent="0.3">
      <c r="A56" s="4">
        <v>8</v>
      </c>
      <c r="B56" s="5" t="str">
        <f t="shared" si="13"/>
        <v>1</v>
      </c>
      <c r="C56" s="5" t="str">
        <f t="shared" si="14"/>
        <v xml:space="preserve"> 1</v>
      </c>
      <c r="D56" s="6"/>
      <c r="E56" s="6"/>
      <c r="F56" s="6"/>
      <c r="G56" s="4"/>
      <c r="H56" s="4"/>
      <c r="I56" s="7">
        <f t="shared" si="10"/>
        <v>0</v>
      </c>
      <c r="J56" s="8"/>
      <c r="K56" s="7">
        <f t="shared" si="11"/>
        <v>0</v>
      </c>
      <c r="L56" s="9" t="e">
        <f t="shared" si="12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1"/>
      <c r="Z56" s="11"/>
      <c r="AA56" s="5"/>
      <c r="AB56" s="11" t="str">
        <f t="shared" si="15"/>
        <v/>
      </c>
      <c r="AC56" s="4"/>
      <c r="AD56" s="12"/>
    </row>
    <row r="57" spans="1:30" ht="20.100000000000001" customHeight="1" x14ac:dyDescent="0.3">
      <c r="A57" s="4">
        <v>9</v>
      </c>
      <c r="B57" s="5" t="str">
        <f t="shared" si="13"/>
        <v>1</v>
      </c>
      <c r="C57" s="5" t="str">
        <f t="shared" si="14"/>
        <v xml:space="preserve"> 1</v>
      </c>
      <c r="D57" s="6"/>
      <c r="E57" s="6"/>
      <c r="F57" s="6"/>
      <c r="G57" s="4"/>
      <c r="H57" s="4"/>
      <c r="I57" s="7">
        <f t="shared" si="10"/>
        <v>0</v>
      </c>
      <c r="J57" s="8"/>
      <c r="K57" s="7">
        <f t="shared" si="11"/>
        <v>0</v>
      </c>
      <c r="L57" s="9" t="e">
        <f t="shared" si="12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1"/>
      <c r="Z57" s="11"/>
      <c r="AA57" s="5"/>
      <c r="AB57" s="11" t="str">
        <f t="shared" si="15"/>
        <v/>
      </c>
      <c r="AC57" s="4"/>
      <c r="AD57" s="12"/>
    </row>
    <row r="58" spans="1:30" ht="20.100000000000001" customHeight="1" x14ac:dyDescent="0.3">
      <c r="A58" s="4">
        <v>10</v>
      </c>
      <c r="B58" s="5" t="str">
        <f t="shared" si="13"/>
        <v>1</v>
      </c>
      <c r="C58" s="5" t="str">
        <f t="shared" si="14"/>
        <v xml:space="preserve"> 1</v>
      </c>
      <c r="D58" s="6"/>
      <c r="E58" s="6"/>
      <c r="F58" s="6"/>
      <c r="G58" s="4"/>
      <c r="H58" s="4"/>
      <c r="I58" s="7">
        <f t="shared" si="10"/>
        <v>0</v>
      </c>
      <c r="J58" s="8"/>
      <c r="K58" s="7">
        <f t="shared" si="11"/>
        <v>0</v>
      </c>
      <c r="L58" s="9" t="e">
        <f t="shared" si="12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1"/>
      <c r="Z58" s="11"/>
      <c r="AA58" s="5"/>
      <c r="AB58" s="11" t="str">
        <f t="shared" si="15"/>
        <v/>
      </c>
      <c r="AC58" s="4"/>
      <c r="AD58" s="12"/>
    </row>
    <row r="59" spans="1:30" ht="20.100000000000001" customHeight="1" x14ac:dyDescent="0.3">
      <c r="A59" s="4">
        <v>11</v>
      </c>
      <c r="B59" s="5" t="str">
        <f t="shared" si="13"/>
        <v>1</v>
      </c>
      <c r="C59" s="5" t="str">
        <f t="shared" si="14"/>
        <v xml:space="preserve"> 1</v>
      </c>
      <c r="D59" s="6"/>
      <c r="E59" s="6"/>
      <c r="F59" s="6"/>
      <c r="G59" s="4"/>
      <c r="H59" s="4"/>
      <c r="I59" s="7">
        <f t="shared" si="10"/>
        <v>0</v>
      </c>
      <c r="J59" s="8"/>
      <c r="K59" s="7">
        <f t="shared" si="11"/>
        <v>0</v>
      </c>
      <c r="L59" s="9" t="e">
        <f t="shared" si="12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1"/>
      <c r="Z59" s="11"/>
      <c r="AA59" s="5"/>
      <c r="AB59" s="11" t="str">
        <f t="shared" si="15"/>
        <v/>
      </c>
      <c r="AC59" s="4"/>
      <c r="AD59" s="12"/>
    </row>
    <row r="60" spans="1:30" ht="20.100000000000001" customHeight="1" x14ac:dyDescent="0.3">
      <c r="A60" s="4">
        <v>12</v>
      </c>
      <c r="B60" s="5" t="str">
        <f t="shared" si="13"/>
        <v>1</v>
      </c>
      <c r="C60" s="5" t="str">
        <f t="shared" si="14"/>
        <v xml:space="preserve"> 1</v>
      </c>
      <c r="D60" s="6"/>
      <c r="E60" s="6"/>
      <c r="F60" s="6"/>
      <c r="G60" s="4"/>
      <c r="H60" s="4"/>
      <c r="I60" s="7">
        <f t="shared" si="10"/>
        <v>0</v>
      </c>
      <c r="J60" s="8"/>
      <c r="K60" s="7">
        <f t="shared" si="11"/>
        <v>0</v>
      </c>
      <c r="L60" s="9" t="e">
        <f t="shared" si="12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1"/>
      <c r="Z60" s="11"/>
      <c r="AA60" s="5"/>
      <c r="AB60" s="11" t="str">
        <f t="shared" si="15"/>
        <v/>
      </c>
      <c r="AC60" s="4"/>
      <c r="AD60" s="12"/>
    </row>
    <row r="61" spans="1:30" ht="20.100000000000001" customHeight="1" x14ac:dyDescent="0.3">
      <c r="A61" s="4">
        <v>13</v>
      </c>
      <c r="B61" s="5" t="str">
        <f t="shared" si="13"/>
        <v>1</v>
      </c>
      <c r="C61" s="5" t="str">
        <f t="shared" si="14"/>
        <v xml:space="preserve"> 1</v>
      </c>
      <c r="D61" s="6"/>
      <c r="E61" s="6"/>
      <c r="F61" s="6"/>
      <c r="G61" s="4"/>
      <c r="H61" s="4"/>
      <c r="I61" s="7">
        <f t="shared" si="10"/>
        <v>0</v>
      </c>
      <c r="J61" s="8"/>
      <c r="K61" s="7">
        <f t="shared" si="11"/>
        <v>0</v>
      </c>
      <c r="L61" s="9" t="e">
        <f t="shared" si="12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1"/>
      <c r="Z61" s="11"/>
      <c r="AA61" s="5"/>
      <c r="AB61" s="11" t="str">
        <f t="shared" si="15"/>
        <v/>
      </c>
      <c r="AC61" s="4"/>
      <c r="AD61" s="12"/>
    </row>
    <row r="62" spans="1:30" ht="20.100000000000001" customHeight="1" x14ac:dyDescent="0.3">
      <c r="A62" s="4">
        <v>14</v>
      </c>
      <c r="B62" s="5" t="str">
        <f t="shared" si="13"/>
        <v>1</v>
      </c>
      <c r="C62" s="5" t="str">
        <f t="shared" si="14"/>
        <v xml:space="preserve"> 1</v>
      </c>
      <c r="D62" s="6"/>
      <c r="E62" s="6"/>
      <c r="F62" s="6"/>
      <c r="G62" s="4"/>
      <c r="H62" s="4"/>
      <c r="I62" s="7">
        <f t="shared" si="10"/>
        <v>0</v>
      </c>
      <c r="J62" s="8"/>
      <c r="K62" s="7">
        <f t="shared" si="11"/>
        <v>0</v>
      </c>
      <c r="L62" s="9" t="e">
        <f t="shared" si="12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1"/>
      <c r="Z62" s="11"/>
      <c r="AA62" s="5"/>
      <c r="AB62" s="11" t="str">
        <f t="shared" si="15"/>
        <v/>
      </c>
      <c r="AC62" s="4"/>
      <c r="AD62" s="12"/>
    </row>
    <row r="63" spans="1:30" ht="20.100000000000001" customHeight="1" x14ac:dyDescent="0.3">
      <c r="A63" s="4">
        <v>15</v>
      </c>
      <c r="B63" s="5" t="str">
        <f t="shared" si="13"/>
        <v>1</v>
      </c>
      <c r="C63" s="5" t="str">
        <f t="shared" si="14"/>
        <v xml:space="preserve"> 1</v>
      </c>
      <c r="D63" s="6"/>
      <c r="E63" s="6"/>
      <c r="F63" s="6"/>
      <c r="G63" s="4"/>
      <c r="H63" s="4"/>
      <c r="I63" s="7">
        <f t="shared" si="10"/>
        <v>0</v>
      </c>
      <c r="J63" s="8"/>
      <c r="K63" s="7">
        <f t="shared" si="11"/>
        <v>0</v>
      </c>
      <c r="L63" s="9" t="e">
        <f t="shared" si="12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1"/>
      <c r="Z63" s="11"/>
      <c r="AA63" s="5"/>
      <c r="AB63" s="11" t="str">
        <f t="shared" si="15"/>
        <v/>
      </c>
      <c r="AC63" s="4"/>
      <c r="AD63" s="12"/>
    </row>
    <row r="64" spans="1:30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X47:X48"/>
    <mergeCell ref="Y47:AD48"/>
    <mergeCell ref="Q47:Q48"/>
    <mergeCell ref="S47:S48"/>
    <mergeCell ref="U47:U48"/>
    <mergeCell ref="V47:V48"/>
    <mergeCell ref="W47:W48"/>
    <mergeCell ref="M47:M48"/>
    <mergeCell ref="H5:H6"/>
    <mergeCell ref="I5:I6"/>
    <mergeCell ref="J5:J6"/>
    <mergeCell ref="K5:K6"/>
    <mergeCell ref="L5:L6"/>
    <mergeCell ref="M5:X5"/>
    <mergeCell ref="A47:H48"/>
    <mergeCell ref="I47:I48"/>
    <mergeCell ref="J47:J48"/>
    <mergeCell ref="K47:K48"/>
    <mergeCell ref="L47:L48"/>
    <mergeCell ref="T47:T48"/>
    <mergeCell ref="N47:N48"/>
    <mergeCell ref="O47:O48"/>
    <mergeCell ref="P47:P48"/>
    <mergeCell ref="A1:D3"/>
    <mergeCell ref="E1:AD3"/>
    <mergeCell ref="A4:AD4"/>
    <mergeCell ref="A5:A6"/>
    <mergeCell ref="B5:B6"/>
    <mergeCell ref="C5:C6"/>
    <mergeCell ref="D5:D6"/>
    <mergeCell ref="E5:E6"/>
    <mergeCell ref="F5:F6"/>
    <mergeCell ref="G5:G6"/>
    <mergeCell ref="Y5:AA5"/>
    <mergeCell ref="AB5:AB6"/>
    <mergeCell ref="AC5:AC6"/>
    <mergeCell ref="AD5:AD6"/>
  </mergeCells>
  <phoneticPr fontId="4" type="noConversion"/>
  <conditionalFormatting sqref="A7:C46 J7:AD8 AD9:AD12 D16:H16 D39:H46 J9:AB12 AD16:AD17 AC8:AC17 J16:AB17 J18:AD46">
    <cfRule type="expression" dxfId="435" priority="179">
      <formula>$L7&gt;0.15</formula>
    </cfRule>
    <cfRule type="expression" dxfId="434" priority="180">
      <formula>AND($L7&gt;0.08,$L7&lt;0.15)</formula>
    </cfRule>
  </conditionalFormatting>
  <conditionalFormatting sqref="A49:AD63">
    <cfRule type="expression" dxfId="433" priority="177">
      <formula>$L49&gt;0.15</formula>
    </cfRule>
    <cfRule type="expression" dxfId="432" priority="178">
      <formula>AND($L49&gt;0.08,$L49&lt;0.15)</formula>
    </cfRule>
  </conditionalFormatting>
  <conditionalFormatting sqref="J7:AD14 J15:AB15 AD15 AC15:AC17">
    <cfRule type="expression" dxfId="431" priority="173">
      <formula>$L7&gt;0.15</formula>
    </cfRule>
    <cfRule type="expression" dxfId="430" priority="174">
      <formula>AND($L7&gt;0.08,$L7&lt;0.15)</formula>
    </cfRule>
  </conditionalFormatting>
  <conditionalFormatting sqref="E28:H28">
    <cfRule type="expression" dxfId="429" priority="129">
      <formula>$L28&gt;0.15</formula>
    </cfRule>
    <cfRule type="expression" dxfId="428" priority="130">
      <formula>AND($L28&gt;0.08,$L28&lt;0.15)</formula>
    </cfRule>
  </conditionalFormatting>
  <conditionalFormatting sqref="D28">
    <cfRule type="expression" dxfId="427" priority="125">
      <formula>$L28&gt;0.15</formula>
    </cfRule>
    <cfRule type="expression" dxfId="426" priority="126">
      <formula>AND($L28&gt;0.08,$L28&lt;0.15)</formula>
    </cfRule>
  </conditionalFormatting>
  <conditionalFormatting sqref="D36:H36">
    <cfRule type="expression" dxfId="425" priority="115">
      <formula>$L35&gt;0.15</formula>
    </cfRule>
    <cfRule type="expression" dxfId="424" priority="116">
      <formula>AND($L35&gt;0.08,$L35&lt;0.15)</formula>
    </cfRule>
  </conditionalFormatting>
  <conditionalFormatting sqref="D37:H37">
    <cfRule type="expression" dxfId="423" priority="113">
      <formula>$L36&gt;0.15</formula>
    </cfRule>
    <cfRule type="expression" dxfId="422" priority="114">
      <formula>AND($L36&gt;0.08,$L36&lt;0.15)</formula>
    </cfRule>
  </conditionalFormatting>
  <conditionalFormatting sqref="D38:H38">
    <cfRule type="expression" dxfId="421" priority="111">
      <formula>$L37&gt;0.15</formula>
    </cfRule>
    <cfRule type="expression" dxfId="420" priority="112">
      <formula>AND($L37&gt;0.08,$L37&lt;0.15)</formula>
    </cfRule>
  </conditionalFormatting>
  <conditionalFormatting sqref="E7:F7">
    <cfRule type="expression" dxfId="419" priority="105">
      <formula>$L7&gt;0.15</formula>
    </cfRule>
    <cfRule type="expression" dxfId="418" priority="106">
      <formula>AND($L7&gt;0.08,$L7&lt;0.15)</formula>
    </cfRule>
  </conditionalFormatting>
  <conditionalFormatting sqref="G7:H7">
    <cfRule type="expression" dxfId="417" priority="103">
      <formula>$L7&gt;0.15</formula>
    </cfRule>
    <cfRule type="expression" dxfId="416" priority="104">
      <formula>AND($L7&gt;0.08,$L7&lt;0.15)</formula>
    </cfRule>
  </conditionalFormatting>
  <conditionalFormatting sqref="D7">
    <cfRule type="expression" dxfId="415" priority="101">
      <formula>$L7&gt;0.15</formula>
    </cfRule>
    <cfRule type="expression" dxfId="414" priority="102">
      <formula>AND($L7&gt;0.08,$L7&lt;0.15)</formula>
    </cfRule>
  </conditionalFormatting>
  <conditionalFormatting sqref="E8:F8">
    <cfRule type="expression" dxfId="413" priority="99">
      <formula>$L8&gt;0.15</formula>
    </cfRule>
    <cfRule type="expression" dxfId="412" priority="100">
      <formula>AND($L8&gt;0.08,$L8&lt;0.15)</formula>
    </cfRule>
  </conditionalFormatting>
  <conditionalFormatting sqref="G8:H8">
    <cfRule type="expression" dxfId="411" priority="97">
      <formula>$L8&gt;0.15</formula>
    </cfRule>
    <cfRule type="expression" dxfId="410" priority="98">
      <formula>AND($L8&gt;0.08,$L8&lt;0.15)</formula>
    </cfRule>
  </conditionalFormatting>
  <conditionalFormatting sqref="D8">
    <cfRule type="expression" dxfId="409" priority="95">
      <formula>$L8&gt;0.15</formula>
    </cfRule>
    <cfRule type="expression" dxfId="408" priority="96">
      <formula>AND($L8&gt;0.08,$L8&lt;0.15)</formula>
    </cfRule>
  </conditionalFormatting>
  <conditionalFormatting sqref="E9:F9">
    <cfRule type="expression" dxfId="407" priority="93">
      <formula>$L9&gt;0.15</formula>
    </cfRule>
    <cfRule type="expression" dxfId="406" priority="94">
      <formula>AND($L9&gt;0.08,$L9&lt;0.15)</formula>
    </cfRule>
  </conditionalFormatting>
  <conditionalFormatting sqref="G9:H9">
    <cfRule type="expression" dxfId="405" priority="91">
      <formula>$L9&gt;0.15</formula>
    </cfRule>
    <cfRule type="expression" dxfId="404" priority="92">
      <formula>AND($L9&gt;0.08,$L9&lt;0.15)</formula>
    </cfRule>
  </conditionalFormatting>
  <conditionalFormatting sqref="D9">
    <cfRule type="expression" dxfId="403" priority="89">
      <formula>$L9&gt;0.15</formula>
    </cfRule>
    <cfRule type="expression" dxfId="402" priority="90">
      <formula>AND($L9&gt;0.08,$L9&lt;0.15)</formula>
    </cfRule>
  </conditionalFormatting>
  <conditionalFormatting sqref="D10:F10">
    <cfRule type="expression" dxfId="401" priority="87">
      <formula>$L10&gt;0.15</formula>
    </cfRule>
    <cfRule type="expression" dxfId="400" priority="88">
      <formula>AND($L10&gt;0.08,$L10&lt;0.15)</formula>
    </cfRule>
  </conditionalFormatting>
  <conditionalFormatting sqref="D10:F10">
    <cfRule type="expression" dxfId="399" priority="85">
      <formula>$L10&gt;0.15</formula>
    </cfRule>
    <cfRule type="expression" dxfId="398" priority="86">
      <formula>AND($L10&gt;0.08,$L10&lt;0.15)</formula>
    </cfRule>
  </conditionalFormatting>
  <conditionalFormatting sqref="G10:H10 H11">
    <cfRule type="expression" dxfId="397" priority="83">
      <formula>$L10&gt;0.15</formula>
    </cfRule>
    <cfRule type="expression" dxfId="396" priority="84">
      <formula>AND($L10&gt;0.08,$L10&lt;0.15)</formula>
    </cfRule>
  </conditionalFormatting>
  <conditionalFormatting sqref="D11:F11">
    <cfRule type="expression" dxfId="395" priority="81">
      <formula>$L11&gt;0.15</formula>
    </cfRule>
    <cfRule type="expression" dxfId="394" priority="82">
      <formula>AND($L11&gt;0.08,$L11&lt;0.15)</formula>
    </cfRule>
  </conditionalFormatting>
  <conditionalFormatting sqref="D11:F11">
    <cfRule type="expression" dxfId="393" priority="79">
      <formula>$L11&gt;0.15</formula>
    </cfRule>
    <cfRule type="expression" dxfId="392" priority="80">
      <formula>AND($L11&gt;0.08,$L11&lt;0.15)</formula>
    </cfRule>
  </conditionalFormatting>
  <conditionalFormatting sqref="G11">
    <cfRule type="expression" dxfId="391" priority="77">
      <formula>$L11&gt;0.15</formula>
    </cfRule>
    <cfRule type="expression" dxfId="390" priority="78">
      <formula>AND($L11&gt;0.08,$L11&lt;0.15)</formula>
    </cfRule>
  </conditionalFormatting>
  <conditionalFormatting sqref="D12:H12">
    <cfRule type="expression" dxfId="389" priority="75">
      <formula>$L12&gt;0.15</formula>
    </cfRule>
    <cfRule type="expression" dxfId="388" priority="76">
      <formula>AND($L12&gt;0.08,$L12&lt;0.15)</formula>
    </cfRule>
  </conditionalFormatting>
  <conditionalFormatting sqref="D13:H13">
    <cfRule type="expression" dxfId="387" priority="73">
      <formula>$L13&gt;0.15</formula>
    </cfRule>
    <cfRule type="expression" dxfId="386" priority="74">
      <formula>AND($L13&gt;0.08,$L13&lt;0.15)</formula>
    </cfRule>
  </conditionalFormatting>
  <conditionalFormatting sqref="D14:H14">
    <cfRule type="expression" dxfId="385" priority="71">
      <formula>$L14&gt;0.15</formula>
    </cfRule>
    <cfRule type="expression" dxfId="384" priority="72">
      <formula>AND($L14&gt;0.08,$L14&lt;0.15)</formula>
    </cfRule>
  </conditionalFormatting>
  <conditionalFormatting sqref="D14:H14">
    <cfRule type="expression" dxfId="383" priority="69">
      <formula>$L14&gt;0.15</formula>
    </cfRule>
    <cfRule type="expression" dxfId="382" priority="70">
      <formula>AND($L14&gt;0.08,$L14&lt;0.15)</formula>
    </cfRule>
  </conditionalFormatting>
  <conditionalFormatting sqref="D15:F15">
    <cfRule type="expression" dxfId="381" priority="67">
      <formula>$L15&gt;0.15</formula>
    </cfRule>
    <cfRule type="expression" dxfId="380" priority="68">
      <formula>AND($L15&gt;0.08,$L15&lt;0.15)</formula>
    </cfRule>
  </conditionalFormatting>
  <conditionalFormatting sqref="D15:F15">
    <cfRule type="expression" dxfId="379" priority="65">
      <formula>$L15&gt;0.15</formula>
    </cfRule>
    <cfRule type="expression" dxfId="378" priority="66">
      <formula>AND($L15&gt;0.08,$L15&lt;0.15)</formula>
    </cfRule>
  </conditionalFormatting>
  <conditionalFormatting sqref="G15:H15">
    <cfRule type="expression" dxfId="377" priority="63">
      <formula>$L15&gt;0.15</formula>
    </cfRule>
    <cfRule type="expression" dxfId="376" priority="64">
      <formula>AND($L15&gt;0.08,$L15&lt;0.15)</formula>
    </cfRule>
  </conditionalFormatting>
  <conditionalFormatting sqref="D17:H17">
    <cfRule type="expression" dxfId="375" priority="61">
      <formula>$L17&gt;0.15</formula>
    </cfRule>
    <cfRule type="expression" dxfId="374" priority="62">
      <formula>AND($L17&gt;0.08,$L17&lt;0.15)</formula>
    </cfRule>
  </conditionalFormatting>
  <conditionalFormatting sqref="I7:I14">
    <cfRule type="expression" dxfId="373" priority="59">
      <formula>$L7&gt;0.15</formula>
    </cfRule>
    <cfRule type="expression" dxfId="372" priority="60">
      <formula>AND($L7&gt;0.08,$L7&lt;0.15)</formula>
    </cfRule>
  </conditionalFormatting>
  <conditionalFormatting sqref="I15:I22">
    <cfRule type="expression" dxfId="371" priority="57">
      <formula>$L15&gt;0.15</formula>
    </cfRule>
    <cfRule type="expression" dxfId="370" priority="58">
      <formula>AND($L15&gt;0.08,$L15&lt;0.15)</formula>
    </cfRule>
  </conditionalFormatting>
  <conditionalFormatting sqref="I23:I30">
    <cfRule type="expression" dxfId="369" priority="55">
      <formula>$L23&gt;0.15</formula>
    </cfRule>
    <cfRule type="expression" dxfId="368" priority="56">
      <formula>AND($L23&gt;0.08,$L23&lt;0.15)</formula>
    </cfRule>
  </conditionalFormatting>
  <conditionalFormatting sqref="I31:I38">
    <cfRule type="expression" dxfId="367" priority="53">
      <formula>$L31&gt;0.15</formula>
    </cfRule>
    <cfRule type="expression" dxfId="366" priority="54">
      <formula>AND($L31&gt;0.08,$L31&lt;0.15)</formula>
    </cfRule>
  </conditionalFormatting>
  <conditionalFormatting sqref="I39:I46">
    <cfRule type="expression" dxfId="365" priority="51">
      <formula>$L39&gt;0.15</formula>
    </cfRule>
    <cfRule type="expression" dxfId="364" priority="52">
      <formula>AND($L39&gt;0.08,$L39&lt;0.15)</formula>
    </cfRule>
  </conditionalFormatting>
  <conditionalFormatting sqref="D18:H18">
    <cfRule type="expression" dxfId="363" priority="49">
      <formula>$L18&gt;0.15</formula>
    </cfRule>
    <cfRule type="expression" dxfId="362" priority="50">
      <formula>AND($L18&gt;0.08,$L18&lt;0.15)</formula>
    </cfRule>
  </conditionalFormatting>
  <conditionalFormatting sqref="D18:H18">
    <cfRule type="expression" dxfId="361" priority="47">
      <formula>$L18&gt;0.15</formula>
    </cfRule>
    <cfRule type="expression" dxfId="360" priority="48">
      <formula>AND($L18&gt;0.08,$L18&lt;0.15)</formula>
    </cfRule>
  </conditionalFormatting>
  <conditionalFormatting sqref="D19:H19">
    <cfRule type="expression" dxfId="359" priority="45">
      <formula>$L19&gt;0.15</formula>
    </cfRule>
    <cfRule type="expression" dxfId="358" priority="46">
      <formula>AND($L19&gt;0.08,$L19&lt;0.15)</formula>
    </cfRule>
  </conditionalFormatting>
  <conditionalFormatting sqref="D19:H19">
    <cfRule type="expression" dxfId="357" priority="43">
      <formula>$L19&gt;0.15</formula>
    </cfRule>
    <cfRule type="expression" dxfId="356" priority="44">
      <formula>AND($L19&gt;0.08,$L19&lt;0.15)</formula>
    </cfRule>
  </conditionalFormatting>
  <conditionalFormatting sqref="D20:H20">
    <cfRule type="expression" dxfId="355" priority="41">
      <formula>$L20&gt;0.15</formula>
    </cfRule>
    <cfRule type="expression" dxfId="354" priority="42">
      <formula>AND($L20&gt;0.08,$L20&lt;0.15)</formula>
    </cfRule>
  </conditionalFormatting>
  <conditionalFormatting sqref="D21:H21">
    <cfRule type="expression" dxfId="353" priority="39">
      <formula>$L21&gt;0.15</formula>
    </cfRule>
    <cfRule type="expression" dxfId="352" priority="40">
      <formula>AND($L21&gt;0.08,$L21&lt;0.15)</formula>
    </cfRule>
  </conditionalFormatting>
  <conditionalFormatting sqref="D22:H22">
    <cfRule type="expression" dxfId="351" priority="37">
      <formula>$L22&gt;0.15</formula>
    </cfRule>
    <cfRule type="expression" dxfId="350" priority="38">
      <formula>AND($L22&gt;0.08,$L22&lt;0.15)</formula>
    </cfRule>
  </conditionalFormatting>
  <conditionalFormatting sqref="E23:H23">
    <cfRule type="expression" dxfId="349" priority="35">
      <formula>$L23&gt;0.15</formula>
    </cfRule>
    <cfRule type="expression" dxfId="348" priority="36">
      <formula>AND($L23&gt;0.08,$L23&lt;0.15)</formula>
    </cfRule>
  </conditionalFormatting>
  <conditionalFormatting sqref="D23">
    <cfRule type="expression" dxfId="347" priority="33">
      <formula>$L23&gt;0.15</formula>
    </cfRule>
    <cfRule type="expression" dxfId="346" priority="34">
      <formula>AND($L23&gt;0.08,$L23&lt;0.15)</formula>
    </cfRule>
  </conditionalFormatting>
  <conditionalFormatting sqref="E24:H24">
    <cfRule type="expression" dxfId="345" priority="31">
      <formula>$L24&gt;0.15</formula>
    </cfRule>
    <cfRule type="expression" dxfId="344" priority="32">
      <formula>AND($L24&gt;0.08,$L24&lt;0.15)</formula>
    </cfRule>
  </conditionalFormatting>
  <conditionalFormatting sqref="D24">
    <cfRule type="expression" dxfId="343" priority="29">
      <formula>$L24&gt;0.15</formula>
    </cfRule>
    <cfRule type="expression" dxfId="342" priority="30">
      <formula>AND($L24&gt;0.08,$L24&lt;0.15)</formula>
    </cfRule>
  </conditionalFormatting>
  <conditionalFormatting sqref="E25:F25">
    <cfRule type="expression" dxfId="341" priority="27">
      <formula>$L25&gt;0.15</formula>
    </cfRule>
    <cfRule type="expression" dxfId="340" priority="28">
      <formula>AND($L25&gt;0.08,$L25&lt;0.15)</formula>
    </cfRule>
  </conditionalFormatting>
  <conditionalFormatting sqref="G25:H25">
    <cfRule type="expression" dxfId="339" priority="25">
      <formula>$L25&gt;0.15</formula>
    </cfRule>
    <cfRule type="expression" dxfId="338" priority="26">
      <formula>AND($L25&gt;0.08,$L25&lt;0.15)</formula>
    </cfRule>
  </conditionalFormatting>
  <conditionalFormatting sqref="D25">
    <cfRule type="expression" dxfId="337" priority="23">
      <formula>$L25&gt;0.15</formula>
    </cfRule>
    <cfRule type="expression" dxfId="336" priority="24">
      <formula>AND($L25&gt;0.08,$L25&lt;0.15)</formula>
    </cfRule>
  </conditionalFormatting>
  <conditionalFormatting sqref="E26:F26">
    <cfRule type="expression" dxfId="335" priority="21">
      <formula>$L26&gt;0.15</formula>
    </cfRule>
    <cfRule type="expression" dxfId="334" priority="22">
      <formula>AND($L26&gt;0.08,$L26&lt;0.15)</formula>
    </cfRule>
  </conditionalFormatting>
  <conditionalFormatting sqref="G26:H26">
    <cfRule type="expression" dxfId="333" priority="19">
      <formula>$L26&gt;0.15</formula>
    </cfRule>
    <cfRule type="expression" dxfId="332" priority="20">
      <formula>AND($L26&gt;0.08,$L26&lt;0.15)</formula>
    </cfRule>
  </conditionalFormatting>
  <conditionalFormatting sqref="D26">
    <cfRule type="expression" dxfId="331" priority="17">
      <formula>$L26&gt;0.15</formula>
    </cfRule>
    <cfRule type="expression" dxfId="330" priority="18">
      <formula>AND($L26&gt;0.08,$L26&lt;0.15)</formula>
    </cfRule>
  </conditionalFormatting>
  <conditionalFormatting sqref="D27:H27">
    <cfRule type="expression" dxfId="329" priority="15">
      <formula>$L27&gt;0.15</formula>
    </cfRule>
    <cfRule type="expression" dxfId="328" priority="16">
      <formula>AND($L27&gt;0.08,$L27&lt;0.15)</formula>
    </cfRule>
  </conditionalFormatting>
  <conditionalFormatting sqref="D29:H29">
    <cfRule type="expression" dxfId="327" priority="13">
      <formula>$L28&gt;0.15</formula>
    </cfRule>
    <cfRule type="expression" dxfId="326" priority="14">
      <formula>AND($L28&gt;0.08,$L28&lt;0.15)</formula>
    </cfRule>
  </conditionalFormatting>
  <conditionalFormatting sqref="D30:H30">
    <cfRule type="expression" dxfId="325" priority="11">
      <formula>$L29&gt;0.15</formula>
    </cfRule>
    <cfRule type="expression" dxfId="324" priority="12">
      <formula>AND($L29&gt;0.08,$L29&lt;0.15)</formula>
    </cfRule>
  </conditionalFormatting>
  <conditionalFormatting sqref="D31:H31">
    <cfRule type="expression" dxfId="323" priority="9">
      <formula>$L31&gt;0.15</formula>
    </cfRule>
    <cfRule type="expression" dxfId="322" priority="10">
      <formula>AND($L31&gt;0.08,$L31&lt;0.15)</formula>
    </cfRule>
  </conditionalFormatting>
  <conditionalFormatting sqref="D32:H32">
    <cfRule type="expression" dxfId="321" priority="7">
      <formula>$L31&gt;0.15</formula>
    </cfRule>
    <cfRule type="expression" dxfId="320" priority="8">
      <formula>AND($L31&gt;0.08,$L31&lt;0.15)</formula>
    </cfRule>
  </conditionalFormatting>
  <conditionalFormatting sqref="D33:H33">
    <cfRule type="expression" dxfId="319" priority="5">
      <formula>$L32&gt;0.15</formula>
    </cfRule>
    <cfRule type="expression" dxfId="318" priority="6">
      <formula>AND($L32&gt;0.08,$L32&lt;0.15)</formula>
    </cfRule>
  </conditionalFormatting>
  <conditionalFormatting sqref="D34:H34">
    <cfRule type="expression" dxfId="317" priority="3">
      <formula>$L33&gt;0.15</formula>
    </cfRule>
    <cfRule type="expression" dxfId="316" priority="4">
      <formula>AND($L33&gt;0.08,$L33&lt;0.15)</formula>
    </cfRule>
  </conditionalFormatting>
  <conditionalFormatting sqref="D35:H35">
    <cfRule type="expression" dxfId="315" priority="1">
      <formula>$L34&gt;0.15</formula>
    </cfRule>
    <cfRule type="expression" dxfId="314" priority="2">
      <formula>AND($L34&gt;0.08,$L34&lt;0.15)</formula>
    </cfRule>
  </conditionalFormatting>
  <dataValidations count="3">
    <dataValidation type="list" allowBlank="1" showInputMessage="1" showErrorMessage="1" sqref="AA7:AA46 AA49:AA63" xr:uid="{ACA94318-3991-4502-B2EA-BB57F7BC3C67}">
      <formula1>"A, B"</formula1>
    </dataValidation>
    <dataValidation type="whole" allowBlank="1" showInputMessage="1" showErrorMessage="1" errorTitle="입력값이 올바르지 않습니다." error="숫자만 쓰세요!" sqref="M49:X63 M7:X46" xr:uid="{A239AA6D-67ED-4753-AC50-92010C24E915}">
      <formula1>0</formula1>
      <formula2>20000</formula2>
    </dataValidation>
    <dataValidation allowBlank="1" showInputMessage="1" showErrorMessage="1" prompt="수식 계산_x000a_수치 입력 금지" sqref="K7:K46 K49:K63" xr:uid="{7E91A528-4A22-443C-B7B4-2FCC786A9DF7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20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8D2DDF7-D646-4B83-B49C-E39487534D0F}">
          <x14:formula1>
            <xm:f>데이터!$C$4:$C$11</xm:f>
          </x14:formula1>
          <xm:sqref>AC49:AC63 AC39:AC46 AC7:AC26</xm:sqref>
        </x14:dataValidation>
        <x14:dataValidation type="list" allowBlank="1" showInputMessage="1" showErrorMessage="1" xr:uid="{37DA30F5-D658-49FB-AFFF-9A987B4CD3C8}">
          <x14:formula1>
            <xm:f>데이터!$B$4:$B$17</xm:f>
          </x14:formula1>
          <xm:sqref>D14 D49:D63 D7:D9 D12 D16:D17 D22:D46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14553-F9BD-4000-8AF4-B7A252DBE83A}">
  <dimension ref="A1:AD72"/>
  <sheetViews>
    <sheetView zoomScale="85" zoomScaleNormal="85" workbookViewId="0">
      <pane ySplit="6" topLeftCell="A19" activePane="bottomLeft" state="frozen"/>
      <selection activeCell="A4" sqref="A4:AC4"/>
      <selection pane="bottomLeft" activeCell="D32" sqref="D32:H32"/>
    </sheetView>
  </sheetViews>
  <sheetFormatPr defaultRowHeight="16.5" x14ac:dyDescent="0.3"/>
  <cols>
    <col min="1" max="1" width="6.75" style="17" customWidth="1"/>
    <col min="2" max="2" width="6.25" style="17" customWidth="1"/>
    <col min="3" max="3" width="6.75" style="17" customWidth="1"/>
    <col min="4" max="4" width="8.125" style="17" customWidth="1"/>
    <col min="5" max="5" width="19" style="17" customWidth="1"/>
    <col min="6" max="6" width="22.75" style="17" customWidth="1"/>
    <col min="7" max="8" width="7.875" style="17" customWidth="1"/>
    <col min="9" max="9" width="6.625" style="17" customWidth="1"/>
    <col min="10" max="10" width="7.5" style="17" bestFit="1" customWidth="1"/>
    <col min="11" max="11" width="6.625" style="17" customWidth="1"/>
    <col min="12" max="12" width="7.875" style="18" customWidth="1"/>
    <col min="13" max="24" width="5.875" style="17" customWidth="1"/>
    <col min="25" max="25" width="9.875" style="17" customWidth="1"/>
    <col min="26" max="27" width="5.375" style="17" customWidth="1"/>
    <col min="28" max="28" width="9" style="17" customWidth="1"/>
    <col min="29" max="29" width="10.25" style="17" customWidth="1"/>
    <col min="30" max="30" width="33.75" style="17" bestFit="1" customWidth="1"/>
    <col min="31" max="16384" width="9" style="17"/>
  </cols>
  <sheetData>
    <row r="1" spans="1:30" s="1" customFormat="1" ht="13.5" customHeight="1" x14ac:dyDescent="0.3">
      <c r="A1" s="32" t="s">
        <v>143</v>
      </c>
      <c r="B1" s="33"/>
      <c r="C1" s="33"/>
      <c r="D1" s="33"/>
      <c r="E1" s="38" t="s">
        <v>0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9"/>
    </row>
    <row r="2" spans="1:30" s="1" customFormat="1" ht="13.5" customHeight="1" x14ac:dyDescent="0.3">
      <c r="A2" s="34"/>
      <c r="B2" s="35"/>
      <c r="C2" s="35"/>
      <c r="D2" s="35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1"/>
    </row>
    <row r="3" spans="1:30" s="1" customFormat="1" ht="13.5" customHeight="1" x14ac:dyDescent="0.3">
      <c r="A3" s="36"/>
      <c r="B3" s="37"/>
      <c r="C3" s="37"/>
      <c r="D3" s="37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3"/>
    </row>
    <row r="4" spans="1:30" s="1" customFormat="1" ht="9.9499999999999993" customHeight="1" thickBot="1" x14ac:dyDescent="0.35">
      <c r="A4" s="44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6"/>
    </row>
    <row r="5" spans="1:30" s="2" customFormat="1" ht="17.25" thickTop="1" x14ac:dyDescent="0.3">
      <c r="A5" s="47" t="s">
        <v>1</v>
      </c>
      <c r="B5" s="49" t="s">
        <v>50</v>
      </c>
      <c r="C5" s="49" t="str">
        <f>RIGHT($A$1,1)</f>
        <v>일</v>
      </c>
      <c r="D5" s="47" t="s">
        <v>2</v>
      </c>
      <c r="E5" s="47" t="s">
        <v>3</v>
      </c>
      <c r="F5" s="47" t="s">
        <v>4</v>
      </c>
      <c r="G5" s="47" t="s">
        <v>5</v>
      </c>
      <c r="H5" s="55" t="s">
        <v>6</v>
      </c>
      <c r="I5" s="47" t="s">
        <v>7</v>
      </c>
      <c r="J5" s="47" t="s">
        <v>8</v>
      </c>
      <c r="K5" s="47" t="s">
        <v>9</v>
      </c>
      <c r="L5" s="56" t="s">
        <v>10</v>
      </c>
      <c r="M5" s="51" t="s">
        <v>11</v>
      </c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 t="s">
        <v>12</v>
      </c>
      <c r="Z5" s="51"/>
      <c r="AA5" s="51"/>
      <c r="AB5" s="51" t="s">
        <v>13</v>
      </c>
      <c r="AC5" s="51" t="s">
        <v>14</v>
      </c>
      <c r="AD5" s="53" t="s">
        <v>15</v>
      </c>
    </row>
    <row r="6" spans="1:30" s="2" customFormat="1" ht="25.5" customHeight="1" thickBot="1" x14ac:dyDescent="0.35">
      <c r="A6" s="48"/>
      <c r="B6" s="50"/>
      <c r="C6" s="50"/>
      <c r="D6" s="48"/>
      <c r="E6" s="48"/>
      <c r="F6" s="48"/>
      <c r="G6" s="48"/>
      <c r="H6" s="48"/>
      <c r="I6" s="48"/>
      <c r="J6" s="48"/>
      <c r="K6" s="48"/>
      <c r="L6" s="57"/>
      <c r="M6" s="29" t="s">
        <v>16</v>
      </c>
      <c r="N6" s="29" t="s">
        <v>17</v>
      </c>
      <c r="O6" s="29" t="s">
        <v>18</v>
      </c>
      <c r="P6" s="29" t="s">
        <v>19</v>
      </c>
      <c r="Q6" s="30" t="s">
        <v>138</v>
      </c>
      <c r="R6" s="30" t="s">
        <v>139</v>
      </c>
      <c r="S6" s="29" t="s">
        <v>22</v>
      </c>
      <c r="T6" s="30" t="s">
        <v>140</v>
      </c>
      <c r="U6" s="30" t="s">
        <v>141</v>
      </c>
      <c r="V6" s="3" t="s">
        <v>145</v>
      </c>
      <c r="W6" s="3" t="s">
        <v>46</v>
      </c>
      <c r="X6" s="3" t="s">
        <v>47</v>
      </c>
      <c r="Y6" s="29" t="s">
        <v>25</v>
      </c>
      <c r="Z6" s="29" t="s">
        <v>26</v>
      </c>
      <c r="AA6" s="29" t="s">
        <v>27</v>
      </c>
      <c r="AB6" s="52"/>
      <c r="AC6" s="52"/>
      <c r="AD6" s="52"/>
    </row>
    <row r="7" spans="1:30" s="13" customFormat="1" ht="20.100000000000001" customHeight="1" thickTop="1" x14ac:dyDescent="0.3">
      <c r="A7" s="4">
        <v>1</v>
      </c>
      <c r="B7" s="5">
        <v>11</v>
      </c>
      <c r="C7" s="5">
        <v>19</v>
      </c>
      <c r="D7" s="6" t="s">
        <v>54</v>
      </c>
      <c r="E7" s="6" t="s">
        <v>53</v>
      </c>
      <c r="F7" s="4" t="s">
        <v>56</v>
      </c>
      <c r="G7" s="4" t="s">
        <v>57</v>
      </c>
      <c r="H7" s="4" t="s">
        <v>58</v>
      </c>
      <c r="I7" s="7">
        <f t="shared" ref="I7:I19" si="0">J7+K7</f>
        <v>3046</v>
      </c>
      <c r="J7" s="8">
        <v>2800</v>
      </c>
      <c r="K7" s="7">
        <f t="shared" ref="K7:K16" si="1">SUM(M7:X7)</f>
        <v>246</v>
      </c>
      <c r="L7" s="9">
        <f t="shared" ref="L7:L46" si="2">K7/I7</f>
        <v>8.076165462902167E-2</v>
      </c>
      <c r="M7" s="10">
        <v>65</v>
      </c>
      <c r="N7" s="10"/>
      <c r="O7" s="10"/>
      <c r="P7" s="10">
        <v>11</v>
      </c>
      <c r="Q7" s="10">
        <v>6</v>
      </c>
      <c r="R7" s="10"/>
      <c r="S7" s="10">
        <v>160</v>
      </c>
      <c r="T7" s="10">
        <v>4</v>
      </c>
      <c r="U7" s="10"/>
      <c r="V7" s="10"/>
      <c r="W7" s="10"/>
      <c r="X7" s="10"/>
      <c r="Y7" s="11">
        <v>20201119</v>
      </c>
      <c r="Z7" s="11">
        <v>2</v>
      </c>
      <c r="AA7" s="5" t="s">
        <v>161</v>
      </c>
      <c r="AB7" s="11" t="str">
        <f t="shared" ref="AB7:AB46" si="3">IF($AA7="A","하선동",IF($AA7="B","이형준",""))</f>
        <v>하선동</v>
      </c>
      <c r="AC7" s="4" t="s">
        <v>73</v>
      </c>
      <c r="AD7" s="12"/>
    </row>
    <row r="8" spans="1:30" s="13" customFormat="1" ht="20.100000000000001" customHeight="1" x14ac:dyDescent="0.3">
      <c r="A8" s="4">
        <v>2</v>
      </c>
      <c r="B8" s="5">
        <f>B7</f>
        <v>11</v>
      </c>
      <c r="C8" s="5">
        <f>C7</f>
        <v>19</v>
      </c>
      <c r="D8" s="6" t="s">
        <v>32</v>
      </c>
      <c r="E8" s="6" t="s">
        <v>162</v>
      </c>
      <c r="F8" s="6" t="s">
        <v>163</v>
      </c>
      <c r="G8" s="4"/>
      <c r="H8" s="4"/>
      <c r="I8" s="7">
        <f t="shared" si="0"/>
        <v>3908</v>
      </c>
      <c r="J8" s="8">
        <v>3890</v>
      </c>
      <c r="K8" s="7">
        <f t="shared" si="1"/>
        <v>18</v>
      </c>
      <c r="L8" s="9">
        <f t="shared" si="2"/>
        <v>4.6059365404298872E-3</v>
      </c>
      <c r="M8" s="10"/>
      <c r="N8" s="10"/>
      <c r="O8" s="10"/>
      <c r="P8" s="10"/>
      <c r="Q8" s="10">
        <v>18</v>
      </c>
      <c r="R8" s="10"/>
      <c r="S8" s="10"/>
      <c r="T8" s="10"/>
      <c r="U8" s="10"/>
      <c r="V8" s="10"/>
      <c r="W8" s="10"/>
      <c r="X8" s="10"/>
      <c r="Y8" s="11">
        <v>20201028</v>
      </c>
      <c r="Z8" s="11">
        <v>5</v>
      </c>
      <c r="AA8" s="5" t="s">
        <v>164</v>
      </c>
      <c r="AB8" s="11" t="str">
        <f t="shared" si="3"/>
        <v>이형준</v>
      </c>
      <c r="AC8" s="4" t="s">
        <v>73</v>
      </c>
      <c r="AD8" s="12"/>
    </row>
    <row r="9" spans="1:30" s="13" customFormat="1" ht="20.100000000000001" customHeight="1" x14ac:dyDescent="0.3">
      <c r="A9" s="4">
        <v>3</v>
      </c>
      <c r="B9" s="5">
        <f t="shared" ref="B9:C24" si="4">B8</f>
        <v>11</v>
      </c>
      <c r="C9" s="5">
        <f t="shared" si="4"/>
        <v>19</v>
      </c>
      <c r="D9" s="6" t="s">
        <v>166</v>
      </c>
      <c r="E9" s="6" t="s">
        <v>162</v>
      </c>
      <c r="F9" s="6" t="s">
        <v>165</v>
      </c>
      <c r="G9" s="4"/>
      <c r="H9" s="4"/>
      <c r="I9" s="7">
        <f t="shared" si="0"/>
        <v>3691</v>
      </c>
      <c r="J9" s="8">
        <v>3690</v>
      </c>
      <c r="K9" s="7">
        <f t="shared" si="1"/>
        <v>1</v>
      </c>
      <c r="L9" s="9">
        <f t="shared" si="2"/>
        <v>2.70929287455974E-4</v>
      </c>
      <c r="M9" s="10"/>
      <c r="N9" s="10"/>
      <c r="O9" s="10"/>
      <c r="P9" s="10"/>
      <c r="Q9" s="10">
        <v>1</v>
      </c>
      <c r="R9" s="10"/>
      <c r="S9" s="10"/>
      <c r="T9" s="10"/>
      <c r="U9" s="10"/>
      <c r="V9" s="10"/>
      <c r="W9" s="10"/>
      <c r="X9" s="10"/>
      <c r="Y9" s="11">
        <v>20201111</v>
      </c>
      <c r="Z9" s="11">
        <v>13</v>
      </c>
      <c r="AA9" s="5" t="s">
        <v>164</v>
      </c>
      <c r="AB9" s="11" t="str">
        <f t="shared" si="3"/>
        <v>이형준</v>
      </c>
      <c r="AC9" s="4" t="s">
        <v>73</v>
      </c>
      <c r="AD9" s="12"/>
    </row>
    <row r="10" spans="1:30" s="13" customFormat="1" ht="20.100000000000001" customHeight="1" x14ac:dyDescent="0.3">
      <c r="A10" s="4">
        <v>4</v>
      </c>
      <c r="B10" s="5">
        <f t="shared" si="4"/>
        <v>11</v>
      </c>
      <c r="C10" s="5">
        <f t="shared" si="4"/>
        <v>19</v>
      </c>
      <c r="D10" s="6" t="s">
        <v>30</v>
      </c>
      <c r="E10" s="4" t="s">
        <v>62</v>
      </c>
      <c r="F10" s="4" t="s">
        <v>121</v>
      </c>
      <c r="G10" s="4" t="s">
        <v>123</v>
      </c>
      <c r="H10" s="4" t="s">
        <v>67</v>
      </c>
      <c r="I10" s="7">
        <f t="shared" si="0"/>
        <v>3200</v>
      </c>
      <c r="J10" s="8">
        <v>3200</v>
      </c>
      <c r="K10" s="7">
        <f t="shared" si="1"/>
        <v>0</v>
      </c>
      <c r="L10" s="9">
        <f t="shared" si="2"/>
        <v>0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1">
        <v>20201119</v>
      </c>
      <c r="Z10" s="11">
        <v>5</v>
      </c>
      <c r="AA10" s="5" t="s">
        <v>161</v>
      </c>
      <c r="AB10" s="11" t="str">
        <f t="shared" si="3"/>
        <v>하선동</v>
      </c>
      <c r="AC10" s="4" t="s">
        <v>73</v>
      </c>
      <c r="AD10" s="12"/>
    </row>
    <row r="11" spans="1:30" s="13" customFormat="1" ht="20.100000000000001" customHeight="1" x14ac:dyDescent="0.3">
      <c r="A11" s="4">
        <v>5</v>
      </c>
      <c r="B11" s="5">
        <f t="shared" si="4"/>
        <v>11</v>
      </c>
      <c r="C11" s="5">
        <f t="shared" si="4"/>
        <v>19</v>
      </c>
      <c r="D11" s="6" t="s">
        <v>30</v>
      </c>
      <c r="E11" s="6" t="s">
        <v>80</v>
      </c>
      <c r="F11" s="6" t="s">
        <v>92</v>
      </c>
      <c r="G11" s="4" t="s">
        <v>93</v>
      </c>
      <c r="H11" s="4" t="s">
        <v>67</v>
      </c>
      <c r="I11" s="7">
        <f t="shared" si="0"/>
        <v>925</v>
      </c>
      <c r="J11" s="8">
        <v>910</v>
      </c>
      <c r="K11" s="7">
        <f t="shared" si="1"/>
        <v>15</v>
      </c>
      <c r="L11" s="9">
        <f t="shared" si="2"/>
        <v>1.6216216216216217E-2</v>
      </c>
      <c r="M11" s="10"/>
      <c r="N11" s="10"/>
      <c r="O11" s="10"/>
      <c r="P11" s="10">
        <v>14</v>
      </c>
      <c r="Q11" s="10"/>
      <c r="R11" s="10"/>
      <c r="S11" s="10"/>
      <c r="T11" s="10"/>
      <c r="U11" s="10"/>
      <c r="V11" s="10"/>
      <c r="W11" s="10"/>
      <c r="X11" s="10">
        <v>1</v>
      </c>
      <c r="Y11" s="11">
        <v>20201119</v>
      </c>
      <c r="Z11" s="11">
        <v>15</v>
      </c>
      <c r="AA11" s="5" t="s">
        <v>161</v>
      </c>
      <c r="AB11" s="11" t="str">
        <f t="shared" si="3"/>
        <v>하선동</v>
      </c>
      <c r="AC11" s="4" t="s">
        <v>73</v>
      </c>
      <c r="AD11" s="12"/>
    </row>
    <row r="12" spans="1:30" s="13" customFormat="1" ht="20.100000000000001" customHeight="1" x14ac:dyDescent="0.3">
      <c r="A12" s="4">
        <v>6</v>
      </c>
      <c r="B12" s="5">
        <f t="shared" si="4"/>
        <v>11</v>
      </c>
      <c r="C12" s="5">
        <f t="shared" si="4"/>
        <v>19</v>
      </c>
      <c r="D12" s="6" t="s">
        <v>84</v>
      </c>
      <c r="E12" s="6" t="s">
        <v>80</v>
      </c>
      <c r="F12" s="6" t="s">
        <v>85</v>
      </c>
      <c r="G12" s="4" t="s">
        <v>86</v>
      </c>
      <c r="H12" s="4" t="s">
        <v>67</v>
      </c>
      <c r="I12" s="7">
        <f t="shared" si="0"/>
        <v>1094</v>
      </c>
      <c r="J12" s="8">
        <v>850</v>
      </c>
      <c r="K12" s="7">
        <f t="shared" si="1"/>
        <v>244</v>
      </c>
      <c r="L12" s="9">
        <f t="shared" si="2"/>
        <v>0.2230347349177331</v>
      </c>
      <c r="M12" s="10">
        <v>41</v>
      </c>
      <c r="N12" s="10"/>
      <c r="O12" s="10"/>
      <c r="P12" s="10">
        <v>12</v>
      </c>
      <c r="Q12" s="10"/>
      <c r="R12" s="10">
        <v>191</v>
      </c>
      <c r="S12" s="10"/>
      <c r="T12" s="10"/>
      <c r="U12" s="10"/>
      <c r="V12" s="10"/>
      <c r="W12" s="10"/>
      <c r="X12" s="10"/>
      <c r="Y12" s="11">
        <v>20201118</v>
      </c>
      <c r="Z12" s="11">
        <v>3</v>
      </c>
      <c r="AA12" s="5" t="s">
        <v>161</v>
      </c>
      <c r="AB12" s="11" t="str">
        <f t="shared" si="3"/>
        <v>하선동</v>
      </c>
      <c r="AC12" s="4" t="s">
        <v>79</v>
      </c>
      <c r="AD12" s="12"/>
    </row>
    <row r="13" spans="1:30" s="13" customFormat="1" ht="20.100000000000001" customHeight="1" x14ac:dyDescent="0.3">
      <c r="A13" s="4">
        <v>7</v>
      </c>
      <c r="B13" s="5">
        <f t="shared" si="4"/>
        <v>11</v>
      </c>
      <c r="C13" s="5">
        <f t="shared" si="4"/>
        <v>19</v>
      </c>
      <c r="D13" s="6" t="s">
        <v>84</v>
      </c>
      <c r="E13" s="6" t="s">
        <v>80</v>
      </c>
      <c r="F13" s="6" t="s">
        <v>85</v>
      </c>
      <c r="G13" s="4" t="s">
        <v>86</v>
      </c>
      <c r="H13" s="4" t="s">
        <v>67</v>
      </c>
      <c r="I13" s="7">
        <f t="shared" si="0"/>
        <v>1324</v>
      </c>
      <c r="J13" s="8">
        <v>1254</v>
      </c>
      <c r="K13" s="7">
        <f t="shared" si="1"/>
        <v>70</v>
      </c>
      <c r="L13" s="9">
        <f t="shared" si="2"/>
        <v>5.2870090634441085E-2</v>
      </c>
      <c r="M13" s="10">
        <v>61</v>
      </c>
      <c r="N13" s="10"/>
      <c r="O13" s="10"/>
      <c r="P13" s="10">
        <v>8</v>
      </c>
      <c r="Q13" s="10"/>
      <c r="R13" s="10"/>
      <c r="S13" s="10"/>
      <c r="T13" s="10"/>
      <c r="U13" s="10">
        <v>1</v>
      </c>
      <c r="V13" s="10"/>
      <c r="W13" s="10"/>
      <c r="X13" s="10"/>
      <c r="Y13" s="11">
        <v>2020117</v>
      </c>
      <c r="Z13" s="11">
        <v>3</v>
      </c>
      <c r="AA13" s="5" t="s">
        <v>161</v>
      </c>
      <c r="AB13" s="11" t="str">
        <f t="shared" si="3"/>
        <v>하선동</v>
      </c>
      <c r="AC13" s="4" t="s">
        <v>79</v>
      </c>
      <c r="AD13" s="12"/>
    </row>
    <row r="14" spans="1:30" s="13" customFormat="1" ht="20.100000000000001" customHeight="1" x14ac:dyDescent="0.3">
      <c r="A14" s="4">
        <v>8</v>
      </c>
      <c r="B14" s="5">
        <f t="shared" si="4"/>
        <v>11</v>
      </c>
      <c r="C14" s="5">
        <f t="shared" si="4"/>
        <v>19</v>
      </c>
      <c r="D14" s="6" t="s">
        <v>166</v>
      </c>
      <c r="E14" s="6" t="s">
        <v>170</v>
      </c>
      <c r="F14" s="6" t="s">
        <v>171</v>
      </c>
      <c r="G14" s="4">
        <v>7301</v>
      </c>
      <c r="H14" s="4" t="s">
        <v>67</v>
      </c>
      <c r="I14" s="7">
        <f t="shared" si="0"/>
        <v>1600</v>
      </c>
      <c r="J14" s="8">
        <v>1600</v>
      </c>
      <c r="K14" s="7">
        <f t="shared" si="1"/>
        <v>0</v>
      </c>
      <c r="L14" s="9">
        <f t="shared" si="2"/>
        <v>0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1">
        <v>20201119</v>
      </c>
      <c r="Z14" s="11">
        <v>14</v>
      </c>
      <c r="AA14" s="5" t="s">
        <v>161</v>
      </c>
      <c r="AB14" s="11" t="str">
        <f t="shared" si="3"/>
        <v>하선동</v>
      </c>
      <c r="AC14" s="4" t="s">
        <v>79</v>
      </c>
      <c r="AD14" s="12"/>
    </row>
    <row r="15" spans="1:30" s="13" customFormat="1" ht="20.100000000000001" customHeight="1" x14ac:dyDescent="0.3">
      <c r="A15" s="4">
        <v>9</v>
      </c>
      <c r="B15" s="5">
        <f t="shared" si="4"/>
        <v>11</v>
      </c>
      <c r="C15" s="5">
        <f t="shared" si="4"/>
        <v>19</v>
      </c>
      <c r="D15" s="6" t="s">
        <v>30</v>
      </c>
      <c r="E15" s="6" t="s">
        <v>80</v>
      </c>
      <c r="F15" s="6" t="s">
        <v>92</v>
      </c>
      <c r="G15" s="4" t="s">
        <v>93</v>
      </c>
      <c r="H15" s="4" t="s">
        <v>67</v>
      </c>
      <c r="I15" s="7">
        <f t="shared" si="0"/>
        <v>902</v>
      </c>
      <c r="J15" s="8">
        <v>870</v>
      </c>
      <c r="K15" s="7">
        <f t="shared" si="1"/>
        <v>32</v>
      </c>
      <c r="L15" s="9">
        <f t="shared" si="2"/>
        <v>3.5476718403547672E-2</v>
      </c>
      <c r="M15" s="10"/>
      <c r="N15" s="10"/>
      <c r="O15" s="10"/>
      <c r="P15" s="10">
        <v>22</v>
      </c>
      <c r="Q15" s="10"/>
      <c r="R15" s="10"/>
      <c r="S15" s="10"/>
      <c r="T15" s="10"/>
      <c r="U15" s="10"/>
      <c r="V15" s="10"/>
      <c r="W15" s="10"/>
      <c r="X15" s="10">
        <v>10</v>
      </c>
      <c r="Y15" s="11">
        <v>20201119</v>
      </c>
      <c r="Z15" s="11">
        <v>15</v>
      </c>
      <c r="AA15" s="5" t="s">
        <v>161</v>
      </c>
      <c r="AB15" s="11" t="str">
        <f t="shared" si="3"/>
        <v>하선동</v>
      </c>
      <c r="AC15" s="4" t="s">
        <v>79</v>
      </c>
      <c r="AD15" s="12"/>
    </row>
    <row r="16" spans="1:30" s="13" customFormat="1" ht="20.100000000000001" customHeight="1" x14ac:dyDescent="0.3">
      <c r="A16" s="4">
        <v>10</v>
      </c>
      <c r="B16" s="5">
        <f t="shared" si="4"/>
        <v>11</v>
      </c>
      <c r="C16" s="5">
        <f t="shared" si="4"/>
        <v>19</v>
      </c>
      <c r="D16" s="6" t="s">
        <v>173</v>
      </c>
      <c r="E16" s="6" t="s">
        <v>167</v>
      </c>
      <c r="F16" s="6" t="s">
        <v>172</v>
      </c>
      <c r="G16" s="4">
        <v>7301</v>
      </c>
      <c r="H16" s="4" t="s">
        <v>67</v>
      </c>
      <c r="I16" s="7">
        <f t="shared" si="0"/>
        <v>1671</v>
      </c>
      <c r="J16" s="8">
        <v>1670</v>
      </c>
      <c r="K16" s="7">
        <f t="shared" si="1"/>
        <v>1</v>
      </c>
      <c r="L16" s="9">
        <f t="shared" si="2"/>
        <v>5.9844404548174744E-4</v>
      </c>
      <c r="M16" s="10">
        <v>1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1">
        <v>20201119</v>
      </c>
      <c r="Z16" s="11">
        <v>13</v>
      </c>
      <c r="AA16" s="5" t="s">
        <v>161</v>
      </c>
      <c r="AB16" s="11" t="str">
        <f t="shared" si="3"/>
        <v>하선동</v>
      </c>
      <c r="AC16" s="4" t="s">
        <v>79</v>
      </c>
      <c r="AD16" s="12"/>
    </row>
    <row r="17" spans="1:30" s="13" customFormat="1" ht="20.100000000000001" customHeight="1" x14ac:dyDescent="0.3">
      <c r="A17" s="4">
        <v>11</v>
      </c>
      <c r="B17" s="5">
        <f t="shared" si="4"/>
        <v>11</v>
      </c>
      <c r="C17" s="5">
        <f t="shared" si="4"/>
        <v>19</v>
      </c>
      <c r="D17" s="6" t="s">
        <v>166</v>
      </c>
      <c r="E17" s="6" t="s">
        <v>170</v>
      </c>
      <c r="F17" s="6" t="s">
        <v>171</v>
      </c>
      <c r="G17" s="4">
        <v>7301</v>
      </c>
      <c r="H17" s="4" t="s">
        <v>67</v>
      </c>
      <c r="I17" s="7">
        <f t="shared" si="0"/>
        <v>3126</v>
      </c>
      <c r="J17" s="8">
        <v>3126</v>
      </c>
      <c r="K17" s="7">
        <f t="shared" ref="K17:K18" si="5">SUM(M17:X17)</f>
        <v>0</v>
      </c>
      <c r="L17" s="9">
        <f t="shared" si="2"/>
        <v>0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1">
        <v>20201118</v>
      </c>
      <c r="Z17" s="11">
        <v>14</v>
      </c>
      <c r="AA17" s="5" t="s">
        <v>164</v>
      </c>
      <c r="AB17" s="11" t="str">
        <f t="shared" si="3"/>
        <v>이형준</v>
      </c>
      <c r="AC17" s="4" t="s">
        <v>94</v>
      </c>
      <c r="AD17" s="12"/>
    </row>
    <row r="18" spans="1:30" s="13" customFormat="1" ht="20.100000000000001" customHeight="1" x14ac:dyDescent="0.3">
      <c r="A18" s="4">
        <v>12</v>
      </c>
      <c r="B18" s="5">
        <f t="shared" si="4"/>
        <v>11</v>
      </c>
      <c r="C18" s="5">
        <f t="shared" si="4"/>
        <v>19</v>
      </c>
      <c r="D18" s="6" t="s">
        <v>166</v>
      </c>
      <c r="E18" s="6" t="s">
        <v>170</v>
      </c>
      <c r="F18" s="6" t="s">
        <v>171</v>
      </c>
      <c r="G18" s="4">
        <v>7301</v>
      </c>
      <c r="H18" s="4" t="s">
        <v>67</v>
      </c>
      <c r="I18" s="7">
        <f t="shared" si="0"/>
        <v>2217</v>
      </c>
      <c r="J18" s="8">
        <v>2217</v>
      </c>
      <c r="K18" s="7">
        <f t="shared" si="5"/>
        <v>0</v>
      </c>
      <c r="L18" s="9">
        <f t="shared" si="2"/>
        <v>0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1">
        <v>20201118</v>
      </c>
      <c r="Z18" s="11">
        <v>14</v>
      </c>
      <c r="AA18" s="5" t="s">
        <v>161</v>
      </c>
      <c r="AB18" s="11" t="str">
        <f t="shared" si="3"/>
        <v>하선동</v>
      </c>
      <c r="AC18" s="4" t="s">
        <v>94</v>
      </c>
      <c r="AD18" s="12"/>
    </row>
    <row r="19" spans="1:30" s="13" customFormat="1" ht="20.100000000000001" customHeight="1" x14ac:dyDescent="0.3">
      <c r="A19" s="4">
        <v>13</v>
      </c>
      <c r="B19" s="5">
        <f t="shared" si="4"/>
        <v>11</v>
      </c>
      <c r="C19" s="5">
        <f t="shared" si="4"/>
        <v>19</v>
      </c>
      <c r="D19" s="6" t="s">
        <v>173</v>
      </c>
      <c r="E19" s="6" t="s">
        <v>162</v>
      </c>
      <c r="F19" s="6" t="s">
        <v>163</v>
      </c>
      <c r="G19" s="4"/>
      <c r="H19" s="4"/>
      <c r="I19" s="7">
        <f t="shared" si="0"/>
        <v>2741</v>
      </c>
      <c r="J19" s="8">
        <v>2730</v>
      </c>
      <c r="K19" s="7">
        <f t="shared" ref="K19:K46" si="6">SUM(M19:X19)</f>
        <v>11</v>
      </c>
      <c r="L19" s="9">
        <f t="shared" si="2"/>
        <v>4.0131338927398763E-3</v>
      </c>
      <c r="M19" s="10"/>
      <c r="N19" s="10"/>
      <c r="O19" s="10"/>
      <c r="P19" s="10"/>
      <c r="Q19" s="10">
        <v>11</v>
      </c>
      <c r="R19" s="10"/>
      <c r="S19" s="10"/>
      <c r="T19" s="10"/>
      <c r="U19" s="10"/>
      <c r="V19" s="10"/>
      <c r="W19" s="10"/>
      <c r="X19" s="10"/>
      <c r="Y19" s="11">
        <v>20201028</v>
      </c>
      <c r="Z19" s="11">
        <v>5</v>
      </c>
      <c r="AA19" s="5" t="s">
        <v>161</v>
      </c>
      <c r="AB19" s="11" t="str">
        <f t="shared" si="3"/>
        <v>하선동</v>
      </c>
      <c r="AC19" s="4" t="s">
        <v>94</v>
      </c>
      <c r="AD19" s="12"/>
    </row>
    <row r="20" spans="1:30" s="13" customFormat="1" ht="20.100000000000001" customHeight="1" x14ac:dyDescent="0.3">
      <c r="A20" s="4">
        <v>14</v>
      </c>
      <c r="B20" s="5">
        <f t="shared" si="4"/>
        <v>11</v>
      </c>
      <c r="C20" s="5">
        <f t="shared" si="4"/>
        <v>19</v>
      </c>
      <c r="D20" s="6" t="s">
        <v>84</v>
      </c>
      <c r="E20" s="6" t="s">
        <v>167</v>
      </c>
      <c r="F20" s="4" t="s">
        <v>85</v>
      </c>
      <c r="G20" s="4"/>
      <c r="H20" s="4"/>
      <c r="I20" s="7">
        <f t="shared" ref="I20:I35" si="7">J20+K20</f>
        <v>1867</v>
      </c>
      <c r="J20" s="8">
        <v>1726</v>
      </c>
      <c r="K20" s="7">
        <f t="shared" si="6"/>
        <v>141</v>
      </c>
      <c r="L20" s="9">
        <f t="shared" si="2"/>
        <v>7.5522228173540443E-2</v>
      </c>
      <c r="M20" s="10">
        <v>126</v>
      </c>
      <c r="N20" s="10"/>
      <c r="O20" s="10"/>
      <c r="P20" s="10">
        <v>15</v>
      </c>
      <c r="Q20" s="10"/>
      <c r="R20" s="10"/>
      <c r="S20" s="10"/>
      <c r="T20" s="10"/>
      <c r="U20" s="10"/>
      <c r="V20" s="10"/>
      <c r="W20" s="10"/>
      <c r="X20" s="10"/>
      <c r="Y20" s="11">
        <v>20201116</v>
      </c>
      <c r="Z20" s="11">
        <v>3</v>
      </c>
      <c r="AA20" s="5" t="s">
        <v>161</v>
      </c>
      <c r="AB20" s="11" t="str">
        <f t="shared" si="3"/>
        <v>하선동</v>
      </c>
      <c r="AC20" s="4" t="s">
        <v>94</v>
      </c>
      <c r="AD20" s="12"/>
    </row>
    <row r="21" spans="1:30" s="13" customFormat="1" ht="20.100000000000001" customHeight="1" x14ac:dyDescent="0.3">
      <c r="A21" s="4">
        <v>15</v>
      </c>
      <c r="B21" s="5">
        <f t="shared" si="4"/>
        <v>11</v>
      </c>
      <c r="C21" s="5">
        <f t="shared" si="4"/>
        <v>19</v>
      </c>
      <c r="D21" s="6" t="s">
        <v>30</v>
      </c>
      <c r="E21" s="6" t="s">
        <v>80</v>
      </c>
      <c r="F21" s="6" t="s">
        <v>92</v>
      </c>
      <c r="G21" s="4" t="s">
        <v>93</v>
      </c>
      <c r="H21" s="4" t="s">
        <v>67</v>
      </c>
      <c r="I21" s="7">
        <f t="shared" si="7"/>
        <v>3061</v>
      </c>
      <c r="J21" s="8">
        <v>3004</v>
      </c>
      <c r="K21" s="7">
        <f t="shared" si="6"/>
        <v>57</v>
      </c>
      <c r="L21" s="9">
        <f t="shared" si="2"/>
        <v>1.8621365566808233E-2</v>
      </c>
      <c r="M21" s="10">
        <v>5</v>
      </c>
      <c r="N21" s="10"/>
      <c r="O21" s="10"/>
      <c r="P21" s="10">
        <v>43</v>
      </c>
      <c r="Q21" s="10">
        <v>6</v>
      </c>
      <c r="R21" s="10"/>
      <c r="S21" s="10"/>
      <c r="T21" s="10">
        <v>3</v>
      </c>
      <c r="U21" s="10"/>
      <c r="V21" s="10"/>
      <c r="W21" s="10"/>
      <c r="X21" s="10"/>
      <c r="Y21" s="11">
        <v>20201119</v>
      </c>
      <c r="Z21" s="11">
        <v>15</v>
      </c>
      <c r="AA21" s="5" t="s">
        <v>164</v>
      </c>
      <c r="AB21" s="11" t="str">
        <f t="shared" si="3"/>
        <v>이형준</v>
      </c>
      <c r="AC21" s="4" t="s">
        <v>96</v>
      </c>
      <c r="AD21" s="12"/>
    </row>
    <row r="22" spans="1:30" s="13" customFormat="1" ht="20.100000000000001" customHeight="1" x14ac:dyDescent="0.3">
      <c r="A22" s="4">
        <v>16</v>
      </c>
      <c r="B22" s="5">
        <f t="shared" si="4"/>
        <v>11</v>
      </c>
      <c r="C22" s="5">
        <f t="shared" si="4"/>
        <v>19</v>
      </c>
      <c r="D22" s="6" t="s">
        <v>54</v>
      </c>
      <c r="E22" s="6" t="s">
        <v>53</v>
      </c>
      <c r="F22" s="4" t="s">
        <v>56</v>
      </c>
      <c r="G22" s="4" t="s">
        <v>57</v>
      </c>
      <c r="H22" s="4" t="s">
        <v>58</v>
      </c>
      <c r="I22" s="7">
        <f t="shared" si="7"/>
        <v>2713</v>
      </c>
      <c r="J22" s="8">
        <v>2389</v>
      </c>
      <c r="K22" s="7">
        <f t="shared" si="6"/>
        <v>324</v>
      </c>
      <c r="L22" s="9">
        <f t="shared" si="2"/>
        <v>0.11942499078510874</v>
      </c>
      <c r="M22" s="10">
        <v>213</v>
      </c>
      <c r="N22" s="10"/>
      <c r="O22" s="10"/>
      <c r="P22" s="10">
        <v>12</v>
      </c>
      <c r="Q22" s="10">
        <v>5</v>
      </c>
      <c r="R22" s="10"/>
      <c r="S22" s="10">
        <v>94</v>
      </c>
      <c r="T22" s="10"/>
      <c r="U22" s="10"/>
      <c r="V22" s="10"/>
      <c r="W22" s="10"/>
      <c r="X22" s="10"/>
      <c r="Y22" s="11">
        <v>20201119</v>
      </c>
      <c r="Z22" s="11">
        <v>2</v>
      </c>
      <c r="AA22" s="5" t="s">
        <v>164</v>
      </c>
      <c r="AB22" s="11" t="str">
        <f t="shared" si="3"/>
        <v>이형준</v>
      </c>
      <c r="AC22" s="4" t="s">
        <v>96</v>
      </c>
      <c r="AD22" s="12"/>
    </row>
    <row r="23" spans="1:30" s="13" customFormat="1" ht="20.100000000000001" customHeight="1" x14ac:dyDescent="0.3">
      <c r="A23" s="4">
        <v>17</v>
      </c>
      <c r="B23" s="5">
        <f t="shared" si="4"/>
        <v>11</v>
      </c>
      <c r="C23" s="5">
        <f t="shared" si="4"/>
        <v>19</v>
      </c>
      <c r="D23" s="6" t="s">
        <v>30</v>
      </c>
      <c r="E23" s="4" t="s">
        <v>62</v>
      </c>
      <c r="F23" s="4" t="s">
        <v>121</v>
      </c>
      <c r="G23" s="4" t="s">
        <v>123</v>
      </c>
      <c r="H23" s="4" t="s">
        <v>67</v>
      </c>
      <c r="I23" s="7">
        <f t="shared" si="7"/>
        <v>2284</v>
      </c>
      <c r="J23" s="8">
        <v>2284</v>
      </c>
      <c r="K23" s="7">
        <f t="shared" si="6"/>
        <v>0</v>
      </c>
      <c r="L23" s="9">
        <f t="shared" si="2"/>
        <v>0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1">
        <v>20201119</v>
      </c>
      <c r="Z23" s="11">
        <v>5</v>
      </c>
      <c r="AA23" s="5" t="s">
        <v>164</v>
      </c>
      <c r="AB23" s="11" t="str">
        <f t="shared" si="3"/>
        <v>이형준</v>
      </c>
      <c r="AC23" s="4" t="s">
        <v>96</v>
      </c>
      <c r="AD23" s="12"/>
    </row>
    <row r="24" spans="1:30" s="13" customFormat="1" ht="20.100000000000001" customHeight="1" x14ac:dyDescent="0.3">
      <c r="A24" s="4">
        <v>18</v>
      </c>
      <c r="B24" s="5">
        <f t="shared" si="4"/>
        <v>11</v>
      </c>
      <c r="C24" s="5">
        <f t="shared" si="4"/>
        <v>19</v>
      </c>
      <c r="D24" s="6" t="s">
        <v>30</v>
      </c>
      <c r="E24" s="4" t="s">
        <v>119</v>
      </c>
      <c r="F24" s="4" t="s">
        <v>120</v>
      </c>
      <c r="G24" s="4">
        <v>7301</v>
      </c>
      <c r="H24" s="4" t="s">
        <v>67</v>
      </c>
      <c r="I24" s="7">
        <f t="shared" si="7"/>
        <v>1326</v>
      </c>
      <c r="J24" s="8">
        <v>1326</v>
      </c>
      <c r="K24" s="7">
        <f t="shared" si="6"/>
        <v>0</v>
      </c>
      <c r="L24" s="9">
        <f t="shared" si="2"/>
        <v>0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1">
        <v>20201119</v>
      </c>
      <c r="Z24" s="11">
        <v>14</v>
      </c>
      <c r="AA24" s="5" t="s">
        <v>161</v>
      </c>
      <c r="AB24" s="11" t="str">
        <f t="shared" si="3"/>
        <v>하선동</v>
      </c>
      <c r="AC24" s="4" t="s">
        <v>96</v>
      </c>
      <c r="AD24" s="12"/>
    </row>
    <row r="25" spans="1:30" s="13" customFormat="1" ht="20.100000000000001" customHeight="1" x14ac:dyDescent="0.3">
      <c r="A25" s="4">
        <v>19</v>
      </c>
      <c r="B25" s="5">
        <f t="shared" ref="B25:C40" si="8">B24</f>
        <v>11</v>
      </c>
      <c r="C25" s="5">
        <f t="shared" si="8"/>
        <v>19</v>
      </c>
      <c r="D25" s="6" t="s">
        <v>30</v>
      </c>
      <c r="E25" s="4" t="s">
        <v>119</v>
      </c>
      <c r="F25" s="4" t="s">
        <v>120</v>
      </c>
      <c r="G25" s="4">
        <v>7301</v>
      </c>
      <c r="H25" s="4" t="s">
        <v>67</v>
      </c>
      <c r="I25" s="7">
        <f t="shared" si="7"/>
        <v>546</v>
      </c>
      <c r="J25" s="8">
        <v>546</v>
      </c>
      <c r="K25" s="7">
        <f t="shared" si="6"/>
        <v>0</v>
      </c>
      <c r="L25" s="9">
        <f t="shared" si="2"/>
        <v>0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1">
        <v>20201119</v>
      </c>
      <c r="Z25" s="11">
        <v>14</v>
      </c>
      <c r="AA25" s="5" t="s">
        <v>164</v>
      </c>
      <c r="AB25" s="11" t="str">
        <f t="shared" si="3"/>
        <v>이형준</v>
      </c>
      <c r="AC25" s="4" t="s">
        <v>96</v>
      </c>
      <c r="AD25" s="12"/>
    </row>
    <row r="26" spans="1:30" s="13" customFormat="1" ht="20.100000000000001" customHeight="1" x14ac:dyDescent="0.3">
      <c r="A26" s="4">
        <v>20</v>
      </c>
      <c r="B26" s="5">
        <f t="shared" si="8"/>
        <v>11</v>
      </c>
      <c r="C26" s="5">
        <f t="shared" si="8"/>
        <v>19</v>
      </c>
      <c r="D26" s="6" t="s">
        <v>173</v>
      </c>
      <c r="E26" s="6" t="s">
        <v>179</v>
      </c>
      <c r="F26" s="6" t="s">
        <v>180</v>
      </c>
      <c r="G26" s="4" t="s">
        <v>181</v>
      </c>
      <c r="H26" s="4" t="s">
        <v>58</v>
      </c>
      <c r="I26" s="7">
        <f t="shared" si="7"/>
        <v>1225</v>
      </c>
      <c r="J26" s="8">
        <v>1070</v>
      </c>
      <c r="K26" s="7">
        <f t="shared" si="6"/>
        <v>155</v>
      </c>
      <c r="L26" s="9">
        <f t="shared" si="2"/>
        <v>0.12653061224489795</v>
      </c>
      <c r="M26" s="10">
        <v>12</v>
      </c>
      <c r="N26" s="10"/>
      <c r="O26" s="10"/>
      <c r="P26" s="10">
        <v>5</v>
      </c>
      <c r="Q26" s="10">
        <v>13</v>
      </c>
      <c r="R26" s="10"/>
      <c r="S26" s="10">
        <v>125</v>
      </c>
      <c r="T26" s="10"/>
      <c r="U26" s="10"/>
      <c r="V26" s="10"/>
      <c r="W26" s="10"/>
      <c r="X26" s="10"/>
      <c r="Y26" s="11">
        <v>20201119</v>
      </c>
      <c r="Z26" s="11">
        <v>12</v>
      </c>
      <c r="AA26" s="5" t="s">
        <v>161</v>
      </c>
      <c r="AB26" s="11" t="str">
        <f t="shared" si="3"/>
        <v>하선동</v>
      </c>
      <c r="AC26" s="4" t="s">
        <v>99</v>
      </c>
      <c r="AD26" s="12"/>
    </row>
    <row r="27" spans="1:30" s="13" customFormat="1" ht="20.100000000000001" customHeight="1" x14ac:dyDescent="0.3">
      <c r="A27" s="4">
        <v>21</v>
      </c>
      <c r="B27" s="5">
        <f t="shared" si="8"/>
        <v>11</v>
      </c>
      <c r="C27" s="5">
        <f t="shared" si="8"/>
        <v>19</v>
      </c>
      <c r="D27" s="6" t="s">
        <v>173</v>
      </c>
      <c r="E27" s="6" t="s">
        <v>179</v>
      </c>
      <c r="F27" s="6" t="s">
        <v>180</v>
      </c>
      <c r="G27" s="4" t="s">
        <v>181</v>
      </c>
      <c r="H27" s="4" t="s">
        <v>58</v>
      </c>
      <c r="I27" s="7">
        <f t="shared" si="7"/>
        <v>724</v>
      </c>
      <c r="J27" s="8">
        <v>555</v>
      </c>
      <c r="K27" s="7">
        <f t="shared" si="6"/>
        <v>169</v>
      </c>
      <c r="L27" s="9">
        <f t="shared" si="2"/>
        <v>0.23342541436464087</v>
      </c>
      <c r="M27" s="10">
        <v>153</v>
      </c>
      <c r="N27" s="10"/>
      <c r="O27" s="10"/>
      <c r="P27" s="10">
        <v>2</v>
      </c>
      <c r="Q27" s="10">
        <v>3</v>
      </c>
      <c r="R27" s="10"/>
      <c r="S27" s="10">
        <v>11</v>
      </c>
      <c r="T27" s="10"/>
      <c r="U27" s="10"/>
      <c r="V27" s="10"/>
      <c r="W27" s="10"/>
      <c r="X27" s="10"/>
      <c r="Y27" s="11">
        <v>20201119</v>
      </c>
      <c r="Z27" s="11">
        <v>1</v>
      </c>
      <c r="AA27" s="5" t="s">
        <v>164</v>
      </c>
      <c r="AB27" s="11" t="str">
        <f t="shared" si="3"/>
        <v>이형준</v>
      </c>
      <c r="AC27" s="4" t="s">
        <v>99</v>
      </c>
      <c r="AD27" s="12"/>
    </row>
    <row r="28" spans="1:30" s="13" customFormat="1" ht="20.100000000000001" customHeight="1" x14ac:dyDescent="0.3">
      <c r="A28" s="4">
        <v>22</v>
      </c>
      <c r="B28" s="5">
        <f t="shared" si="8"/>
        <v>11</v>
      </c>
      <c r="C28" s="5">
        <f t="shared" si="8"/>
        <v>19</v>
      </c>
      <c r="D28" s="6" t="s">
        <v>70</v>
      </c>
      <c r="E28" s="6" t="s">
        <v>80</v>
      </c>
      <c r="F28" s="6" t="s">
        <v>98</v>
      </c>
      <c r="G28" s="4" t="s">
        <v>93</v>
      </c>
      <c r="H28" s="4" t="s">
        <v>67</v>
      </c>
      <c r="I28" s="7">
        <f t="shared" si="7"/>
        <v>1144</v>
      </c>
      <c r="J28" s="8">
        <v>990</v>
      </c>
      <c r="K28" s="7">
        <f t="shared" si="6"/>
        <v>154</v>
      </c>
      <c r="L28" s="9">
        <f t="shared" si="2"/>
        <v>0.13461538461538461</v>
      </c>
      <c r="M28" s="10">
        <v>101</v>
      </c>
      <c r="N28" s="10"/>
      <c r="O28" s="10"/>
      <c r="P28" s="10">
        <v>47</v>
      </c>
      <c r="Q28" s="10">
        <v>6</v>
      </c>
      <c r="R28" s="10"/>
      <c r="S28" s="10"/>
      <c r="T28" s="10"/>
      <c r="U28" s="10"/>
      <c r="V28" s="10"/>
      <c r="W28" s="10"/>
      <c r="X28" s="10"/>
      <c r="Y28" s="11">
        <v>20201110</v>
      </c>
      <c r="Z28" s="11">
        <v>7</v>
      </c>
      <c r="AA28" s="5" t="s">
        <v>164</v>
      </c>
      <c r="AB28" s="11" t="str">
        <f t="shared" si="3"/>
        <v>이형준</v>
      </c>
      <c r="AC28" s="4" t="s">
        <v>99</v>
      </c>
      <c r="AD28" s="12"/>
    </row>
    <row r="29" spans="1:30" s="13" customFormat="1" ht="20.100000000000001" customHeight="1" x14ac:dyDescent="0.3">
      <c r="A29" s="4">
        <v>23</v>
      </c>
      <c r="B29" s="5">
        <f t="shared" si="8"/>
        <v>11</v>
      </c>
      <c r="C29" s="5">
        <f t="shared" si="8"/>
        <v>19</v>
      </c>
      <c r="D29" s="6" t="s">
        <v>70</v>
      </c>
      <c r="E29" s="6" t="s">
        <v>80</v>
      </c>
      <c r="F29" s="6" t="s">
        <v>98</v>
      </c>
      <c r="G29" s="4" t="s">
        <v>93</v>
      </c>
      <c r="H29" s="4" t="s">
        <v>67</v>
      </c>
      <c r="I29" s="7">
        <f t="shared" si="7"/>
        <v>852</v>
      </c>
      <c r="J29" s="8">
        <v>780</v>
      </c>
      <c r="K29" s="7">
        <f t="shared" si="6"/>
        <v>72</v>
      </c>
      <c r="L29" s="9">
        <f t="shared" si="2"/>
        <v>8.4507042253521125E-2</v>
      </c>
      <c r="M29" s="10">
        <v>55</v>
      </c>
      <c r="N29" s="10"/>
      <c r="O29" s="10"/>
      <c r="P29" s="10">
        <v>15</v>
      </c>
      <c r="Q29" s="10">
        <v>2</v>
      </c>
      <c r="R29" s="10"/>
      <c r="S29" s="10"/>
      <c r="T29" s="10"/>
      <c r="U29" s="10"/>
      <c r="V29" s="10"/>
      <c r="W29" s="10"/>
      <c r="X29" s="10"/>
      <c r="Y29" s="11">
        <v>20201118</v>
      </c>
      <c r="Z29" s="11">
        <v>7</v>
      </c>
      <c r="AA29" s="5" t="s">
        <v>164</v>
      </c>
      <c r="AB29" s="11" t="str">
        <f t="shared" si="3"/>
        <v>이형준</v>
      </c>
      <c r="AC29" s="4" t="s">
        <v>99</v>
      </c>
      <c r="AD29" s="12"/>
    </row>
    <row r="30" spans="1:30" s="13" customFormat="1" ht="20.100000000000001" customHeight="1" x14ac:dyDescent="0.3">
      <c r="A30" s="4">
        <v>24</v>
      </c>
      <c r="B30" s="5">
        <f t="shared" si="8"/>
        <v>11</v>
      </c>
      <c r="C30" s="5">
        <f t="shared" si="8"/>
        <v>19</v>
      </c>
      <c r="D30" s="6" t="s">
        <v>70</v>
      </c>
      <c r="E30" s="6" t="s">
        <v>80</v>
      </c>
      <c r="F30" s="6" t="s">
        <v>98</v>
      </c>
      <c r="G30" s="4" t="s">
        <v>93</v>
      </c>
      <c r="H30" s="4" t="s">
        <v>67</v>
      </c>
      <c r="I30" s="7">
        <f t="shared" si="7"/>
        <v>1866</v>
      </c>
      <c r="J30" s="8">
        <v>1570</v>
      </c>
      <c r="K30" s="7">
        <f t="shared" si="6"/>
        <v>296</v>
      </c>
      <c r="L30" s="9">
        <f t="shared" si="2"/>
        <v>0.15862808145766344</v>
      </c>
      <c r="M30" s="10">
        <v>151</v>
      </c>
      <c r="N30" s="10"/>
      <c r="O30" s="10"/>
      <c r="P30" s="10">
        <v>59</v>
      </c>
      <c r="Q30" s="10">
        <v>76</v>
      </c>
      <c r="R30" s="10"/>
      <c r="S30" s="10"/>
      <c r="T30" s="10">
        <v>10</v>
      </c>
      <c r="U30" s="10"/>
      <c r="V30" s="10"/>
      <c r="W30" s="10"/>
      <c r="X30" s="10"/>
      <c r="Y30" s="11">
        <v>20201119</v>
      </c>
      <c r="Z30" s="11">
        <v>7</v>
      </c>
      <c r="AA30" s="5" t="s">
        <v>161</v>
      </c>
      <c r="AB30" s="11" t="str">
        <f t="shared" si="3"/>
        <v>하선동</v>
      </c>
      <c r="AC30" s="4" t="s">
        <v>99</v>
      </c>
      <c r="AD30" s="12"/>
    </row>
    <row r="31" spans="1:30" s="13" customFormat="1" ht="20.100000000000001" customHeight="1" x14ac:dyDescent="0.3">
      <c r="A31" s="4">
        <v>25</v>
      </c>
      <c r="B31" s="5">
        <f t="shared" si="8"/>
        <v>11</v>
      </c>
      <c r="C31" s="5">
        <f t="shared" si="8"/>
        <v>19</v>
      </c>
      <c r="D31" s="6" t="s">
        <v>203</v>
      </c>
      <c r="E31" s="6" t="s">
        <v>201</v>
      </c>
      <c r="F31" s="6" t="s">
        <v>202</v>
      </c>
      <c r="G31" s="4" t="s">
        <v>212</v>
      </c>
      <c r="H31" s="4" t="s">
        <v>67</v>
      </c>
      <c r="I31" s="7">
        <f t="shared" si="7"/>
        <v>9286</v>
      </c>
      <c r="J31" s="8">
        <v>9100</v>
      </c>
      <c r="K31" s="7">
        <f t="shared" si="6"/>
        <v>186</v>
      </c>
      <c r="L31" s="9">
        <f t="shared" si="2"/>
        <v>2.0030152918371742E-2</v>
      </c>
      <c r="M31" s="10">
        <v>160</v>
      </c>
      <c r="N31" s="10">
        <v>26</v>
      </c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1">
        <v>20200930</v>
      </c>
      <c r="Z31" s="11">
        <v>4</v>
      </c>
      <c r="AA31" s="5" t="s">
        <v>164</v>
      </c>
      <c r="AB31" s="11" t="str">
        <f t="shared" si="3"/>
        <v>이형준</v>
      </c>
      <c r="AC31" s="12" t="s">
        <v>184</v>
      </c>
      <c r="AD31" s="12"/>
    </row>
    <row r="32" spans="1:30" s="13" customFormat="1" ht="20.100000000000001" customHeight="1" x14ac:dyDescent="0.3">
      <c r="A32" s="4">
        <v>26</v>
      </c>
      <c r="B32" s="5">
        <f t="shared" si="8"/>
        <v>11</v>
      </c>
      <c r="C32" s="5">
        <f t="shared" si="8"/>
        <v>19</v>
      </c>
      <c r="D32" s="6" t="s">
        <v>54</v>
      </c>
      <c r="E32" s="6" t="s">
        <v>107</v>
      </c>
      <c r="F32" s="6" t="s">
        <v>106</v>
      </c>
      <c r="G32" s="4" t="s">
        <v>82</v>
      </c>
      <c r="H32" s="4" t="s">
        <v>67</v>
      </c>
      <c r="I32" s="7">
        <f t="shared" si="7"/>
        <v>3090</v>
      </c>
      <c r="J32" s="8">
        <v>3090</v>
      </c>
      <c r="K32" s="7">
        <f t="shared" si="6"/>
        <v>0</v>
      </c>
      <c r="L32" s="9">
        <f t="shared" si="2"/>
        <v>0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1">
        <v>20201118</v>
      </c>
      <c r="Z32" s="11">
        <v>4</v>
      </c>
      <c r="AA32" s="5" t="s">
        <v>164</v>
      </c>
      <c r="AB32" s="11" t="str">
        <f t="shared" si="3"/>
        <v>이형준</v>
      </c>
      <c r="AC32" s="12" t="s">
        <v>184</v>
      </c>
      <c r="AD32" s="12"/>
    </row>
    <row r="33" spans="1:30" s="13" customFormat="1" ht="20.100000000000001" customHeight="1" x14ac:dyDescent="0.3">
      <c r="A33" s="4">
        <v>27</v>
      </c>
      <c r="B33" s="5">
        <f t="shared" si="8"/>
        <v>11</v>
      </c>
      <c r="C33" s="5">
        <f t="shared" si="8"/>
        <v>19</v>
      </c>
      <c r="D33" s="6" t="s">
        <v>54</v>
      </c>
      <c r="E33" s="6" t="s">
        <v>107</v>
      </c>
      <c r="F33" s="6" t="s">
        <v>106</v>
      </c>
      <c r="G33" s="4" t="s">
        <v>82</v>
      </c>
      <c r="H33" s="4" t="s">
        <v>67</v>
      </c>
      <c r="I33" s="7">
        <f t="shared" si="7"/>
        <v>2452</v>
      </c>
      <c r="J33" s="8">
        <v>2450</v>
      </c>
      <c r="K33" s="7">
        <f t="shared" si="6"/>
        <v>2</v>
      </c>
      <c r="L33" s="9">
        <f t="shared" si="2"/>
        <v>8.1566068515497557E-4</v>
      </c>
      <c r="M33" s="10">
        <v>2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1">
        <v>20201118</v>
      </c>
      <c r="Z33" s="11">
        <v>4</v>
      </c>
      <c r="AA33" s="5" t="s">
        <v>161</v>
      </c>
      <c r="AB33" s="11" t="str">
        <f t="shared" si="3"/>
        <v>하선동</v>
      </c>
      <c r="AC33" s="12" t="s">
        <v>184</v>
      </c>
      <c r="AD33" s="12"/>
    </row>
    <row r="34" spans="1:30" s="13" customFormat="1" ht="20.100000000000001" customHeight="1" x14ac:dyDescent="0.3">
      <c r="A34" s="4">
        <v>28</v>
      </c>
      <c r="B34" s="5">
        <f t="shared" si="8"/>
        <v>11</v>
      </c>
      <c r="C34" s="5">
        <f t="shared" si="8"/>
        <v>19</v>
      </c>
      <c r="D34" s="6" t="s">
        <v>42</v>
      </c>
      <c r="E34" s="6" t="s">
        <v>185</v>
      </c>
      <c r="F34" s="6" t="s">
        <v>187</v>
      </c>
      <c r="G34" s="4" t="s">
        <v>186</v>
      </c>
      <c r="H34" s="4" t="s">
        <v>67</v>
      </c>
      <c r="I34" s="7">
        <f t="shared" si="7"/>
        <v>2380</v>
      </c>
      <c r="J34" s="8">
        <v>2380</v>
      </c>
      <c r="K34" s="7">
        <f t="shared" si="6"/>
        <v>0</v>
      </c>
      <c r="L34" s="9">
        <f t="shared" si="2"/>
        <v>0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1">
        <v>20201118</v>
      </c>
      <c r="Z34" s="11">
        <v>8</v>
      </c>
      <c r="AA34" s="5" t="s">
        <v>164</v>
      </c>
      <c r="AB34" s="11" t="str">
        <f t="shared" si="3"/>
        <v>이형준</v>
      </c>
      <c r="AC34" s="12" t="s">
        <v>184</v>
      </c>
      <c r="AD34" s="12"/>
    </row>
    <row r="35" spans="1:30" s="13" customFormat="1" ht="20.100000000000001" customHeight="1" x14ac:dyDescent="0.3">
      <c r="A35" s="4">
        <v>29</v>
      </c>
      <c r="B35" s="5">
        <f t="shared" si="8"/>
        <v>11</v>
      </c>
      <c r="C35" s="5">
        <f t="shared" si="8"/>
        <v>19</v>
      </c>
      <c r="D35" s="6" t="s">
        <v>42</v>
      </c>
      <c r="E35" s="6" t="s">
        <v>185</v>
      </c>
      <c r="F35" s="6" t="s">
        <v>187</v>
      </c>
      <c r="G35" s="4" t="s">
        <v>186</v>
      </c>
      <c r="H35" s="4" t="s">
        <v>67</v>
      </c>
      <c r="I35" s="7">
        <f t="shared" si="7"/>
        <v>2393</v>
      </c>
      <c r="J35" s="8">
        <v>2390</v>
      </c>
      <c r="K35" s="7">
        <f t="shared" si="6"/>
        <v>3</v>
      </c>
      <c r="L35" s="9">
        <f t="shared" si="2"/>
        <v>1.2536564981195152E-3</v>
      </c>
      <c r="M35" s="10"/>
      <c r="N35" s="10"/>
      <c r="O35" s="10"/>
      <c r="P35" s="10"/>
      <c r="Q35" s="10">
        <v>3</v>
      </c>
      <c r="R35" s="10"/>
      <c r="S35" s="10"/>
      <c r="T35" s="10"/>
      <c r="U35" s="10"/>
      <c r="V35" s="10"/>
      <c r="W35" s="10"/>
      <c r="X35" s="10"/>
      <c r="Y35" s="11">
        <v>20201118</v>
      </c>
      <c r="Z35" s="11">
        <v>8</v>
      </c>
      <c r="AA35" s="5" t="s">
        <v>161</v>
      </c>
      <c r="AB35" s="11" t="str">
        <f t="shared" si="3"/>
        <v>하선동</v>
      </c>
      <c r="AC35" s="12" t="s">
        <v>184</v>
      </c>
      <c r="AD35" s="12"/>
    </row>
    <row r="36" spans="1:30" s="13" customFormat="1" ht="20.100000000000001" customHeight="1" x14ac:dyDescent="0.3">
      <c r="A36" s="4">
        <v>30</v>
      </c>
      <c r="B36" s="5">
        <f t="shared" si="8"/>
        <v>11</v>
      </c>
      <c r="C36" s="5">
        <f t="shared" si="8"/>
        <v>19</v>
      </c>
      <c r="D36" s="6" t="s">
        <v>42</v>
      </c>
      <c r="E36" s="6" t="s">
        <v>189</v>
      </c>
      <c r="F36" s="6" t="s">
        <v>188</v>
      </c>
      <c r="G36" s="4" t="s">
        <v>186</v>
      </c>
      <c r="H36" s="4" t="s">
        <v>67</v>
      </c>
      <c r="I36" s="7">
        <f t="shared" ref="I36:I41" si="9">J36+K36</f>
        <v>1040</v>
      </c>
      <c r="J36" s="8">
        <v>1040</v>
      </c>
      <c r="K36" s="7">
        <f t="shared" si="6"/>
        <v>0</v>
      </c>
      <c r="L36" s="9">
        <f t="shared" si="2"/>
        <v>0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1">
        <v>20201119</v>
      </c>
      <c r="Z36" s="11">
        <v>8</v>
      </c>
      <c r="AA36" s="5" t="s">
        <v>161</v>
      </c>
      <c r="AB36" s="11" t="str">
        <f t="shared" si="3"/>
        <v>하선동</v>
      </c>
      <c r="AC36" s="12" t="s">
        <v>184</v>
      </c>
      <c r="AD36" s="12"/>
    </row>
    <row r="37" spans="1:30" s="13" customFormat="1" ht="20.100000000000001" customHeight="1" x14ac:dyDescent="0.3">
      <c r="A37" s="4">
        <v>31</v>
      </c>
      <c r="B37" s="5">
        <f t="shared" si="8"/>
        <v>11</v>
      </c>
      <c r="C37" s="5">
        <f t="shared" si="8"/>
        <v>19</v>
      </c>
      <c r="D37" s="6" t="s">
        <v>54</v>
      </c>
      <c r="E37" s="6" t="s">
        <v>107</v>
      </c>
      <c r="F37" s="6" t="s">
        <v>106</v>
      </c>
      <c r="G37" s="4" t="s">
        <v>82</v>
      </c>
      <c r="H37" s="4" t="s">
        <v>67</v>
      </c>
      <c r="I37" s="7">
        <f t="shared" si="9"/>
        <v>1940</v>
      </c>
      <c r="J37" s="8">
        <v>1940</v>
      </c>
      <c r="K37" s="7">
        <f t="shared" si="6"/>
        <v>0</v>
      </c>
      <c r="L37" s="9">
        <f t="shared" si="2"/>
        <v>0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1">
        <v>20201119</v>
      </c>
      <c r="Z37" s="11">
        <v>4</v>
      </c>
      <c r="AA37" s="5" t="s">
        <v>161</v>
      </c>
      <c r="AB37" s="11" t="str">
        <f t="shared" si="3"/>
        <v>하선동</v>
      </c>
      <c r="AC37" s="12" t="s">
        <v>184</v>
      </c>
      <c r="AD37" s="12"/>
    </row>
    <row r="38" spans="1:30" s="13" customFormat="1" ht="20.100000000000001" customHeight="1" x14ac:dyDescent="0.3">
      <c r="A38" s="4">
        <v>32</v>
      </c>
      <c r="B38" s="5">
        <f t="shared" si="8"/>
        <v>11</v>
      </c>
      <c r="C38" s="5">
        <f t="shared" si="8"/>
        <v>19</v>
      </c>
      <c r="D38" s="6" t="s">
        <v>203</v>
      </c>
      <c r="E38" s="6" t="s">
        <v>201</v>
      </c>
      <c r="F38" s="6" t="s">
        <v>202</v>
      </c>
      <c r="G38" s="4" t="s">
        <v>212</v>
      </c>
      <c r="H38" s="4" t="s">
        <v>67</v>
      </c>
      <c r="I38" s="7">
        <f t="shared" si="9"/>
        <v>7090</v>
      </c>
      <c r="J38" s="8">
        <v>5750</v>
      </c>
      <c r="K38" s="7">
        <f t="shared" si="6"/>
        <v>1340</v>
      </c>
      <c r="L38" s="9">
        <f t="shared" si="2"/>
        <v>0.18899858956276447</v>
      </c>
      <c r="M38" s="10">
        <v>1340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1">
        <v>20200928</v>
      </c>
      <c r="Z38" s="11">
        <v>4</v>
      </c>
      <c r="AA38" s="5" t="s">
        <v>161</v>
      </c>
      <c r="AB38" s="11" t="str">
        <f t="shared" si="3"/>
        <v>하선동</v>
      </c>
      <c r="AC38" s="12" t="s">
        <v>184</v>
      </c>
      <c r="AD38" s="12"/>
    </row>
    <row r="39" spans="1:30" s="13" customFormat="1" ht="20.100000000000001" customHeight="1" x14ac:dyDescent="0.3">
      <c r="A39" s="4">
        <v>33</v>
      </c>
      <c r="B39" s="5">
        <f t="shared" si="8"/>
        <v>11</v>
      </c>
      <c r="C39" s="5">
        <f t="shared" si="8"/>
        <v>19</v>
      </c>
      <c r="D39" s="6"/>
      <c r="E39" s="4"/>
      <c r="F39" s="4"/>
      <c r="G39" s="4"/>
      <c r="H39" s="4"/>
      <c r="I39" s="7">
        <f t="shared" si="9"/>
        <v>0</v>
      </c>
      <c r="J39" s="8"/>
      <c r="K39" s="7">
        <f t="shared" si="6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1"/>
      <c r="Z39" s="11"/>
      <c r="AA39" s="5"/>
      <c r="AB39" s="11" t="str">
        <f t="shared" si="3"/>
        <v/>
      </c>
      <c r="AC39" s="12"/>
      <c r="AD39" s="12"/>
    </row>
    <row r="40" spans="1:30" s="13" customFormat="1" ht="20.100000000000001" customHeight="1" x14ac:dyDescent="0.3">
      <c r="A40" s="4">
        <v>34</v>
      </c>
      <c r="B40" s="5">
        <f t="shared" si="8"/>
        <v>11</v>
      </c>
      <c r="C40" s="5">
        <f t="shared" si="8"/>
        <v>19</v>
      </c>
      <c r="D40" s="6"/>
      <c r="E40" s="4"/>
      <c r="F40" s="4"/>
      <c r="G40" s="4"/>
      <c r="H40" s="4"/>
      <c r="I40" s="7">
        <f t="shared" si="9"/>
        <v>0</v>
      </c>
      <c r="J40" s="8"/>
      <c r="K40" s="7">
        <f t="shared" si="6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1"/>
      <c r="Z40" s="11"/>
      <c r="AA40" s="5"/>
      <c r="AB40" s="11" t="str">
        <f t="shared" si="3"/>
        <v/>
      </c>
      <c r="AC40" s="12"/>
      <c r="AD40" s="12"/>
    </row>
    <row r="41" spans="1:30" s="13" customFormat="1" ht="20.100000000000001" customHeight="1" x14ac:dyDescent="0.3">
      <c r="A41" s="4">
        <v>35</v>
      </c>
      <c r="B41" s="5">
        <f t="shared" ref="B41:C46" si="10">B40</f>
        <v>11</v>
      </c>
      <c r="C41" s="5">
        <f t="shared" si="10"/>
        <v>19</v>
      </c>
      <c r="D41" s="6"/>
      <c r="E41" s="6"/>
      <c r="F41" s="6"/>
      <c r="G41" s="4"/>
      <c r="H41" s="4"/>
      <c r="I41" s="7">
        <f t="shared" si="9"/>
        <v>0</v>
      </c>
      <c r="J41" s="8"/>
      <c r="K41" s="7">
        <f t="shared" si="6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1"/>
      <c r="Z41" s="11"/>
      <c r="AA41" s="5"/>
      <c r="AB41" s="11" t="str">
        <f t="shared" si="3"/>
        <v/>
      </c>
      <c r="AC41" s="4"/>
      <c r="AD41" s="12"/>
    </row>
    <row r="42" spans="1:30" s="13" customFormat="1" ht="20.100000000000001" customHeight="1" x14ac:dyDescent="0.3">
      <c r="A42" s="4">
        <v>36</v>
      </c>
      <c r="B42" s="5">
        <f t="shared" si="10"/>
        <v>11</v>
      </c>
      <c r="C42" s="5">
        <f t="shared" si="10"/>
        <v>19</v>
      </c>
      <c r="D42" s="6"/>
      <c r="E42" s="6"/>
      <c r="F42" s="6"/>
      <c r="G42" s="4"/>
      <c r="H42" s="4"/>
      <c r="I42" s="7">
        <f t="shared" ref="I42:I46" si="11">J42+K42</f>
        <v>0</v>
      </c>
      <c r="J42" s="8"/>
      <c r="K42" s="7">
        <f t="shared" si="6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1"/>
      <c r="Z42" s="11"/>
      <c r="AA42" s="5"/>
      <c r="AB42" s="11" t="str">
        <f t="shared" si="3"/>
        <v/>
      </c>
      <c r="AC42" s="4"/>
      <c r="AD42" s="12"/>
    </row>
    <row r="43" spans="1:30" s="13" customFormat="1" ht="20.100000000000001" customHeight="1" x14ac:dyDescent="0.3">
      <c r="A43" s="4">
        <v>37</v>
      </c>
      <c r="B43" s="5">
        <f t="shared" si="10"/>
        <v>11</v>
      </c>
      <c r="C43" s="5">
        <f t="shared" si="10"/>
        <v>19</v>
      </c>
      <c r="D43" s="6"/>
      <c r="E43" s="6"/>
      <c r="F43" s="6"/>
      <c r="G43" s="4"/>
      <c r="H43" s="4"/>
      <c r="I43" s="7">
        <f t="shared" si="11"/>
        <v>0</v>
      </c>
      <c r="J43" s="8"/>
      <c r="K43" s="7">
        <f t="shared" si="6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1"/>
      <c r="Z43" s="11"/>
      <c r="AA43" s="5"/>
      <c r="AB43" s="11" t="str">
        <f t="shared" si="3"/>
        <v/>
      </c>
      <c r="AC43" s="4"/>
      <c r="AD43" s="12"/>
    </row>
    <row r="44" spans="1:30" s="13" customFormat="1" ht="20.100000000000001" customHeight="1" x14ac:dyDescent="0.3">
      <c r="A44" s="4">
        <v>38</v>
      </c>
      <c r="B44" s="5">
        <f t="shared" si="10"/>
        <v>11</v>
      </c>
      <c r="C44" s="5">
        <f t="shared" si="10"/>
        <v>19</v>
      </c>
      <c r="D44" s="6"/>
      <c r="E44" s="6"/>
      <c r="F44" s="6"/>
      <c r="G44" s="4"/>
      <c r="H44" s="4"/>
      <c r="I44" s="7">
        <f t="shared" si="11"/>
        <v>0</v>
      </c>
      <c r="J44" s="8"/>
      <c r="K44" s="7">
        <f t="shared" si="6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1"/>
      <c r="Z44" s="11"/>
      <c r="AA44" s="5"/>
      <c r="AB44" s="11" t="str">
        <f t="shared" si="3"/>
        <v/>
      </c>
      <c r="AC44" s="4"/>
      <c r="AD44" s="12"/>
    </row>
    <row r="45" spans="1:30" s="13" customFormat="1" ht="20.100000000000001" customHeight="1" x14ac:dyDescent="0.3">
      <c r="A45" s="4">
        <v>39</v>
      </c>
      <c r="B45" s="5">
        <f t="shared" si="10"/>
        <v>11</v>
      </c>
      <c r="C45" s="5">
        <f t="shared" si="10"/>
        <v>19</v>
      </c>
      <c r="D45" s="6"/>
      <c r="E45" s="6"/>
      <c r="F45" s="6"/>
      <c r="G45" s="4"/>
      <c r="H45" s="4"/>
      <c r="I45" s="7">
        <f t="shared" si="11"/>
        <v>0</v>
      </c>
      <c r="J45" s="8"/>
      <c r="K45" s="7">
        <f t="shared" si="6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1"/>
      <c r="Z45" s="11"/>
      <c r="AA45" s="5"/>
      <c r="AB45" s="11" t="str">
        <f t="shared" si="3"/>
        <v/>
      </c>
      <c r="AC45" s="4"/>
      <c r="AD45" s="12"/>
    </row>
    <row r="46" spans="1:30" s="13" customFormat="1" ht="20.100000000000001" customHeight="1" x14ac:dyDescent="0.3">
      <c r="A46" s="4">
        <v>40</v>
      </c>
      <c r="B46" s="5">
        <f t="shared" si="10"/>
        <v>11</v>
      </c>
      <c r="C46" s="5">
        <f t="shared" si="10"/>
        <v>19</v>
      </c>
      <c r="D46" s="6"/>
      <c r="E46" s="6"/>
      <c r="F46" s="6"/>
      <c r="G46" s="4"/>
      <c r="H46" s="4"/>
      <c r="I46" s="7">
        <f t="shared" si="11"/>
        <v>0</v>
      </c>
      <c r="J46" s="8"/>
      <c r="K46" s="7">
        <f t="shared" si="6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1"/>
      <c r="Z46" s="11"/>
      <c r="AA46" s="5"/>
      <c r="AB46" s="11" t="str">
        <f t="shared" si="3"/>
        <v/>
      </c>
      <c r="AC46" s="4"/>
      <c r="AD46" s="12"/>
    </row>
    <row r="47" spans="1:30" s="16" customFormat="1" x14ac:dyDescent="0.3">
      <c r="A47" s="58"/>
      <c r="B47" s="59"/>
      <c r="C47" s="59"/>
      <c r="D47" s="59"/>
      <c r="E47" s="59"/>
      <c r="F47" s="59"/>
      <c r="G47" s="59"/>
      <c r="H47" s="59"/>
      <c r="I47" s="62">
        <f t="shared" ref="I47:X47" si="12">SUM(I7:I46)</f>
        <v>76724</v>
      </c>
      <c r="J47" s="54">
        <f t="shared" si="12"/>
        <v>73187</v>
      </c>
      <c r="K47" s="54">
        <f t="shared" si="12"/>
        <v>3537</v>
      </c>
      <c r="L47" s="54" t="e">
        <f t="shared" si="12"/>
        <v>#DIV/0!</v>
      </c>
      <c r="M47" s="54">
        <f t="shared" si="12"/>
        <v>2486</v>
      </c>
      <c r="N47" s="54">
        <f t="shared" si="12"/>
        <v>26</v>
      </c>
      <c r="O47" s="54">
        <f t="shared" si="12"/>
        <v>0</v>
      </c>
      <c r="P47" s="54">
        <f t="shared" si="12"/>
        <v>265</v>
      </c>
      <c r="Q47" s="54">
        <f t="shared" si="12"/>
        <v>150</v>
      </c>
      <c r="R47" s="28"/>
      <c r="S47" s="54">
        <f t="shared" si="12"/>
        <v>390</v>
      </c>
      <c r="T47" s="54">
        <f t="shared" si="12"/>
        <v>17</v>
      </c>
      <c r="U47" s="54">
        <f t="shared" si="12"/>
        <v>1</v>
      </c>
      <c r="V47" s="54">
        <f t="shared" si="12"/>
        <v>0</v>
      </c>
      <c r="W47" s="54">
        <f t="shared" si="12"/>
        <v>0</v>
      </c>
      <c r="X47" s="54">
        <f t="shared" si="12"/>
        <v>11</v>
      </c>
      <c r="Y47" s="60"/>
      <c r="Z47" s="61"/>
      <c r="AA47" s="61"/>
      <c r="AB47" s="61"/>
      <c r="AC47" s="61"/>
      <c r="AD47" s="61"/>
    </row>
    <row r="48" spans="1:30" s="16" customFormat="1" x14ac:dyDescent="0.3">
      <c r="A48" s="58"/>
      <c r="B48" s="59"/>
      <c r="C48" s="59"/>
      <c r="D48" s="59"/>
      <c r="E48" s="59"/>
      <c r="F48" s="59"/>
      <c r="G48" s="59"/>
      <c r="H48" s="59"/>
      <c r="I48" s="63"/>
      <c r="J48" s="54"/>
      <c r="K48" s="54"/>
      <c r="L48" s="54"/>
      <c r="M48" s="54"/>
      <c r="N48" s="54"/>
      <c r="O48" s="54"/>
      <c r="P48" s="54"/>
      <c r="Q48" s="54"/>
      <c r="R48" s="28"/>
      <c r="S48" s="54"/>
      <c r="T48" s="54"/>
      <c r="U48" s="54"/>
      <c r="V48" s="54"/>
      <c r="W48" s="54"/>
      <c r="X48" s="54"/>
      <c r="Y48" s="61"/>
      <c r="Z48" s="61"/>
      <c r="AA48" s="61"/>
      <c r="AB48" s="61"/>
      <c r="AC48" s="61"/>
      <c r="AD48" s="61"/>
    </row>
    <row r="49" spans="1:30" ht="20.100000000000001" customHeight="1" x14ac:dyDescent="0.3">
      <c r="A49" s="4">
        <v>1</v>
      </c>
      <c r="B49" s="5" t="str">
        <f>LEFT($A$1,1)</f>
        <v>1</v>
      </c>
      <c r="C49" s="5" t="str">
        <f>MID($A$1,4,2)</f>
        <v xml:space="preserve"> 1</v>
      </c>
      <c r="D49" s="6" t="s">
        <v>166</v>
      </c>
      <c r="E49" s="6" t="s">
        <v>167</v>
      </c>
      <c r="F49" s="6" t="s">
        <v>168</v>
      </c>
      <c r="G49" s="4" t="s">
        <v>169</v>
      </c>
      <c r="H49" s="4" t="s">
        <v>67</v>
      </c>
      <c r="I49" s="7">
        <f t="shared" ref="I49:I63" si="13">J49+K49</f>
        <v>30</v>
      </c>
      <c r="J49" s="8">
        <v>30</v>
      </c>
      <c r="K49" s="7">
        <f t="shared" ref="K49:K63" si="14">SUM(M49:X49)</f>
        <v>0</v>
      </c>
      <c r="L49" s="9">
        <f t="shared" ref="L49:L63" si="15">K49/I49</f>
        <v>0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1">
        <v>20201119</v>
      </c>
      <c r="Z49" s="11">
        <v>9</v>
      </c>
      <c r="AA49" s="5" t="s">
        <v>161</v>
      </c>
      <c r="AB49" s="11" t="str">
        <f>IF($AA49="A","하선동",IF($AA49="B","이형준",""))</f>
        <v>하선동</v>
      </c>
      <c r="AC49" s="4" t="s">
        <v>73</v>
      </c>
      <c r="AD49" s="12" t="s">
        <v>177</v>
      </c>
    </row>
    <row r="50" spans="1:30" ht="20.100000000000001" customHeight="1" x14ac:dyDescent="0.3">
      <c r="A50" s="4">
        <v>2</v>
      </c>
      <c r="B50" s="5" t="str">
        <f t="shared" ref="B50:B63" si="16">LEFT($A$1,1)</f>
        <v>1</v>
      </c>
      <c r="C50" s="5" t="str">
        <f t="shared" ref="C50:C63" si="17">MID($A$1,4,2)</f>
        <v xml:space="preserve"> 1</v>
      </c>
      <c r="D50" s="6" t="s">
        <v>173</v>
      </c>
      <c r="E50" s="6" t="s">
        <v>175</v>
      </c>
      <c r="F50" s="6" t="s">
        <v>174</v>
      </c>
      <c r="G50" s="4" t="s">
        <v>176</v>
      </c>
      <c r="H50" s="4" t="s">
        <v>58</v>
      </c>
      <c r="I50" s="7">
        <f t="shared" si="13"/>
        <v>200</v>
      </c>
      <c r="J50" s="14">
        <v>200</v>
      </c>
      <c r="K50" s="7">
        <f t="shared" si="14"/>
        <v>0</v>
      </c>
      <c r="L50" s="9">
        <f t="shared" si="15"/>
        <v>0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1">
        <v>20201119</v>
      </c>
      <c r="Z50" s="11">
        <v>10</v>
      </c>
      <c r="AA50" s="5" t="s">
        <v>161</v>
      </c>
      <c r="AB50" s="11" t="str">
        <f t="shared" ref="AB50:AB63" si="18">IF($AA50="A","하선동",IF($AA50="B","이형준",""))</f>
        <v>하선동</v>
      </c>
      <c r="AC50" s="4" t="s">
        <v>79</v>
      </c>
      <c r="AD50" s="12" t="s">
        <v>178</v>
      </c>
    </row>
    <row r="51" spans="1:30" ht="20.100000000000001" customHeight="1" x14ac:dyDescent="0.3">
      <c r="A51" s="4">
        <v>3</v>
      </c>
      <c r="B51" s="5" t="str">
        <f t="shared" si="16"/>
        <v>1</v>
      </c>
      <c r="C51" s="5" t="str">
        <f t="shared" si="17"/>
        <v xml:space="preserve"> 1</v>
      </c>
      <c r="D51" s="6" t="s">
        <v>173</v>
      </c>
      <c r="E51" s="6" t="s">
        <v>182</v>
      </c>
      <c r="F51" s="6" t="s">
        <v>183</v>
      </c>
      <c r="G51" s="4"/>
      <c r="H51" s="4"/>
      <c r="I51" s="7">
        <f t="shared" si="13"/>
        <v>40</v>
      </c>
      <c r="J51" s="8">
        <v>40</v>
      </c>
      <c r="K51" s="7">
        <f t="shared" si="14"/>
        <v>0</v>
      </c>
      <c r="L51" s="9">
        <f t="shared" si="15"/>
        <v>0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1">
        <v>20201023</v>
      </c>
      <c r="Z51" s="11">
        <v>12</v>
      </c>
      <c r="AA51" s="5" t="s">
        <v>161</v>
      </c>
      <c r="AB51" s="11" t="str">
        <f t="shared" si="18"/>
        <v>하선동</v>
      </c>
      <c r="AC51" s="4" t="s">
        <v>99</v>
      </c>
      <c r="AD51" s="12"/>
    </row>
    <row r="52" spans="1:30" ht="20.100000000000001" customHeight="1" x14ac:dyDescent="0.3">
      <c r="A52" s="4">
        <v>4</v>
      </c>
      <c r="B52" s="5" t="str">
        <f t="shared" si="16"/>
        <v>1</v>
      </c>
      <c r="C52" s="5" t="str">
        <f t="shared" si="17"/>
        <v xml:space="preserve"> 1</v>
      </c>
      <c r="D52" s="6"/>
      <c r="E52" s="6"/>
      <c r="F52" s="6"/>
      <c r="G52" s="4"/>
      <c r="H52" s="4"/>
      <c r="I52" s="7">
        <f t="shared" si="13"/>
        <v>0</v>
      </c>
      <c r="J52" s="8"/>
      <c r="K52" s="7">
        <f t="shared" si="14"/>
        <v>0</v>
      </c>
      <c r="L52" s="9" t="e">
        <f t="shared" si="15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1"/>
      <c r="Z52" s="11"/>
      <c r="AA52" s="5"/>
      <c r="AB52" s="11" t="str">
        <f t="shared" si="18"/>
        <v/>
      </c>
      <c r="AC52" s="4"/>
      <c r="AD52" s="12"/>
    </row>
    <row r="53" spans="1:30" ht="20.100000000000001" customHeight="1" x14ac:dyDescent="0.3">
      <c r="A53" s="4">
        <v>5</v>
      </c>
      <c r="B53" s="5" t="str">
        <f t="shared" si="16"/>
        <v>1</v>
      </c>
      <c r="C53" s="5" t="str">
        <f t="shared" si="17"/>
        <v xml:space="preserve"> 1</v>
      </c>
      <c r="D53" s="6"/>
      <c r="E53" s="6"/>
      <c r="F53" s="6"/>
      <c r="G53" s="4"/>
      <c r="H53" s="4"/>
      <c r="I53" s="7">
        <f t="shared" si="13"/>
        <v>0</v>
      </c>
      <c r="J53" s="8"/>
      <c r="K53" s="7">
        <f t="shared" si="14"/>
        <v>0</v>
      </c>
      <c r="L53" s="9" t="e">
        <f t="shared" si="15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1"/>
      <c r="Z53" s="11"/>
      <c r="AA53" s="5"/>
      <c r="AB53" s="11" t="str">
        <f t="shared" si="18"/>
        <v/>
      </c>
      <c r="AC53" s="4"/>
      <c r="AD53" s="12"/>
    </row>
    <row r="54" spans="1:30" ht="20.100000000000001" customHeight="1" x14ac:dyDescent="0.3">
      <c r="A54" s="4">
        <v>6</v>
      </c>
      <c r="B54" s="5" t="str">
        <f t="shared" si="16"/>
        <v>1</v>
      </c>
      <c r="C54" s="5" t="str">
        <f t="shared" si="17"/>
        <v xml:space="preserve"> 1</v>
      </c>
      <c r="D54" s="6"/>
      <c r="E54" s="6"/>
      <c r="F54" s="6"/>
      <c r="G54" s="4"/>
      <c r="H54" s="4"/>
      <c r="I54" s="7">
        <f t="shared" si="13"/>
        <v>0</v>
      </c>
      <c r="J54" s="8"/>
      <c r="K54" s="7">
        <f t="shared" si="14"/>
        <v>0</v>
      </c>
      <c r="L54" s="9" t="e">
        <f t="shared" si="15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1"/>
      <c r="Z54" s="11"/>
      <c r="AA54" s="5"/>
      <c r="AB54" s="11" t="str">
        <f t="shared" si="18"/>
        <v/>
      </c>
      <c r="AC54" s="4"/>
      <c r="AD54" s="12"/>
    </row>
    <row r="55" spans="1:30" ht="20.100000000000001" customHeight="1" x14ac:dyDescent="0.3">
      <c r="A55" s="4">
        <v>7</v>
      </c>
      <c r="B55" s="5" t="str">
        <f t="shared" si="16"/>
        <v>1</v>
      </c>
      <c r="C55" s="5" t="str">
        <f t="shared" si="17"/>
        <v xml:space="preserve"> 1</v>
      </c>
      <c r="D55" s="6"/>
      <c r="E55" s="6"/>
      <c r="F55" s="6"/>
      <c r="G55" s="4"/>
      <c r="H55" s="4"/>
      <c r="I55" s="7">
        <f t="shared" si="13"/>
        <v>0</v>
      </c>
      <c r="J55" s="8"/>
      <c r="K55" s="7">
        <f t="shared" si="14"/>
        <v>0</v>
      </c>
      <c r="L55" s="9" t="e">
        <f t="shared" si="15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1"/>
      <c r="Z55" s="11"/>
      <c r="AA55" s="5"/>
      <c r="AB55" s="11" t="str">
        <f t="shared" si="18"/>
        <v/>
      </c>
      <c r="AC55" s="4"/>
      <c r="AD55" s="12"/>
    </row>
    <row r="56" spans="1:30" ht="20.100000000000001" customHeight="1" x14ac:dyDescent="0.3">
      <c r="A56" s="4">
        <v>8</v>
      </c>
      <c r="B56" s="5" t="str">
        <f t="shared" si="16"/>
        <v>1</v>
      </c>
      <c r="C56" s="5" t="str">
        <f t="shared" si="17"/>
        <v xml:space="preserve"> 1</v>
      </c>
      <c r="D56" s="6"/>
      <c r="E56" s="6"/>
      <c r="F56" s="6"/>
      <c r="G56" s="4"/>
      <c r="H56" s="4"/>
      <c r="I56" s="7">
        <f t="shared" si="13"/>
        <v>0</v>
      </c>
      <c r="J56" s="8"/>
      <c r="K56" s="7">
        <f t="shared" si="14"/>
        <v>0</v>
      </c>
      <c r="L56" s="9" t="e">
        <f t="shared" si="15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1"/>
      <c r="Z56" s="11"/>
      <c r="AA56" s="5"/>
      <c r="AB56" s="11" t="str">
        <f t="shared" si="18"/>
        <v/>
      </c>
      <c r="AC56" s="4"/>
      <c r="AD56" s="12"/>
    </row>
    <row r="57" spans="1:30" ht="20.100000000000001" customHeight="1" x14ac:dyDescent="0.3">
      <c r="A57" s="4">
        <v>9</v>
      </c>
      <c r="B57" s="5" t="str">
        <f t="shared" si="16"/>
        <v>1</v>
      </c>
      <c r="C57" s="5" t="str">
        <f t="shared" si="17"/>
        <v xml:space="preserve"> 1</v>
      </c>
      <c r="D57" s="6"/>
      <c r="E57" s="6"/>
      <c r="F57" s="6"/>
      <c r="G57" s="4"/>
      <c r="H57" s="4"/>
      <c r="I57" s="7">
        <f t="shared" si="13"/>
        <v>0</v>
      </c>
      <c r="J57" s="8"/>
      <c r="K57" s="7">
        <f t="shared" si="14"/>
        <v>0</v>
      </c>
      <c r="L57" s="9" t="e">
        <f t="shared" si="15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1"/>
      <c r="Z57" s="11"/>
      <c r="AA57" s="5"/>
      <c r="AB57" s="11" t="str">
        <f t="shared" si="18"/>
        <v/>
      </c>
      <c r="AC57" s="4"/>
      <c r="AD57" s="12"/>
    </row>
    <row r="58" spans="1:30" ht="20.100000000000001" customHeight="1" x14ac:dyDescent="0.3">
      <c r="A58" s="4">
        <v>10</v>
      </c>
      <c r="B58" s="5" t="str">
        <f t="shared" si="16"/>
        <v>1</v>
      </c>
      <c r="C58" s="5" t="str">
        <f t="shared" si="17"/>
        <v xml:space="preserve"> 1</v>
      </c>
      <c r="D58" s="6"/>
      <c r="E58" s="6"/>
      <c r="F58" s="6"/>
      <c r="G58" s="4"/>
      <c r="H58" s="4"/>
      <c r="I58" s="7">
        <f t="shared" si="13"/>
        <v>0</v>
      </c>
      <c r="J58" s="8"/>
      <c r="K58" s="7">
        <f t="shared" si="14"/>
        <v>0</v>
      </c>
      <c r="L58" s="9" t="e">
        <f t="shared" si="15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1"/>
      <c r="Z58" s="11"/>
      <c r="AA58" s="5"/>
      <c r="AB58" s="11" t="str">
        <f t="shared" si="18"/>
        <v/>
      </c>
      <c r="AC58" s="4"/>
      <c r="AD58" s="12"/>
    </row>
    <row r="59" spans="1:30" ht="20.100000000000001" customHeight="1" x14ac:dyDescent="0.3">
      <c r="A59" s="4">
        <v>11</v>
      </c>
      <c r="B59" s="5" t="str">
        <f t="shared" si="16"/>
        <v>1</v>
      </c>
      <c r="C59" s="5" t="str">
        <f t="shared" si="17"/>
        <v xml:space="preserve"> 1</v>
      </c>
      <c r="D59" s="6"/>
      <c r="E59" s="6"/>
      <c r="F59" s="6"/>
      <c r="G59" s="4"/>
      <c r="H59" s="4"/>
      <c r="I59" s="7">
        <f t="shared" si="13"/>
        <v>0</v>
      </c>
      <c r="J59" s="8"/>
      <c r="K59" s="7">
        <f t="shared" si="14"/>
        <v>0</v>
      </c>
      <c r="L59" s="9" t="e">
        <f t="shared" si="15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1"/>
      <c r="Z59" s="11"/>
      <c r="AA59" s="5"/>
      <c r="AB59" s="11" t="str">
        <f t="shared" si="18"/>
        <v/>
      </c>
      <c r="AC59" s="4"/>
      <c r="AD59" s="12"/>
    </row>
    <row r="60" spans="1:30" ht="20.100000000000001" customHeight="1" x14ac:dyDescent="0.3">
      <c r="A60" s="4">
        <v>12</v>
      </c>
      <c r="B60" s="5" t="str">
        <f t="shared" si="16"/>
        <v>1</v>
      </c>
      <c r="C60" s="5" t="str">
        <f t="shared" si="17"/>
        <v xml:space="preserve"> 1</v>
      </c>
      <c r="D60" s="6"/>
      <c r="E60" s="6"/>
      <c r="F60" s="6"/>
      <c r="G60" s="4"/>
      <c r="H60" s="4"/>
      <c r="I60" s="7">
        <f t="shared" si="13"/>
        <v>0</v>
      </c>
      <c r="J60" s="8"/>
      <c r="K60" s="7">
        <f t="shared" si="14"/>
        <v>0</v>
      </c>
      <c r="L60" s="9" t="e">
        <f t="shared" si="15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1"/>
      <c r="Z60" s="11"/>
      <c r="AA60" s="5"/>
      <c r="AB60" s="11" t="str">
        <f t="shared" si="18"/>
        <v/>
      </c>
      <c r="AC60" s="4"/>
      <c r="AD60" s="12"/>
    </row>
    <row r="61" spans="1:30" ht="20.100000000000001" customHeight="1" x14ac:dyDescent="0.3">
      <c r="A61" s="4">
        <v>13</v>
      </c>
      <c r="B61" s="5" t="str">
        <f t="shared" si="16"/>
        <v>1</v>
      </c>
      <c r="C61" s="5" t="str">
        <f t="shared" si="17"/>
        <v xml:space="preserve"> 1</v>
      </c>
      <c r="D61" s="6"/>
      <c r="E61" s="6"/>
      <c r="F61" s="6"/>
      <c r="G61" s="4"/>
      <c r="H61" s="4"/>
      <c r="I61" s="7">
        <f t="shared" si="13"/>
        <v>0</v>
      </c>
      <c r="J61" s="8"/>
      <c r="K61" s="7">
        <f t="shared" si="14"/>
        <v>0</v>
      </c>
      <c r="L61" s="9" t="e">
        <f t="shared" si="15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1"/>
      <c r="Z61" s="11"/>
      <c r="AA61" s="5"/>
      <c r="AB61" s="11" t="str">
        <f t="shared" si="18"/>
        <v/>
      </c>
      <c r="AC61" s="4"/>
      <c r="AD61" s="12"/>
    </row>
    <row r="62" spans="1:30" ht="20.100000000000001" customHeight="1" x14ac:dyDescent="0.3">
      <c r="A62" s="4">
        <v>14</v>
      </c>
      <c r="B62" s="5" t="str">
        <f t="shared" si="16"/>
        <v>1</v>
      </c>
      <c r="C62" s="5" t="str">
        <f t="shared" si="17"/>
        <v xml:space="preserve"> 1</v>
      </c>
      <c r="D62" s="6"/>
      <c r="E62" s="6"/>
      <c r="F62" s="6"/>
      <c r="G62" s="4"/>
      <c r="H62" s="4"/>
      <c r="I62" s="7">
        <f t="shared" si="13"/>
        <v>0</v>
      </c>
      <c r="J62" s="8"/>
      <c r="K62" s="7">
        <f t="shared" si="14"/>
        <v>0</v>
      </c>
      <c r="L62" s="9" t="e">
        <f t="shared" si="15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1"/>
      <c r="Z62" s="11"/>
      <c r="AA62" s="5"/>
      <c r="AB62" s="11" t="str">
        <f t="shared" si="18"/>
        <v/>
      </c>
      <c r="AC62" s="4"/>
      <c r="AD62" s="12"/>
    </row>
    <row r="63" spans="1:30" ht="20.100000000000001" customHeight="1" x14ac:dyDescent="0.3">
      <c r="A63" s="4">
        <v>15</v>
      </c>
      <c r="B63" s="5" t="str">
        <f t="shared" si="16"/>
        <v>1</v>
      </c>
      <c r="C63" s="5" t="str">
        <f t="shared" si="17"/>
        <v xml:space="preserve"> 1</v>
      </c>
      <c r="D63" s="6"/>
      <c r="E63" s="6"/>
      <c r="F63" s="6"/>
      <c r="G63" s="4"/>
      <c r="H63" s="4"/>
      <c r="I63" s="7">
        <f t="shared" si="13"/>
        <v>0</v>
      </c>
      <c r="J63" s="8"/>
      <c r="K63" s="7">
        <f t="shared" si="14"/>
        <v>0</v>
      </c>
      <c r="L63" s="9" t="e">
        <f t="shared" si="15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1"/>
      <c r="Z63" s="11"/>
      <c r="AA63" s="5"/>
      <c r="AB63" s="11" t="str">
        <f t="shared" si="18"/>
        <v/>
      </c>
      <c r="AC63" s="4"/>
      <c r="AD63" s="12"/>
    </row>
    <row r="64" spans="1:30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X47:X48"/>
    <mergeCell ref="Y47:AD48"/>
    <mergeCell ref="Q47:Q48"/>
    <mergeCell ref="S47:S48"/>
    <mergeCell ref="U47:U48"/>
    <mergeCell ref="V47:V48"/>
    <mergeCell ref="W47:W48"/>
    <mergeCell ref="M47:M48"/>
    <mergeCell ref="H5:H6"/>
    <mergeCell ref="I5:I6"/>
    <mergeCell ref="J5:J6"/>
    <mergeCell ref="K5:K6"/>
    <mergeCell ref="L5:L6"/>
    <mergeCell ref="M5:X5"/>
    <mergeCell ref="A47:H48"/>
    <mergeCell ref="I47:I48"/>
    <mergeCell ref="J47:J48"/>
    <mergeCell ref="K47:K48"/>
    <mergeCell ref="L47:L48"/>
    <mergeCell ref="T47:T48"/>
    <mergeCell ref="N47:N48"/>
    <mergeCell ref="O47:O48"/>
    <mergeCell ref="P47:P48"/>
    <mergeCell ref="A1:D3"/>
    <mergeCell ref="E1:AD3"/>
    <mergeCell ref="A4:AD4"/>
    <mergeCell ref="A5:A6"/>
    <mergeCell ref="B5:B6"/>
    <mergeCell ref="C5:C6"/>
    <mergeCell ref="D5:D6"/>
    <mergeCell ref="E5:E6"/>
    <mergeCell ref="F5:F6"/>
    <mergeCell ref="G5:G6"/>
    <mergeCell ref="Y5:AA5"/>
    <mergeCell ref="AB5:AB6"/>
    <mergeCell ref="AC5:AC6"/>
    <mergeCell ref="AD5:AD6"/>
  </mergeCells>
  <phoneticPr fontId="4" type="noConversion"/>
  <conditionalFormatting sqref="A7:C46 J7:AD8 AD9:AD12 D16:F16 I33:AB34 J9:AB12 D42:AD46 D39:H41 J41:AD41 J16:X16 Z16:AB16 AD16 AC8:AC16 J17:AD30 J31:AB32 J35:AB40 AD31:AD40">
    <cfRule type="expression" dxfId="313" priority="215">
      <formula>$L7&gt;0.15</formula>
    </cfRule>
    <cfRule type="expression" dxfId="312" priority="216">
      <formula>AND($L7&gt;0.08,$L7&lt;0.15)</formula>
    </cfRule>
  </conditionalFormatting>
  <conditionalFormatting sqref="A50:AD63 A49:C49 G49:AD49">
    <cfRule type="expression" dxfId="311" priority="213">
      <formula>$L49&gt;0.15</formula>
    </cfRule>
    <cfRule type="expression" dxfId="310" priority="214">
      <formula>AND($L49&gt;0.08,$L49&lt;0.15)</formula>
    </cfRule>
  </conditionalFormatting>
  <conditionalFormatting sqref="J7:AD12 J13:AB15 AD13:AD15 AC13:AC16">
    <cfRule type="expression" dxfId="309" priority="211">
      <formula>$L7&gt;0.15</formula>
    </cfRule>
    <cfRule type="expression" dxfId="308" priority="212">
      <formula>AND($L7&gt;0.08,$L7&lt;0.15)</formula>
    </cfRule>
  </conditionalFormatting>
  <conditionalFormatting sqref="D14:F14">
    <cfRule type="expression" dxfId="307" priority="209">
      <formula>$L14&gt;0.15</formula>
    </cfRule>
    <cfRule type="expression" dxfId="306" priority="210">
      <formula>AND($L14&gt;0.08,$L14&lt;0.15)</formula>
    </cfRule>
  </conditionalFormatting>
  <conditionalFormatting sqref="D14:F14">
    <cfRule type="expression" dxfId="305" priority="207">
      <formula>$L14&gt;0.15</formula>
    </cfRule>
    <cfRule type="expression" dxfId="304" priority="208">
      <formula>AND($L14&gt;0.08,$L14&lt;0.15)</formula>
    </cfRule>
  </conditionalFormatting>
  <conditionalFormatting sqref="G14:H14">
    <cfRule type="expression" dxfId="303" priority="205">
      <formula>$L14&gt;0.15</formula>
    </cfRule>
    <cfRule type="expression" dxfId="302" priority="206">
      <formula>AND($L14&gt;0.08,$L14&lt;0.15)</formula>
    </cfRule>
  </conditionalFormatting>
  <conditionalFormatting sqref="D19:H19">
    <cfRule type="expression" dxfId="301" priority="201">
      <formula>$L18&gt;0.15</formula>
    </cfRule>
    <cfRule type="expression" dxfId="300" priority="202">
      <formula>AND($L18&gt;0.08,$L18&lt;0.15)</formula>
    </cfRule>
  </conditionalFormatting>
  <conditionalFormatting sqref="D20:H20">
    <cfRule type="expression" dxfId="299" priority="193">
      <formula>$L20&gt;0.15</formula>
    </cfRule>
    <cfRule type="expression" dxfId="298" priority="194">
      <formula>AND($L20&gt;0.08,$L20&lt;0.15)</formula>
    </cfRule>
  </conditionalFormatting>
  <conditionalFormatting sqref="D20:H20">
    <cfRule type="expression" dxfId="297" priority="191">
      <formula>$L20&gt;0.15</formula>
    </cfRule>
    <cfRule type="expression" dxfId="296" priority="192">
      <formula>AND($L20&gt;0.08,$L20&lt;0.15)</formula>
    </cfRule>
  </conditionalFormatting>
  <conditionalFormatting sqref="E26:H26">
    <cfRule type="expression" dxfId="295" priority="177">
      <formula>$L26&gt;0.15</formula>
    </cfRule>
    <cfRule type="expression" dxfId="294" priority="178">
      <formula>AND($L26&gt;0.08,$L26&lt;0.15)</formula>
    </cfRule>
  </conditionalFormatting>
  <conditionalFormatting sqref="D26">
    <cfRule type="expression" dxfId="293" priority="169">
      <formula>$L26&gt;0.15</formula>
    </cfRule>
    <cfRule type="expression" dxfId="292" priority="170">
      <formula>AND($L26&gt;0.08,$L26&lt;0.15)</formula>
    </cfRule>
  </conditionalFormatting>
  <conditionalFormatting sqref="D34:H34">
    <cfRule type="expression" dxfId="291" priority="163">
      <formula>$L34&gt;0.15</formula>
    </cfRule>
    <cfRule type="expression" dxfId="290" priority="164">
      <formula>AND($L34&gt;0.08,$L34&lt;0.15)</formula>
    </cfRule>
  </conditionalFormatting>
  <conditionalFormatting sqref="E8:F8">
    <cfRule type="expression" dxfId="289" priority="143">
      <formula>$L8&gt;0.15</formula>
    </cfRule>
    <cfRule type="expression" dxfId="288" priority="144">
      <formula>AND($L8&gt;0.08,$L8&lt;0.15)</formula>
    </cfRule>
  </conditionalFormatting>
  <conditionalFormatting sqref="G8:H8">
    <cfRule type="expression" dxfId="287" priority="141">
      <formula>$L8&gt;0.15</formula>
    </cfRule>
    <cfRule type="expression" dxfId="286" priority="142">
      <formula>AND($L8&gt;0.08,$L8&lt;0.15)</formula>
    </cfRule>
  </conditionalFormatting>
  <conditionalFormatting sqref="D8">
    <cfRule type="expression" dxfId="285" priority="139">
      <formula>$L8&gt;0.15</formula>
    </cfRule>
    <cfRule type="expression" dxfId="284" priority="140">
      <formula>AND($L8&gt;0.08,$L8&lt;0.15)</formula>
    </cfRule>
  </conditionalFormatting>
  <conditionalFormatting sqref="F9">
    <cfRule type="expression" dxfId="283" priority="137">
      <formula>$L9&gt;0.15</formula>
    </cfRule>
    <cfRule type="expression" dxfId="282" priority="138">
      <formula>AND($L9&gt;0.08,$L9&lt;0.15)</formula>
    </cfRule>
  </conditionalFormatting>
  <conditionalFormatting sqref="G9:H9">
    <cfRule type="expression" dxfId="281" priority="135">
      <formula>$L9&gt;0.15</formula>
    </cfRule>
    <cfRule type="expression" dxfId="280" priority="136">
      <formula>AND($L9&gt;0.08,$L9&lt;0.15)</formula>
    </cfRule>
  </conditionalFormatting>
  <conditionalFormatting sqref="D9">
    <cfRule type="expression" dxfId="279" priority="133">
      <formula>$L9&gt;0.15</formula>
    </cfRule>
    <cfRule type="expression" dxfId="278" priority="134">
      <formula>AND($L9&gt;0.08,$L9&lt;0.15)</formula>
    </cfRule>
  </conditionalFormatting>
  <conditionalFormatting sqref="I31:I39">
    <cfRule type="expression" dxfId="277" priority="131">
      <formula>$L31&gt;0.15</formula>
    </cfRule>
    <cfRule type="expression" dxfId="276" priority="132">
      <formula>AND($L31&gt;0.08,$L31&lt;0.15)</formula>
    </cfRule>
  </conditionalFormatting>
  <conditionalFormatting sqref="I7:I11">
    <cfRule type="expression" dxfId="275" priority="129">
      <formula>$L7&gt;0.15</formula>
    </cfRule>
    <cfRule type="expression" dxfId="274" priority="130">
      <formula>AND($L7&gt;0.08,$L7&lt;0.15)</formula>
    </cfRule>
  </conditionalFormatting>
  <conditionalFormatting sqref="I12:I16">
    <cfRule type="expression" dxfId="273" priority="127">
      <formula>$L12&gt;0.15</formula>
    </cfRule>
    <cfRule type="expression" dxfId="272" priority="128">
      <formula>AND($L12&gt;0.08,$L12&lt;0.15)</formula>
    </cfRule>
  </conditionalFormatting>
  <conditionalFormatting sqref="I18:I22">
    <cfRule type="expression" dxfId="271" priority="125">
      <formula>$L18&gt;0.15</formula>
    </cfRule>
    <cfRule type="expression" dxfId="270" priority="126">
      <formula>AND($L18&gt;0.08,$L18&lt;0.15)</formula>
    </cfRule>
  </conditionalFormatting>
  <conditionalFormatting sqref="I23:I27">
    <cfRule type="expression" dxfId="269" priority="123">
      <formula>$L23&gt;0.15</formula>
    </cfRule>
    <cfRule type="expression" dxfId="268" priority="124">
      <formula>AND($L23&gt;0.08,$L23&lt;0.15)</formula>
    </cfRule>
  </conditionalFormatting>
  <conditionalFormatting sqref="I28:I32">
    <cfRule type="expression" dxfId="267" priority="121">
      <formula>$L28&gt;0.15</formula>
    </cfRule>
    <cfRule type="expression" dxfId="266" priority="122">
      <formula>AND($L28&gt;0.08,$L28&lt;0.15)</formula>
    </cfRule>
  </conditionalFormatting>
  <conditionalFormatting sqref="I41">
    <cfRule type="expression" dxfId="265" priority="119">
      <formula>$L41&gt;0.15</formula>
    </cfRule>
    <cfRule type="expression" dxfId="264" priority="120">
      <formula>AND($L41&gt;0.08,$L41&lt;0.15)</formula>
    </cfRule>
  </conditionalFormatting>
  <conditionalFormatting sqref="I40">
    <cfRule type="expression" dxfId="263" priority="117">
      <formula>$L40&gt;0.15</formula>
    </cfRule>
    <cfRule type="expression" dxfId="262" priority="118">
      <formula>AND($L40&gt;0.08,$L40&lt;0.15)</formula>
    </cfRule>
  </conditionalFormatting>
  <conditionalFormatting sqref="I17">
    <cfRule type="expression" dxfId="261" priority="115">
      <formula>$L17&gt;0.15</formula>
    </cfRule>
    <cfRule type="expression" dxfId="260" priority="116">
      <formula>AND($L17&gt;0.08,$L17&lt;0.15)</formula>
    </cfRule>
  </conditionalFormatting>
  <conditionalFormatting sqref="D7:H7">
    <cfRule type="expression" dxfId="259" priority="113">
      <formula>$L7&gt;0.15</formula>
    </cfRule>
    <cfRule type="expression" dxfId="258" priority="114">
      <formula>AND($L7&gt;0.08,$L7&lt;0.15)</formula>
    </cfRule>
  </conditionalFormatting>
  <conditionalFormatting sqref="D7:H7">
    <cfRule type="expression" dxfId="257" priority="111">
      <formula>$L7&gt;0.15</formula>
    </cfRule>
    <cfRule type="expression" dxfId="256" priority="112">
      <formula>AND($L7&gt;0.08,$L7&lt;0.15)</formula>
    </cfRule>
  </conditionalFormatting>
  <conditionalFormatting sqref="E9">
    <cfRule type="expression" dxfId="255" priority="109">
      <formula>$L9&gt;0.15</formula>
    </cfRule>
    <cfRule type="expression" dxfId="254" priority="110">
      <formula>AND($L9&gt;0.08,$L9&lt;0.15)</formula>
    </cfRule>
  </conditionalFormatting>
  <conditionalFormatting sqref="D10:H10">
    <cfRule type="expression" dxfId="253" priority="107">
      <formula>$L10&gt;0.15</formula>
    </cfRule>
    <cfRule type="expression" dxfId="252" priority="108">
      <formula>AND($L10&gt;0.08,$L10&lt;0.15)</formula>
    </cfRule>
  </conditionalFormatting>
  <conditionalFormatting sqref="D11:H11">
    <cfRule type="expression" dxfId="251" priority="105">
      <formula>$L11&gt;0.15</formula>
    </cfRule>
    <cfRule type="expression" dxfId="250" priority="106">
      <formula>AND($L11&gt;0.08,$L11&lt;0.15)</formula>
    </cfRule>
  </conditionalFormatting>
  <conditionalFormatting sqref="E49:F49">
    <cfRule type="expression" dxfId="249" priority="99">
      <formula>$L49&gt;0.15</formula>
    </cfRule>
    <cfRule type="expression" dxfId="248" priority="100">
      <formula>AND($L49&gt;0.08,$L49&lt;0.15)</formula>
    </cfRule>
  </conditionalFormatting>
  <conditionalFormatting sqref="D49">
    <cfRule type="expression" dxfId="247" priority="97">
      <formula>$L49&gt;0.15</formula>
    </cfRule>
    <cfRule type="expression" dxfId="246" priority="98">
      <formula>AND($L49&gt;0.08,$L49&lt;0.15)</formula>
    </cfRule>
  </conditionalFormatting>
  <conditionalFormatting sqref="I13:I17">
    <cfRule type="expression" dxfId="245" priority="95">
      <formula>$L13&gt;0.15</formula>
    </cfRule>
    <cfRule type="expression" dxfId="244" priority="96">
      <formula>AND($L13&gt;0.08,$L13&lt;0.15)</formula>
    </cfRule>
  </conditionalFormatting>
  <conditionalFormatting sqref="I18:I19">
    <cfRule type="expression" dxfId="243" priority="93">
      <formula>$L18&gt;0.15</formula>
    </cfRule>
    <cfRule type="expression" dxfId="242" priority="94">
      <formula>AND($L18&gt;0.08,$L18&lt;0.15)</formula>
    </cfRule>
  </conditionalFormatting>
  <conditionalFormatting sqref="I12">
    <cfRule type="expression" dxfId="241" priority="91">
      <formula>$L12&gt;0.15</formula>
    </cfRule>
    <cfRule type="expression" dxfId="240" priority="92">
      <formula>AND($L12&gt;0.08,$L12&lt;0.15)</formula>
    </cfRule>
  </conditionalFormatting>
  <conditionalFormatting sqref="Y16">
    <cfRule type="expression" dxfId="239" priority="89">
      <formula>$L16&gt;0.15</formula>
    </cfRule>
    <cfRule type="expression" dxfId="238" priority="90">
      <formula>AND($L16&gt;0.08,$L16&lt;0.15)</formula>
    </cfRule>
  </conditionalFormatting>
  <conditionalFormatting sqref="D12:F12">
    <cfRule type="expression" dxfId="237" priority="87">
      <formula>$L12&gt;0.15</formula>
    </cfRule>
    <cfRule type="expression" dxfId="236" priority="88">
      <formula>AND($L12&gt;0.08,$L12&lt;0.15)</formula>
    </cfRule>
  </conditionalFormatting>
  <conditionalFormatting sqref="D12:F12">
    <cfRule type="expression" dxfId="235" priority="85">
      <formula>$L12&gt;0.15</formula>
    </cfRule>
    <cfRule type="expression" dxfId="234" priority="86">
      <formula>AND($L12&gt;0.08,$L12&lt;0.15)</formula>
    </cfRule>
  </conditionalFormatting>
  <conditionalFormatting sqref="G12:H12">
    <cfRule type="expression" dxfId="233" priority="83">
      <formula>$L12&gt;0.15</formula>
    </cfRule>
    <cfRule type="expression" dxfId="232" priority="84">
      <formula>AND($L12&gt;0.08,$L12&lt;0.15)</formula>
    </cfRule>
  </conditionalFormatting>
  <conditionalFormatting sqref="D13:F13">
    <cfRule type="expression" dxfId="231" priority="81">
      <formula>$L13&gt;0.15</formula>
    </cfRule>
    <cfRule type="expression" dxfId="230" priority="82">
      <formula>AND($L13&gt;0.08,$L13&lt;0.15)</formula>
    </cfRule>
  </conditionalFormatting>
  <conditionalFormatting sqref="D13:F13">
    <cfRule type="expression" dxfId="229" priority="79">
      <formula>$L13&gt;0.15</formula>
    </cfRule>
    <cfRule type="expression" dxfId="228" priority="80">
      <formula>AND($L13&gt;0.08,$L13&lt;0.15)</formula>
    </cfRule>
  </conditionalFormatting>
  <conditionalFormatting sqref="G13:H13">
    <cfRule type="expression" dxfId="227" priority="77">
      <formula>$L13&gt;0.15</formula>
    </cfRule>
    <cfRule type="expression" dxfId="226" priority="78">
      <formula>AND($L13&gt;0.08,$L13&lt;0.15)</formula>
    </cfRule>
  </conditionalFormatting>
  <conditionalFormatting sqref="D15:H15">
    <cfRule type="expression" dxfId="225" priority="75">
      <formula>$L15&gt;0.15</formula>
    </cfRule>
    <cfRule type="expression" dxfId="224" priority="76">
      <formula>AND($L15&gt;0.08,$L15&lt;0.15)</formula>
    </cfRule>
  </conditionalFormatting>
  <conditionalFormatting sqref="G16:H16">
    <cfRule type="expression" dxfId="223" priority="73">
      <formula>$L16&gt;0.15</formula>
    </cfRule>
    <cfRule type="expression" dxfId="222" priority="74">
      <formula>AND($L16&gt;0.08,$L16&lt;0.15)</formula>
    </cfRule>
  </conditionalFormatting>
  <conditionalFormatting sqref="D17:F17">
    <cfRule type="expression" dxfId="221" priority="71">
      <formula>$L17&gt;0.15</formula>
    </cfRule>
    <cfRule type="expression" dxfId="220" priority="72">
      <formula>AND($L17&gt;0.08,$L17&lt;0.15)</formula>
    </cfRule>
  </conditionalFormatting>
  <conditionalFormatting sqref="D17:F17">
    <cfRule type="expression" dxfId="219" priority="69">
      <formula>$L17&gt;0.15</formula>
    </cfRule>
    <cfRule type="expression" dxfId="218" priority="70">
      <formula>AND($L17&gt;0.08,$L17&lt;0.15)</formula>
    </cfRule>
  </conditionalFormatting>
  <conditionalFormatting sqref="G17:H17">
    <cfRule type="expression" dxfId="217" priority="67">
      <formula>$L17&gt;0.15</formula>
    </cfRule>
    <cfRule type="expression" dxfId="216" priority="68">
      <formula>AND($L17&gt;0.08,$L17&lt;0.15)</formula>
    </cfRule>
  </conditionalFormatting>
  <conditionalFormatting sqref="D18:F18">
    <cfRule type="expression" dxfId="215" priority="65">
      <formula>$L18&gt;0.15</formula>
    </cfRule>
    <cfRule type="expression" dxfId="214" priority="66">
      <formula>AND($L18&gt;0.08,$L18&lt;0.15)</formula>
    </cfRule>
  </conditionalFormatting>
  <conditionalFormatting sqref="D18:F18">
    <cfRule type="expression" dxfId="213" priority="63">
      <formula>$L18&gt;0.15</formula>
    </cfRule>
    <cfRule type="expression" dxfId="212" priority="64">
      <formula>AND($L18&gt;0.08,$L18&lt;0.15)</formula>
    </cfRule>
  </conditionalFormatting>
  <conditionalFormatting sqref="G18:H18">
    <cfRule type="expression" dxfId="211" priority="61">
      <formula>$L18&gt;0.15</formula>
    </cfRule>
    <cfRule type="expression" dxfId="210" priority="62">
      <formula>AND($L18&gt;0.08,$L18&lt;0.15)</formula>
    </cfRule>
  </conditionalFormatting>
  <conditionalFormatting sqref="D21:H21">
    <cfRule type="expression" dxfId="209" priority="59">
      <formula>$L21&gt;0.15</formula>
    </cfRule>
    <cfRule type="expression" dxfId="208" priority="60">
      <formula>AND($L21&gt;0.08,$L21&lt;0.15)</formula>
    </cfRule>
  </conditionalFormatting>
  <conditionalFormatting sqref="D22:H22">
    <cfRule type="expression" dxfId="207" priority="57">
      <formula>$L22&gt;0.15</formula>
    </cfRule>
    <cfRule type="expression" dxfId="206" priority="58">
      <formula>AND($L22&gt;0.08,$L22&lt;0.15)</formula>
    </cfRule>
  </conditionalFormatting>
  <conditionalFormatting sqref="D22:H22">
    <cfRule type="expression" dxfId="205" priority="55">
      <formula>$L22&gt;0.15</formula>
    </cfRule>
    <cfRule type="expression" dxfId="204" priority="56">
      <formula>AND($L22&gt;0.08,$L22&lt;0.15)</formula>
    </cfRule>
  </conditionalFormatting>
  <conditionalFormatting sqref="D23:H23">
    <cfRule type="expression" dxfId="203" priority="53">
      <formula>$L23&gt;0.15</formula>
    </cfRule>
    <cfRule type="expression" dxfId="202" priority="54">
      <formula>AND($L23&gt;0.08,$L23&lt;0.15)</formula>
    </cfRule>
  </conditionalFormatting>
  <conditionalFormatting sqref="D24:H24">
    <cfRule type="expression" dxfId="201" priority="51">
      <formula>$L24&gt;0.15</formula>
    </cfRule>
    <cfRule type="expression" dxfId="200" priority="52">
      <formula>AND($L24&gt;0.08,$L24&lt;0.15)</formula>
    </cfRule>
  </conditionalFormatting>
  <conditionalFormatting sqref="D24:H24">
    <cfRule type="expression" dxfId="199" priority="49">
      <formula>$L24&gt;0.15</formula>
    </cfRule>
    <cfRule type="expression" dxfId="198" priority="50">
      <formula>AND($L24&gt;0.08,$L24&lt;0.15)</formula>
    </cfRule>
  </conditionalFormatting>
  <conditionalFormatting sqref="D25:H25">
    <cfRule type="expression" dxfId="197" priority="47">
      <formula>$L25&gt;0.15</formula>
    </cfRule>
    <cfRule type="expression" dxfId="196" priority="48">
      <formula>AND($L25&gt;0.08,$L25&lt;0.15)</formula>
    </cfRule>
  </conditionalFormatting>
  <conditionalFormatting sqref="D25:H25">
    <cfRule type="expression" dxfId="195" priority="45">
      <formula>$L25&gt;0.15</formula>
    </cfRule>
    <cfRule type="expression" dxfId="194" priority="46">
      <formula>AND($L25&gt;0.08,$L25&lt;0.15)</formula>
    </cfRule>
  </conditionalFormatting>
  <conditionalFormatting sqref="E27:H27">
    <cfRule type="expression" dxfId="193" priority="43">
      <formula>$L27&gt;0.15</formula>
    </cfRule>
    <cfRule type="expression" dxfId="192" priority="44">
      <formula>AND($L27&gt;0.08,$L27&lt;0.15)</formula>
    </cfRule>
  </conditionalFormatting>
  <conditionalFormatting sqref="D27">
    <cfRule type="expression" dxfId="191" priority="41">
      <formula>$L27&gt;0.15</formula>
    </cfRule>
    <cfRule type="expression" dxfId="190" priority="42">
      <formula>AND($L27&gt;0.08,$L27&lt;0.15)</formula>
    </cfRule>
  </conditionalFormatting>
  <conditionalFormatting sqref="E28:H28">
    <cfRule type="expression" dxfId="189" priority="39">
      <formula>$L28&gt;0.15</formula>
    </cfRule>
    <cfRule type="expression" dxfId="188" priority="40">
      <formula>AND($L28&gt;0.08,$L28&lt;0.15)</formula>
    </cfRule>
  </conditionalFormatting>
  <conditionalFormatting sqref="D28">
    <cfRule type="expression" dxfId="187" priority="37">
      <formula>$L28&gt;0.15</formula>
    </cfRule>
    <cfRule type="expression" dxfId="186" priority="38">
      <formula>AND($L28&gt;0.08,$L28&lt;0.15)</formula>
    </cfRule>
  </conditionalFormatting>
  <conditionalFormatting sqref="E29:H29">
    <cfRule type="expression" dxfId="185" priority="35">
      <formula>$L29&gt;0.15</formula>
    </cfRule>
    <cfRule type="expression" dxfId="184" priority="36">
      <formula>AND($L29&gt;0.08,$L29&lt;0.15)</formula>
    </cfRule>
  </conditionalFormatting>
  <conditionalFormatting sqref="D29">
    <cfRule type="expression" dxfId="183" priority="33">
      <formula>$L29&gt;0.15</formula>
    </cfRule>
    <cfRule type="expression" dxfId="182" priority="34">
      <formula>AND($L29&gt;0.08,$L29&lt;0.15)</formula>
    </cfRule>
  </conditionalFormatting>
  <conditionalFormatting sqref="E30:H30">
    <cfRule type="expression" dxfId="181" priority="31">
      <formula>$L30&gt;0.15</formula>
    </cfRule>
    <cfRule type="expression" dxfId="180" priority="32">
      <formula>AND($L30&gt;0.08,$L30&lt;0.15)</formula>
    </cfRule>
  </conditionalFormatting>
  <conditionalFormatting sqref="D30">
    <cfRule type="expression" dxfId="179" priority="29">
      <formula>$L30&gt;0.15</formula>
    </cfRule>
    <cfRule type="expression" dxfId="178" priority="30">
      <formula>AND($L30&gt;0.08,$L30&lt;0.15)</formula>
    </cfRule>
  </conditionalFormatting>
  <conditionalFormatting sqref="AC31:AC40">
    <cfRule type="expression" dxfId="177" priority="27">
      <formula>$L31&gt;0.15</formula>
    </cfRule>
    <cfRule type="expression" dxfId="176" priority="28">
      <formula>AND($L31&gt;0.08,$L31&lt;0.15)</formula>
    </cfRule>
  </conditionalFormatting>
  <conditionalFormatting sqref="D32:H32">
    <cfRule type="expression" dxfId="175" priority="17">
      <formula>$L32&gt;0.15</formula>
    </cfRule>
    <cfRule type="expression" dxfId="174" priority="18">
      <formula>AND($L32&gt;0.08,$L32&lt;0.15)</formula>
    </cfRule>
  </conditionalFormatting>
  <conditionalFormatting sqref="D33:H33">
    <cfRule type="expression" dxfId="173" priority="15">
      <formula>$L33&gt;0.15</formula>
    </cfRule>
    <cfRule type="expression" dxfId="172" priority="16">
      <formula>AND($L33&gt;0.08,$L33&lt;0.15)</formula>
    </cfRule>
  </conditionalFormatting>
  <conditionalFormatting sqref="D36:H36">
    <cfRule type="expression" dxfId="171" priority="9">
      <formula>$L36&gt;0.15</formula>
    </cfRule>
    <cfRule type="expression" dxfId="170" priority="10">
      <formula>AND($L36&gt;0.08,$L36&lt;0.15)</formula>
    </cfRule>
  </conditionalFormatting>
  <conditionalFormatting sqref="D35:H35">
    <cfRule type="expression" dxfId="169" priority="7">
      <formula>$L35&gt;0.15</formula>
    </cfRule>
    <cfRule type="expression" dxfId="168" priority="8">
      <formula>AND($L35&gt;0.08,$L35&lt;0.15)</formula>
    </cfRule>
  </conditionalFormatting>
  <conditionalFormatting sqref="D37:H37">
    <cfRule type="expression" dxfId="167" priority="5">
      <formula>$L37&gt;0.15</formula>
    </cfRule>
    <cfRule type="expression" dxfId="166" priority="6">
      <formula>AND($L37&gt;0.08,$L37&lt;0.15)</formula>
    </cfRule>
  </conditionalFormatting>
  <conditionalFormatting sqref="D31:H31">
    <cfRule type="expression" dxfId="165" priority="3">
      <formula>$L31&gt;0.15</formula>
    </cfRule>
    <cfRule type="expression" dxfId="164" priority="4">
      <formula>AND($L31&gt;0.08,$L31&lt;0.15)</formula>
    </cfRule>
  </conditionalFormatting>
  <conditionalFormatting sqref="D38:H38">
    <cfRule type="expression" dxfId="163" priority="1">
      <formula>$L38&gt;0.15</formula>
    </cfRule>
    <cfRule type="expression" dxfId="162" priority="2">
      <formula>AND($L38&gt;0.08,$L38&lt;0.15)</formula>
    </cfRule>
  </conditionalFormatting>
  <dataValidations count="3">
    <dataValidation allowBlank="1" showInputMessage="1" showErrorMessage="1" prompt="수식 계산_x000a_수치 입력 금지" sqref="K7:K46 K49:K63" xr:uid="{A7DA6B07-12D6-42AE-9444-EB7D68F0ACDC}"/>
    <dataValidation type="whole" allowBlank="1" showInputMessage="1" showErrorMessage="1" errorTitle="입력값이 올바르지 않습니다." error="숫자만 쓰세요!" sqref="M49:X63 M7:X46" xr:uid="{487D76C1-7EB4-4E41-9082-DF14BC288D7C}">
      <formula1>0</formula1>
      <formula2>20000</formula2>
    </dataValidation>
    <dataValidation type="list" allowBlank="1" showInputMessage="1" showErrorMessage="1" sqref="AA7:AA46 AA49:AA63" xr:uid="{BC075508-6320-48BE-B3EB-69967DC5B70D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20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915EFF6-8D3D-4674-BFB9-8C6AF79993F7}">
          <x14:formula1>
            <xm:f>데이터!$B$4:$B$17</xm:f>
          </x14:formula1>
          <xm:sqref>D49:D63 D19 D16 D8:D10 D23:D30 D32:D37 D39:D46</xm:sqref>
        </x14:dataValidation>
        <x14:dataValidation type="list" allowBlank="1" showInputMessage="1" showErrorMessage="1" xr:uid="{6363E758-E0DD-4C88-B5F8-B9AAC40B30EA}">
          <x14:formula1>
            <xm:f>데이터!$C$4:$C$11</xm:f>
          </x14:formula1>
          <xm:sqref>AC49:AC63 AC7:AC30 AC41:AC46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4D47D-4157-410C-BC57-2CC6DBE9A4E5}">
  <dimension ref="A1:AD72"/>
  <sheetViews>
    <sheetView tabSelected="1" zoomScale="85" zoomScaleNormal="85" workbookViewId="0">
      <pane ySplit="6" topLeftCell="A7" activePane="bottomLeft" state="frozen"/>
      <selection activeCell="A4" sqref="A4:AC4"/>
      <selection pane="bottomLeft" activeCell="E39" sqref="E39"/>
    </sheetView>
  </sheetViews>
  <sheetFormatPr defaultRowHeight="16.5" x14ac:dyDescent="0.3"/>
  <cols>
    <col min="1" max="1" width="6.75" style="17" customWidth="1"/>
    <col min="2" max="2" width="6.25" style="17" customWidth="1"/>
    <col min="3" max="3" width="6.75" style="17" customWidth="1"/>
    <col min="4" max="4" width="8.125" style="17" customWidth="1"/>
    <col min="5" max="5" width="19" style="17" customWidth="1"/>
    <col min="6" max="6" width="22.75" style="17" customWidth="1"/>
    <col min="7" max="8" width="7.875" style="17" customWidth="1"/>
    <col min="9" max="9" width="6.625" style="17" customWidth="1"/>
    <col min="10" max="10" width="7.5" style="17" bestFit="1" customWidth="1"/>
    <col min="11" max="11" width="6.625" style="17" customWidth="1"/>
    <col min="12" max="12" width="7.875" style="18" customWidth="1"/>
    <col min="13" max="24" width="5.875" style="17" customWidth="1"/>
    <col min="25" max="25" width="9.875" style="17" customWidth="1"/>
    <col min="26" max="27" width="5.375" style="17" customWidth="1"/>
    <col min="28" max="28" width="9" style="17" customWidth="1"/>
    <col min="29" max="29" width="10.25" style="17" customWidth="1"/>
    <col min="30" max="30" width="33.75" style="17" bestFit="1" customWidth="1"/>
    <col min="31" max="16384" width="9" style="17"/>
  </cols>
  <sheetData>
    <row r="1" spans="1:30" s="1" customFormat="1" ht="13.5" customHeight="1" x14ac:dyDescent="0.3">
      <c r="A1" s="32" t="s">
        <v>144</v>
      </c>
      <c r="B1" s="33"/>
      <c r="C1" s="33"/>
      <c r="D1" s="33"/>
      <c r="E1" s="38" t="s">
        <v>0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9"/>
    </row>
    <row r="2" spans="1:30" s="1" customFormat="1" ht="13.5" customHeight="1" x14ac:dyDescent="0.3">
      <c r="A2" s="34"/>
      <c r="B2" s="35"/>
      <c r="C2" s="35"/>
      <c r="D2" s="35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1"/>
    </row>
    <row r="3" spans="1:30" s="1" customFormat="1" ht="13.5" customHeight="1" x14ac:dyDescent="0.3">
      <c r="A3" s="36"/>
      <c r="B3" s="37"/>
      <c r="C3" s="37"/>
      <c r="D3" s="37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3"/>
    </row>
    <row r="4" spans="1:30" s="1" customFormat="1" ht="9.9499999999999993" customHeight="1" thickBot="1" x14ac:dyDescent="0.35">
      <c r="A4" s="44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6"/>
    </row>
    <row r="5" spans="1:30" s="2" customFormat="1" ht="17.25" thickTop="1" x14ac:dyDescent="0.3">
      <c r="A5" s="47" t="s">
        <v>1</v>
      </c>
      <c r="B5" s="49" t="s">
        <v>50</v>
      </c>
      <c r="C5" s="49" t="str">
        <f>RIGHT($A$1,1)</f>
        <v>일</v>
      </c>
      <c r="D5" s="47" t="s">
        <v>2</v>
      </c>
      <c r="E5" s="47" t="s">
        <v>3</v>
      </c>
      <c r="F5" s="47" t="s">
        <v>4</v>
      </c>
      <c r="G5" s="47" t="s">
        <v>5</v>
      </c>
      <c r="H5" s="55" t="s">
        <v>6</v>
      </c>
      <c r="I5" s="47" t="s">
        <v>7</v>
      </c>
      <c r="J5" s="47" t="s">
        <v>8</v>
      </c>
      <c r="K5" s="47" t="s">
        <v>9</v>
      </c>
      <c r="L5" s="56" t="s">
        <v>10</v>
      </c>
      <c r="M5" s="51" t="s">
        <v>11</v>
      </c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 t="s">
        <v>12</v>
      </c>
      <c r="Z5" s="51"/>
      <c r="AA5" s="51"/>
      <c r="AB5" s="51" t="s">
        <v>13</v>
      </c>
      <c r="AC5" s="51" t="s">
        <v>14</v>
      </c>
      <c r="AD5" s="53" t="s">
        <v>15</v>
      </c>
    </row>
    <row r="6" spans="1:30" s="2" customFormat="1" ht="25.5" customHeight="1" thickBot="1" x14ac:dyDescent="0.35">
      <c r="A6" s="48"/>
      <c r="B6" s="50"/>
      <c r="C6" s="50"/>
      <c r="D6" s="48"/>
      <c r="E6" s="48"/>
      <c r="F6" s="48"/>
      <c r="G6" s="48"/>
      <c r="H6" s="48"/>
      <c r="I6" s="48"/>
      <c r="J6" s="48"/>
      <c r="K6" s="48"/>
      <c r="L6" s="57"/>
      <c r="M6" s="29" t="s">
        <v>16</v>
      </c>
      <c r="N6" s="29" t="s">
        <v>17</v>
      </c>
      <c r="O6" s="29" t="s">
        <v>18</v>
      </c>
      <c r="P6" s="29" t="s">
        <v>19</v>
      </c>
      <c r="Q6" s="30" t="s">
        <v>138</v>
      </c>
      <c r="R6" s="30" t="s">
        <v>139</v>
      </c>
      <c r="S6" s="29" t="s">
        <v>22</v>
      </c>
      <c r="T6" s="30" t="s">
        <v>140</v>
      </c>
      <c r="U6" s="30" t="s">
        <v>141</v>
      </c>
      <c r="V6" s="3" t="s">
        <v>145</v>
      </c>
      <c r="W6" s="3" t="s">
        <v>46</v>
      </c>
      <c r="X6" s="3" t="s">
        <v>47</v>
      </c>
      <c r="Y6" s="29" t="s">
        <v>25</v>
      </c>
      <c r="Z6" s="29" t="s">
        <v>26</v>
      </c>
      <c r="AA6" s="29" t="s">
        <v>27</v>
      </c>
      <c r="AB6" s="52"/>
      <c r="AC6" s="52"/>
      <c r="AD6" s="52"/>
    </row>
    <row r="7" spans="1:30" s="13" customFormat="1" ht="20.100000000000001" customHeight="1" thickTop="1" x14ac:dyDescent="0.3">
      <c r="A7" s="4">
        <v>1</v>
      </c>
      <c r="B7" s="5">
        <v>11</v>
      </c>
      <c r="C7" s="5">
        <v>20</v>
      </c>
      <c r="D7" s="6" t="s">
        <v>54</v>
      </c>
      <c r="E7" s="6" t="s">
        <v>53</v>
      </c>
      <c r="F7" s="4" t="s">
        <v>56</v>
      </c>
      <c r="G7" s="4" t="s">
        <v>57</v>
      </c>
      <c r="H7" s="4" t="s">
        <v>58</v>
      </c>
      <c r="I7" s="7">
        <f t="shared" ref="I7:I44" si="0">J7+K7</f>
        <v>932</v>
      </c>
      <c r="J7" s="8">
        <v>810</v>
      </c>
      <c r="K7" s="7">
        <f t="shared" ref="K7:K16" si="1">SUM(M7:X7)</f>
        <v>122</v>
      </c>
      <c r="L7" s="9">
        <f t="shared" ref="L7:L46" si="2">K7/I7</f>
        <v>0.13090128755364808</v>
      </c>
      <c r="M7" s="10">
        <v>30</v>
      </c>
      <c r="N7" s="10"/>
      <c r="O7" s="10"/>
      <c r="P7" s="10"/>
      <c r="Q7" s="10">
        <v>1</v>
      </c>
      <c r="R7" s="10"/>
      <c r="S7" s="10">
        <v>90</v>
      </c>
      <c r="T7" s="10">
        <v>1</v>
      </c>
      <c r="U7" s="10"/>
      <c r="V7" s="10"/>
      <c r="W7" s="10"/>
      <c r="X7" s="10"/>
      <c r="Y7" s="11">
        <v>20201120</v>
      </c>
      <c r="Z7" s="11">
        <v>2</v>
      </c>
      <c r="AA7" s="5" t="s">
        <v>194</v>
      </c>
      <c r="AB7" s="11" t="str">
        <f t="shared" ref="AB7:AB46" si="3">IF($AA7="A","하선동",IF($AA7="B","이형준",""))</f>
        <v>하선동</v>
      </c>
      <c r="AC7" s="4" t="s">
        <v>73</v>
      </c>
      <c r="AD7" s="12"/>
    </row>
    <row r="8" spans="1:30" s="13" customFormat="1" ht="20.100000000000001" customHeight="1" x14ac:dyDescent="0.3">
      <c r="A8" s="4">
        <v>2</v>
      </c>
      <c r="B8" s="5">
        <f>B7</f>
        <v>11</v>
      </c>
      <c r="C8" s="5">
        <f>C7</f>
        <v>20</v>
      </c>
      <c r="D8" s="6" t="s">
        <v>54</v>
      </c>
      <c r="E8" s="6" t="s">
        <v>53</v>
      </c>
      <c r="F8" s="4" t="s">
        <v>56</v>
      </c>
      <c r="G8" s="4" t="s">
        <v>57</v>
      </c>
      <c r="H8" s="4" t="s">
        <v>58</v>
      </c>
      <c r="I8" s="7">
        <f t="shared" si="0"/>
        <v>445</v>
      </c>
      <c r="J8" s="8">
        <v>380</v>
      </c>
      <c r="K8" s="7">
        <f t="shared" si="1"/>
        <v>65</v>
      </c>
      <c r="L8" s="9">
        <f t="shared" si="2"/>
        <v>0.14606741573033707</v>
      </c>
      <c r="M8" s="10">
        <v>31</v>
      </c>
      <c r="N8" s="10"/>
      <c r="O8" s="10"/>
      <c r="P8" s="10"/>
      <c r="Q8" s="10">
        <v>1</v>
      </c>
      <c r="R8" s="10"/>
      <c r="S8" s="10">
        <v>32</v>
      </c>
      <c r="T8" s="10">
        <v>1</v>
      </c>
      <c r="U8" s="10"/>
      <c r="V8" s="10"/>
      <c r="W8" s="10"/>
      <c r="X8" s="10"/>
      <c r="Y8" s="11">
        <v>20201119</v>
      </c>
      <c r="Z8" s="11">
        <v>2</v>
      </c>
      <c r="AA8" s="5" t="s">
        <v>195</v>
      </c>
      <c r="AB8" s="11" t="str">
        <f t="shared" si="3"/>
        <v>이형준</v>
      </c>
      <c r="AC8" s="4" t="s">
        <v>73</v>
      </c>
      <c r="AD8" s="12"/>
    </row>
    <row r="9" spans="1:30" s="13" customFormat="1" ht="20.100000000000001" customHeight="1" x14ac:dyDescent="0.3">
      <c r="A9" s="4">
        <v>3</v>
      </c>
      <c r="B9" s="5">
        <f t="shared" ref="B9:C24" si="4">B8</f>
        <v>11</v>
      </c>
      <c r="C9" s="5">
        <f t="shared" si="4"/>
        <v>20</v>
      </c>
      <c r="D9" s="6" t="s">
        <v>30</v>
      </c>
      <c r="E9" s="4" t="s">
        <v>62</v>
      </c>
      <c r="F9" s="4" t="s">
        <v>121</v>
      </c>
      <c r="G9" s="4" t="s">
        <v>123</v>
      </c>
      <c r="H9" s="4" t="s">
        <v>67</v>
      </c>
      <c r="I9" s="7">
        <f t="shared" si="0"/>
        <v>390</v>
      </c>
      <c r="J9" s="8">
        <v>390</v>
      </c>
      <c r="K9" s="7">
        <f t="shared" si="1"/>
        <v>0</v>
      </c>
      <c r="L9" s="9">
        <f t="shared" si="2"/>
        <v>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1">
        <v>20201119</v>
      </c>
      <c r="Z9" s="11">
        <v>5</v>
      </c>
      <c r="AA9" s="5" t="s">
        <v>194</v>
      </c>
      <c r="AB9" s="11" t="str">
        <f t="shared" si="3"/>
        <v>하선동</v>
      </c>
      <c r="AC9" s="4" t="s">
        <v>73</v>
      </c>
      <c r="AD9" s="12"/>
    </row>
    <row r="10" spans="1:30" s="13" customFormat="1" ht="20.100000000000001" customHeight="1" x14ac:dyDescent="0.3">
      <c r="A10" s="4">
        <v>4</v>
      </c>
      <c r="B10" s="5">
        <f t="shared" si="4"/>
        <v>11</v>
      </c>
      <c r="C10" s="5">
        <f t="shared" si="4"/>
        <v>20</v>
      </c>
      <c r="D10" s="6" t="s">
        <v>30</v>
      </c>
      <c r="E10" s="4" t="s">
        <v>62</v>
      </c>
      <c r="F10" s="4" t="s">
        <v>121</v>
      </c>
      <c r="G10" s="4" t="s">
        <v>123</v>
      </c>
      <c r="H10" s="4" t="s">
        <v>67</v>
      </c>
      <c r="I10" s="7">
        <f t="shared" si="0"/>
        <v>1210</v>
      </c>
      <c r="J10" s="8">
        <v>1210</v>
      </c>
      <c r="K10" s="7">
        <f t="shared" si="1"/>
        <v>0</v>
      </c>
      <c r="L10" s="9">
        <f t="shared" si="2"/>
        <v>0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1">
        <v>20201120</v>
      </c>
      <c r="Z10" s="11">
        <v>5</v>
      </c>
      <c r="AA10" s="5" t="s">
        <v>194</v>
      </c>
      <c r="AB10" s="11" t="str">
        <f t="shared" si="3"/>
        <v>하선동</v>
      </c>
      <c r="AC10" s="4" t="s">
        <v>73</v>
      </c>
      <c r="AD10" s="12"/>
    </row>
    <row r="11" spans="1:30" s="13" customFormat="1" ht="20.100000000000001" customHeight="1" x14ac:dyDescent="0.3">
      <c r="A11" s="4">
        <v>5</v>
      </c>
      <c r="B11" s="5">
        <f t="shared" si="4"/>
        <v>11</v>
      </c>
      <c r="C11" s="5">
        <f t="shared" si="4"/>
        <v>20</v>
      </c>
      <c r="D11" s="6" t="s">
        <v>30</v>
      </c>
      <c r="E11" s="6" t="s">
        <v>190</v>
      </c>
      <c r="F11" s="4" t="s">
        <v>191</v>
      </c>
      <c r="G11" s="4"/>
      <c r="H11" s="4" t="s">
        <v>199</v>
      </c>
      <c r="I11" s="7">
        <f t="shared" si="0"/>
        <v>272</v>
      </c>
      <c r="J11" s="8">
        <v>167</v>
      </c>
      <c r="K11" s="7">
        <f t="shared" si="1"/>
        <v>105</v>
      </c>
      <c r="L11" s="9">
        <f t="shared" si="2"/>
        <v>0.3860294117647059</v>
      </c>
      <c r="M11" s="10"/>
      <c r="N11" s="10"/>
      <c r="O11" s="10"/>
      <c r="P11" s="10">
        <v>7</v>
      </c>
      <c r="Q11" s="10">
        <v>2</v>
      </c>
      <c r="R11" s="10"/>
      <c r="S11" s="10">
        <v>1</v>
      </c>
      <c r="T11" s="10"/>
      <c r="U11" s="10">
        <v>95</v>
      </c>
      <c r="V11" s="10"/>
      <c r="W11" s="10"/>
      <c r="X11" s="10"/>
      <c r="Y11" s="11">
        <v>20201120</v>
      </c>
      <c r="Z11" s="11">
        <v>9</v>
      </c>
      <c r="AA11" s="5" t="s">
        <v>194</v>
      </c>
      <c r="AB11" s="11" t="str">
        <f t="shared" si="3"/>
        <v>하선동</v>
      </c>
      <c r="AC11" s="4" t="s">
        <v>73</v>
      </c>
      <c r="AD11" s="12" t="s">
        <v>198</v>
      </c>
    </row>
    <row r="12" spans="1:30" s="13" customFormat="1" ht="20.100000000000001" customHeight="1" x14ac:dyDescent="0.3">
      <c r="A12" s="4">
        <v>6</v>
      </c>
      <c r="B12" s="5">
        <f t="shared" si="4"/>
        <v>11</v>
      </c>
      <c r="C12" s="5">
        <f t="shared" si="4"/>
        <v>20</v>
      </c>
      <c r="D12" s="6" t="s">
        <v>54</v>
      </c>
      <c r="E12" s="4" t="s">
        <v>192</v>
      </c>
      <c r="F12" s="4" t="s">
        <v>193</v>
      </c>
      <c r="G12" s="4" t="s">
        <v>206</v>
      </c>
      <c r="H12" s="4" t="s">
        <v>58</v>
      </c>
      <c r="I12" s="7">
        <f t="shared" si="0"/>
        <v>1120</v>
      </c>
      <c r="J12" s="8">
        <v>1120</v>
      </c>
      <c r="K12" s="7">
        <f t="shared" si="1"/>
        <v>0</v>
      </c>
      <c r="L12" s="9">
        <f t="shared" si="2"/>
        <v>0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1">
        <v>20201120</v>
      </c>
      <c r="Z12" s="11">
        <v>12</v>
      </c>
      <c r="AA12" s="5" t="s">
        <v>194</v>
      </c>
      <c r="AB12" s="11" t="str">
        <f t="shared" si="3"/>
        <v>하선동</v>
      </c>
      <c r="AC12" s="4" t="s">
        <v>73</v>
      </c>
      <c r="AD12" s="12"/>
    </row>
    <row r="13" spans="1:30" s="13" customFormat="1" ht="20.100000000000001" customHeight="1" x14ac:dyDescent="0.3">
      <c r="A13" s="4">
        <v>7</v>
      </c>
      <c r="B13" s="5">
        <f t="shared" si="4"/>
        <v>11</v>
      </c>
      <c r="C13" s="5">
        <f t="shared" si="4"/>
        <v>20</v>
      </c>
      <c r="D13" s="6" t="s">
        <v>84</v>
      </c>
      <c r="E13" s="6" t="s">
        <v>80</v>
      </c>
      <c r="F13" s="6" t="s">
        <v>85</v>
      </c>
      <c r="G13" s="4" t="s">
        <v>86</v>
      </c>
      <c r="H13" s="4" t="s">
        <v>67</v>
      </c>
      <c r="I13" s="7">
        <f t="shared" si="0"/>
        <v>1778</v>
      </c>
      <c r="J13" s="8">
        <v>1778</v>
      </c>
      <c r="K13" s="7">
        <f t="shared" si="1"/>
        <v>0</v>
      </c>
      <c r="L13" s="9">
        <f t="shared" si="2"/>
        <v>0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1">
        <v>20201119</v>
      </c>
      <c r="Z13" s="11">
        <v>3</v>
      </c>
      <c r="AA13" s="5" t="s">
        <v>195</v>
      </c>
      <c r="AB13" s="11" t="str">
        <f t="shared" si="3"/>
        <v>이형준</v>
      </c>
      <c r="AC13" s="4" t="s">
        <v>79</v>
      </c>
      <c r="AD13" s="12"/>
    </row>
    <row r="14" spans="1:30" s="13" customFormat="1" ht="20.100000000000001" customHeight="1" x14ac:dyDescent="0.3">
      <c r="A14" s="4">
        <v>8</v>
      </c>
      <c r="B14" s="5">
        <f t="shared" si="4"/>
        <v>11</v>
      </c>
      <c r="C14" s="5">
        <f t="shared" si="4"/>
        <v>20</v>
      </c>
      <c r="D14" s="6" t="s">
        <v>30</v>
      </c>
      <c r="E14" s="6" t="s">
        <v>80</v>
      </c>
      <c r="F14" s="6" t="s">
        <v>92</v>
      </c>
      <c r="G14" s="4" t="s">
        <v>93</v>
      </c>
      <c r="H14" s="4" t="s">
        <v>67</v>
      </c>
      <c r="I14" s="7">
        <f t="shared" si="0"/>
        <v>2060</v>
      </c>
      <c r="J14" s="8">
        <v>2060</v>
      </c>
      <c r="K14" s="7">
        <f t="shared" si="1"/>
        <v>0</v>
      </c>
      <c r="L14" s="9">
        <f t="shared" si="2"/>
        <v>0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1">
        <v>20201120</v>
      </c>
      <c r="Z14" s="11">
        <v>15</v>
      </c>
      <c r="AA14" s="5" t="s">
        <v>194</v>
      </c>
      <c r="AB14" s="11" t="str">
        <f t="shared" si="3"/>
        <v>하선동</v>
      </c>
      <c r="AC14" s="4" t="s">
        <v>79</v>
      </c>
      <c r="AD14" s="12"/>
    </row>
    <row r="15" spans="1:30" s="13" customFormat="1" ht="20.100000000000001" customHeight="1" x14ac:dyDescent="0.3">
      <c r="A15" s="4">
        <v>9</v>
      </c>
      <c r="B15" s="5">
        <f t="shared" si="4"/>
        <v>11</v>
      </c>
      <c r="C15" s="5">
        <f t="shared" si="4"/>
        <v>20</v>
      </c>
      <c r="D15" s="6" t="s">
        <v>30</v>
      </c>
      <c r="E15" s="6" t="s">
        <v>190</v>
      </c>
      <c r="F15" s="4" t="s">
        <v>191</v>
      </c>
      <c r="G15" s="4"/>
      <c r="H15" s="4" t="s">
        <v>58</v>
      </c>
      <c r="I15" s="7">
        <f t="shared" si="0"/>
        <v>53</v>
      </c>
      <c r="J15" s="8">
        <v>53</v>
      </c>
      <c r="K15" s="7">
        <f t="shared" si="1"/>
        <v>0</v>
      </c>
      <c r="L15" s="9">
        <f t="shared" si="2"/>
        <v>0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1">
        <v>20201120</v>
      </c>
      <c r="Z15" s="11">
        <v>9</v>
      </c>
      <c r="AA15" s="5" t="s">
        <v>194</v>
      </c>
      <c r="AB15" s="11" t="str">
        <f t="shared" si="3"/>
        <v>하선동</v>
      </c>
      <c r="AC15" s="4" t="s">
        <v>79</v>
      </c>
      <c r="AD15" s="12" t="s">
        <v>198</v>
      </c>
    </row>
    <row r="16" spans="1:30" s="13" customFormat="1" ht="20.100000000000001" customHeight="1" x14ac:dyDescent="0.3">
      <c r="A16" s="4">
        <v>10</v>
      </c>
      <c r="B16" s="5">
        <f t="shared" si="4"/>
        <v>11</v>
      </c>
      <c r="C16" s="5">
        <f t="shared" si="4"/>
        <v>20</v>
      </c>
      <c r="D16" s="6" t="s">
        <v>30</v>
      </c>
      <c r="E16" s="6" t="s">
        <v>119</v>
      </c>
      <c r="F16" s="6" t="s">
        <v>120</v>
      </c>
      <c r="G16" s="4">
        <v>7301</v>
      </c>
      <c r="H16" s="4" t="s">
        <v>67</v>
      </c>
      <c r="I16" s="7">
        <f t="shared" si="0"/>
        <v>1297</v>
      </c>
      <c r="J16" s="8">
        <v>1297</v>
      </c>
      <c r="K16" s="7">
        <f t="shared" si="1"/>
        <v>0</v>
      </c>
      <c r="L16" s="9">
        <f t="shared" si="2"/>
        <v>0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1">
        <v>20201119</v>
      </c>
      <c r="Z16" s="11">
        <v>14</v>
      </c>
      <c r="AA16" s="5" t="s">
        <v>195</v>
      </c>
      <c r="AB16" s="11" t="str">
        <f t="shared" si="3"/>
        <v>이형준</v>
      </c>
      <c r="AC16" s="4" t="s">
        <v>94</v>
      </c>
      <c r="AD16" s="12"/>
    </row>
    <row r="17" spans="1:30" s="13" customFormat="1" ht="20.100000000000001" customHeight="1" x14ac:dyDescent="0.3">
      <c r="A17" s="4">
        <v>11</v>
      </c>
      <c r="B17" s="5">
        <f t="shared" si="4"/>
        <v>11</v>
      </c>
      <c r="C17" s="5">
        <f t="shared" si="4"/>
        <v>20</v>
      </c>
      <c r="D17" s="6" t="s">
        <v>30</v>
      </c>
      <c r="E17" s="4" t="s">
        <v>62</v>
      </c>
      <c r="F17" s="4" t="s">
        <v>121</v>
      </c>
      <c r="G17" s="4" t="s">
        <v>123</v>
      </c>
      <c r="H17" s="4" t="s">
        <v>67</v>
      </c>
      <c r="I17" s="7">
        <f t="shared" si="0"/>
        <v>2741</v>
      </c>
      <c r="J17" s="8">
        <v>2741</v>
      </c>
      <c r="K17" s="7">
        <f t="shared" ref="K17:K18" si="5">SUM(M17:X17)</f>
        <v>0</v>
      </c>
      <c r="L17" s="9">
        <f t="shared" si="2"/>
        <v>0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1">
        <v>20201120</v>
      </c>
      <c r="Z17" s="11">
        <v>5</v>
      </c>
      <c r="AA17" s="5" t="s">
        <v>194</v>
      </c>
      <c r="AB17" s="11" t="str">
        <f t="shared" si="3"/>
        <v>하선동</v>
      </c>
      <c r="AC17" s="4" t="s">
        <v>96</v>
      </c>
      <c r="AD17" s="12"/>
    </row>
    <row r="18" spans="1:30" s="13" customFormat="1" ht="20.100000000000001" customHeight="1" x14ac:dyDescent="0.3">
      <c r="A18" s="4">
        <v>12</v>
      </c>
      <c r="B18" s="5">
        <f t="shared" si="4"/>
        <v>11</v>
      </c>
      <c r="C18" s="5">
        <f t="shared" si="4"/>
        <v>20</v>
      </c>
      <c r="D18" s="6" t="s">
        <v>30</v>
      </c>
      <c r="E18" s="4" t="s">
        <v>62</v>
      </c>
      <c r="F18" s="4" t="s">
        <v>121</v>
      </c>
      <c r="G18" s="4" t="s">
        <v>123</v>
      </c>
      <c r="H18" s="4" t="s">
        <v>67</v>
      </c>
      <c r="I18" s="7">
        <f t="shared" si="0"/>
        <v>2653</v>
      </c>
      <c r="J18" s="8">
        <v>2653</v>
      </c>
      <c r="K18" s="7">
        <f t="shared" si="5"/>
        <v>0</v>
      </c>
      <c r="L18" s="9">
        <f t="shared" si="2"/>
        <v>0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1">
        <v>20201120</v>
      </c>
      <c r="Z18" s="11">
        <v>5</v>
      </c>
      <c r="AA18" s="5" t="s">
        <v>195</v>
      </c>
      <c r="AB18" s="11" t="str">
        <f t="shared" si="3"/>
        <v>이형준</v>
      </c>
      <c r="AC18" s="4" t="s">
        <v>96</v>
      </c>
      <c r="AD18" s="12"/>
    </row>
    <row r="19" spans="1:30" s="13" customFormat="1" ht="20.100000000000001" customHeight="1" x14ac:dyDescent="0.3">
      <c r="A19" s="4">
        <v>13</v>
      </c>
      <c r="B19" s="5">
        <f t="shared" si="4"/>
        <v>11</v>
      </c>
      <c r="C19" s="5">
        <f t="shared" si="4"/>
        <v>20</v>
      </c>
      <c r="D19" s="6" t="s">
        <v>54</v>
      </c>
      <c r="E19" s="6" t="s">
        <v>53</v>
      </c>
      <c r="F19" s="4" t="s">
        <v>56</v>
      </c>
      <c r="G19" s="4" t="s">
        <v>57</v>
      </c>
      <c r="H19" s="4" t="s">
        <v>58</v>
      </c>
      <c r="I19" s="7">
        <f t="shared" si="0"/>
        <v>1655</v>
      </c>
      <c r="J19" s="8">
        <v>1470</v>
      </c>
      <c r="K19" s="7">
        <f t="shared" ref="K19:K46" si="6">SUM(M19:X19)</f>
        <v>185</v>
      </c>
      <c r="L19" s="9">
        <f t="shared" si="2"/>
        <v>0.11178247734138973</v>
      </c>
      <c r="M19" s="10">
        <v>85</v>
      </c>
      <c r="N19" s="10"/>
      <c r="O19" s="10"/>
      <c r="P19" s="10">
        <v>7</v>
      </c>
      <c r="Q19" s="10">
        <v>2</v>
      </c>
      <c r="R19" s="10"/>
      <c r="S19" s="10">
        <v>90</v>
      </c>
      <c r="T19" s="10">
        <v>1</v>
      </c>
      <c r="U19" s="10"/>
      <c r="V19" s="10"/>
      <c r="W19" s="10"/>
      <c r="X19" s="10"/>
      <c r="Y19" s="11">
        <v>20201120</v>
      </c>
      <c r="Z19" s="11">
        <v>2</v>
      </c>
      <c r="AA19" s="5" t="s">
        <v>194</v>
      </c>
      <c r="AB19" s="11" t="str">
        <f t="shared" si="3"/>
        <v>하선동</v>
      </c>
      <c r="AC19" s="4" t="s">
        <v>96</v>
      </c>
      <c r="AD19" s="12"/>
    </row>
    <row r="20" spans="1:30" s="13" customFormat="1" ht="20.100000000000001" customHeight="1" x14ac:dyDescent="0.3">
      <c r="A20" s="4">
        <v>14</v>
      </c>
      <c r="B20" s="5">
        <f t="shared" si="4"/>
        <v>11</v>
      </c>
      <c r="C20" s="5">
        <f t="shared" si="4"/>
        <v>20</v>
      </c>
      <c r="D20" s="6" t="s">
        <v>54</v>
      </c>
      <c r="E20" s="6" t="s">
        <v>53</v>
      </c>
      <c r="F20" s="4" t="s">
        <v>56</v>
      </c>
      <c r="G20" s="4" t="s">
        <v>57</v>
      </c>
      <c r="H20" s="4" t="s">
        <v>58</v>
      </c>
      <c r="I20" s="7">
        <f t="shared" si="0"/>
        <v>2679</v>
      </c>
      <c r="J20" s="8">
        <v>2421</v>
      </c>
      <c r="K20" s="7">
        <f t="shared" si="6"/>
        <v>258</v>
      </c>
      <c r="L20" s="9">
        <f t="shared" si="2"/>
        <v>9.6304591265397532E-2</v>
      </c>
      <c r="M20" s="10">
        <v>109</v>
      </c>
      <c r="N20" s="10"/>
      <c r="O20" s="10"/>
      <c r="P20" s="10">
        <v>10</v>
      </c>
      <c r="Q20" s="10">
        <v>9</v>
      </c>
      <c r="R20" s="10"/>
      <c r="S20" s="10">
        <v>130</v>
      </c>
      <c r="T20" s="10"/>
      <c r="U20" s="10"/>
      <c r="V20" s="10"/>
      <c r="W20" s="10"/>
      <c r="X20" s="10"/>
      <c r="Y20" s="11">
        <v>20201120</v>
      </c>
      <c r="Z20" s="11">
        <v>2</v>
      </c>
      <c r="AA20" s="5" t="s">
        <v>195</v>
      </c>
      <c r="AB20" s="11" t="str">
        <f t="shared" si="3"/>
        <v>이형준</v>
      </c>
      <c r="AC20" s="4" t="s">
        <v>96</v>
      </c>
      <c r="AD20" s="12"/>
    </row>
    <row r="21" spans="1:30" s="13" customFormat="1" ht="20.100000000000001" customHeight="1" x14ac:dyDescent="0.3">
      <c r="A21" s="4">
        <v>15</v>
      </c>
      <c r="B21" s="5">
        <f t="shared" si="4"/>
        <v>11</v>
      </c>
      <c r="C21" s="5">
        <f t="shared" si="4"/>
        <v>20</v>
      </c>
      <c r="D21" s="6" t="s">
        <v>30</v>
      </c>
      <c r="E21" s="6" t="s">
        <v>80</v>
      </c>
      <c r="F21" s="6" t="s">
        <v>92</v>
      </c>
      <c r="G21" s="4" t="s">
        <v>93</v>
      </c>
      <c r="H21" s="4" t="s">
        <v>67</v>
      </c>
      <c r="I21" s="7">
        <f t="shared" si="0"/>
        <v>724</v>
      </c>
      <c r="J21" s="8">
        <v>721</v>
      </c>
      <c r="K21" s="7">
        <f t="shared" si="6"/>
        <v>3</v>
      </c>
      <c r="L21" s="9">
        <f t="shared" si="2"/>
        <v>4.1436464088397788E-3</v>
      </c>
      <c r="M21" s="10"/>
      <c r="N21" s="10"/>
      <c r="O21" s="10"/>
      <c r="P21" s="10">
        <v>3</v>
      </c>
      <c r="Q21" s="10"/>
      <c r="R21" s="10"/>
      <c r="S21" s="10"/>
      <c r="T21" s="10"/>
      <c r="U21" s="10"/>
      <c r="V21" s="10"/>
      <c r="W21" s="10"/>
      <c r="X21" s="10"/>
      <c r="Y21" s="11">
        <v>20201120</v>
      </c>
      <c r="Z21" s="11">
        <v>15</v>
      </c>
      <c r="AA21" s="5" t="s">
        <v>194</v>
      </c>
      <c r="AB21" s="11" t="str">
        <f t="shared" si="3"/>
        <v>하선동</v>
      </c>
      <c r="AC21" s="4" t="s">
        <v>96</v>
      </c>
      <c r="AD21" s="12"/>
    </row>
    <row r="22" spans="1:30" s="13" customFormat="1" ht="20.100000000000001" customHeight="1" x14ac:dyDescent="0.3">
      <c r="A22" s="4">
        <v>16</v>
      </c>
      <c r="B22" s="5">
        <f t="shared" si="4"/>
        <v>11</v>
      </c>
      <c r="C22" s="5">
        <f t="shared" si="4"/>
        <v>20</v>
      </c>
      <c r="D22" s="6" t="s">
        <v>30</v>
      </c>
      <c r="E22" s="6" t="s">
        <v>80</v>
      </c>
      <c r="F22" s="6" t="s">
        <v>92</v>
      </c>
      <c r="G22" s="4" t="s">
        <v>93</v>
      </c>
      <c r="H22" s="4" t="s">
        <v>67</v>
      </c>
      <c r="I22" s="7">
        <f t="shared" si="0"/>
        <v>2472</v>
      </c>
      <c r="J22" s="8">
        <v>2454</v>
      </c>
      <c r="K22" s="7">
        <f t="shared" si="6"/>
        <v>18</v>
      </c>
      <c r="L22" s="9">
        <f t="shared" si="2"/>
        <v>7.2815533980582527E-3</v>
      </c>
      <c r="M22" s="10"/>
      <c r="N22" s="10"/>
      <c r="O22" s="10"/>
      <c r="P22" s="10">
        <v>18</v>
      </c>
      <c r="Q22" s="10"/>
      <c r="R22" s="10"/>
      <c r="S22" s="10"/>
      <c r="T22" s="10"/>
      <c r="U22" s="10"/>
      <c r="V22" s="10"/>
      <c r="W22" s="10"/>
      <c r="X22" s="10"/>
      <c r="Y22" s="11">
        <v>20201120</v>
      </c>
      <c r="Z22" s="11">
        <v>15</v>
      </c>
      <c r="AA22" s="5" t="s">
        <v>195</v>
      </c>
      <c r="AB22" s="11" t="str">
        <f t="shared" si="3"/>
        <v>이형준</v>
      </c>
      <c r="AC22" s="4" t="s">
        <v>96</v>
      </c>
      <c r="AD22" s="12"/>
    </row>
    <row r="23" spans="1:30" s="13" customFormat="1" ht="20.100000000000001" customHeight="1" x14ac:dyDescent="0.3">
      <c r="A23" s="4">
        <v>17</v>
      </c>
      <c r="B23" s="5">
        <f t="shared" si="4"/>
        <v>11</v>
      </c>
      <c r="C23" s="5">
        <f t="shared" si="4"/>
        <v>20</v>
      </c>
      <c r="D23" s="6" t="s">
        <v>203</v>
      </c>
      <c r="E23" s="6" t="s">
        <v>201</v>
      </c>
      <c r="F23" s="6" t="s">
        <v>202</v>
      </c>
      <c r="G23" s="4" t="s">
        <v>212</v>
      </c>
      <c r="H23" s="4" t="s">
        <v>67</v>
      </c>
      <c r="I23" s="7">
        <f t="shared" si="0"/>
        <v>7305</v>
      </c>
      <c r="J23" s="8">
        <v>7110</v>
      </c>
      <c r="K23" s="7">
        <f t="shared" si="6"/>
        <v>195</v>
      </c>
      <c r="L23" s="9">
        <f t="shared" si="2"/>
        <v>2.6694045174537988E-2</v>
      </c>
      <c r="M23" s="10">
        <v>180</v>
      </c>
      <c r="N23" s="10">
        <v>15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1">
        <v>20200928</v>
      </c>
      <c r="Z23" s="11">
        <v>4</v>
      </c>
      <c r="AA23" s="5" t="s">
        <v>195</v>
      </c>
      <c r="AB23" s="11" t="str">
        <f t="shared" si="3"/>
        <v>이형준</v>
      </c>
      <c r="AC23" s="4" t="s">
        <v>96</v>
      </c>
      <c r="AD23" s="12"/>
    </row>
    <row r="24" spans="1:30" s="13" customFormat="1" ht="20.100000000000001" customHeight="1" x14ac:dyDescent="0.3">
      <c r="A24" s="4">
        <v>18</v>
      </c>
      <c r="B24" s="5">
        <f t="shared" si="4"/>
        <v>11</v>
      </c>
      <c r="C24" s="5">
        <f t="shared" si="4"/>
        <v>20</v>
      </c>
      <c r="D24" s="31" t="s">
        <v>205</v>
      </c>
      <c r="E24" s="4" t="s">
        <v>204</v>
      </c>
      <c r="F24" s="4"/>
      <c r="G24" s="4">
        <v>7301</v>
      </c>
      <c r="H24" s="4" t="s">
        <v>67</v>
      </c>
      <c r="I24" s="7">
        <f t="shared" si="0"/>
        <v>2300</v>
      </c>
      <c r="J24" s="8">
        <v>2300</v>
      </c>
      <c r="K24" s="7">
        <f t="shared" si="6"/>
        <v>0</v>
      </c>
      <c r="L24" s="9">
        <f t="shared" si="2"/>
        <v>0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1">
        <v>20201103</v>
      </c>
      <c r="Z24" s="11">
        <v>8</v>
      </c>
      <c r="AA24" s="5" t="s">
        <v>194</v>
      </c>
      <c r="AB24" s="11" t="str">
        <f t="shared" si="3"/>
        <v>하선동</v>
      </c>
      <c r="AC24" s="4" t="s">
        <v>99</v>
      </c>
      <c r="AD24" s="12"/>
    </row>
    <row r="25" spans="1:30" s="13" customFormat="1" ht="20.100000000000001" customHeight="1" x14ac:dyDescent="0.3">
      <c r="A25" s="4">
        <v>19</v>
      </c>
      <c r="B25" s="5">
        <f t="shared" ref="B25:C40" si="7">B24</f>
        <v>11</v>
      </c>
      <c r="C25" s="5">
        <f t="shared" si="7"/>
        <v>20</v>
      </c>
      <c r="D25" s="31" t="s">
        <v>205</v>
      </c>
      <c r="E25" s="4" t="s">
        <v>204</v>
      </c>
      <c r="F25" s="6"/>
      <c r="G25" s="4">
        <v>7301</v>
      </c>
      <c r="H25" s="4" t="s">
        <v>67</v>
      </c>
      <c r="I25" s="7">
        <f t="shared" si="0"/>
        <v>769</v>
      </c>
      <c r="J25" s="8">
        <v>560</v>
      </c>
      <c r="K25" s="7">
        <f t="shared" si="6"/>
        <v>209</v>
      </c>
      <c r="L25" s="9">
        <f t="shared" si="2"/>
        <v>0.27178153446033809</v>
      </c>
      <c r="M25" s="10">
        <v>7</v>
      </c>
      <c r="N25" s="10"/>
      <c r="O25" s="10">
        <v>202</v>
      </c>
      <c r="P25" s="10"/>
      <c r="Q25" s="10"/>
      <c r="R25" s="10"/>
      <c r="S25" s="10"/>
      <c r="T25" s="10"/>
      <c r="U25" s="10"/>
      <c r="V25" s="10"/>
      <c r="W25" s="10"/>
      <c r="X25" s="10"/>
      <c r="Y25" s="11">
        <v>20201103</v>
      </c>
      <c r="Z25" s="11">
        <v>8</v>
      </c>
      <c r="AA25" s="5" t="s">
        <v>195</v>
      </c>
      <c r="AB25" s="11" t="str">
        <f t="shared" si="3"/>
        <v>이형준</v>
      </c>
      <c r="AC25" s="4" t="s">
        <v>99</v>
      </c>
      <c r="AD25" s="12"/>
    </row>
    <row r="26" spans="1:30" s="13" customFormat="1" ht="20.100000000000001" customHeight="1" x14ac:dyDescent="0.3">
      <c r="A26" s="4">
        <v>20</v>
      </c>
      <c r="B26" s="5">
        <f t="shared" si="7"/>
        <v>11</v>
      </c>
      <c r="C26" s="5">
        <f t="shared" si="7"/>
        <v>20</v>
      </c>
      <c r="D26" s="31" t="s">
        <v>205</v>
      </c>
      <c r="E26" s="4" t="s">
        <v>204</v>
      </c>
      <c r="F26" s="6"/>
      <c r="G26" s="4">
        <v>7301</v>
      </c>
      <c r="H26" s="4" t="s">
        <v>67</v>
      </c>
      <c r="I26" s="7">
        <f t="shared" si="0"/>
        <v>2140</v>
      </c>
      <c r="J26" s="8">
        <v>2140</v>
      </c>
      <c r="K26" s="7">
        <f t="shared" si="6"/>
        <v>0</v>
      </c>
      <c r="L26" s="9">
        <f t="shared" si="2"/>
        <v>0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1">
        <v>20201102</v>
      </c>
      <c r="Z26" s="11">
        <v>8</v>
      </c>
      <c r="AA26" s="5" t="s">
        <v>195</v>
      </c>
      <c r="AB26" s="11" t="str">
        <f t="shared" si="3"/>
        <v>이형준</v>
      </c>
      <c r="AC26" s="4" t="s">
        <v>99</v>
      </c>
      <c r="AD26" s="12"/>
    </row>
    <row r="27" spans="1:30" s="13" customFormat="1" ht="20.100000000000001" customHeight="1" x14ac:dyDescent="0.3">
      <c r="A27" s="4">
        <v>21</v>
      </c>
      <c r="B27" s="5">
        <f t="shared" si="7"/>
        <v>11</v>
      </c>
      <c r="C27" s="5">
        <f t="shared" si="7"/>
        <v>20</v>
      </c>
      <c r="D27" s="6" t="s">
        <v>54</v>
      </c>
      <c r="E27" s="4" t="s">
        <v>192</v>
      </c>
      <c r="F27" s="4" t="s">
        <v>193</v>
      </c>
      <c r="G27" s="4" t="s">
        <v>206</v>
      </c>
      <c r="H27" s="4" t="s">
        <v>58</v>
      </c>
      <c r="I27" s="7">
        <f t="shared" si="0"/>
        <v>370</v>
      </c>
      <c r="J27" s="8">
        <v>370</v>
      </c>
      <c r="K27" s="7">
        <f t="shared" si="6"/>
        <v>0</v>
      </c>
      <c r="L27" s="9">
        <f t="shared" si="2"/>
        <v>0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1">
        <v>20201120</v>
      </c>
      <c r="Z27" s="11">
        <v>12</v>
      </c>
      <c r="AA27" s="5" t="s">
        <v>194</v>
      </c>
      <c r="AB27" s="11" t="str">
        <f t="shared" si="3"/>
        <v>하선동</v>
      </c>
      <c r="AC27" s="4" t="s">
        <v>99</v>
      </c>
      <c r="AD27" s="12"/>
    </row>
    <row r="28" spans="1:30" s="13" customFormat="1" ht="20.100000000000001" customHeight="1" x14ac:dyDescent="0.3">
      <c r="A28" s="4">
        <v>22</v>
      </c>
      <c r="B28" s="5">
        <f t="shared" si="7"/>
        <v>11</v>
      </c>
      <c r="C28" s="5">
        <f t="shared" si="7"/>
        <v>20</v>
      </c>
      <c r="D28" s="6" t="s">
        <v>54</v>
      </c>
      <c r="E28" s="4" t="s">
        <v>192</v>
      </c>
      <c r="F28" s="4" t="s">
        <v>193</v>
      </c>
      <c r="G28" s="4" t="s">
        <v>206</v>
      </c>
      <c r="H28" s="4" t="s">
        <v>58</v>
      </c>
      <c r="I28" s="7">
        <f t="shared" si="0"/>
        <v>640</v>
      </c>
      <c r="J28" s="8">
        <v>640</v>
      </c>
      <c r="K28" s="7">
        <f t="shared" si="6"/>
        <v>0</v>
      </c>
      <c r="L28" s="9">
        <f t="shared" si="2"/>
        <v>0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1">
        <v>20201120</v>
      </c>
      <c r="Z28" s="11">
        <v>12</v>
      </c>
      <c r="AA28" s="5" t="s">
        <v>195</v>
      </c>
      <c r="AB28" s="11" t="str">
        <f t="shared" si="3"/>
        <v>이형준</v>
      </c>
      <c r="AC28" s="4" t="s">
        <v>99</v>
      </c>
      <c r="AD28" s="12"/>
    </row>
    <row r="29" spans="1:30" s="13" customFormat="1" ht="20.100000000000001" customHeight="1" x14ac:dyDescent="0.3">
      <c r="A29" s="4">
        <v>23</v>
      </c>
      <c r="B29" s="5">
        <f t="shared" si="7"/>
        <v>11</v>
      </c>
      <c r="C29" s="5">
        <f t="shared" si="7"/>
        <v>20</v>
      </c>
      <c r="D29" s="6" t="s">
        <v>84</v>
      </c>
      <c r="E29" s="6" t="s">
        <v>80</v>
      </c>
      <c r="F29" s="6" t="s">
        <v>85</v>
      </c>
      <c r="G29" s="4" t="s">
        <v>86</v>
      </c>
      <c r="H29" s="4" t="s">
        <v>67</v>
      </c>
      <c r="I29" s="7">
        <f t="shared" si="0"/>
        <v>2621</v>
      </c>
      <c r="J29" s="8">
        <v>2540</v>
      </c>
      <c r="K29" s="7">
        <f t="shared" si="6"/>
        <v>81</v>
      </c>
      <c r="L29" s="9">
        <f t="shared" si="2"/>
        <v>3.0904235024799696E-2</v>
      </c>
      <c r="M29" s="10">
        <v>7</v>
      </c>
      <c r="N29" s="10"/>
      <c r="O29" s="10"/>
      <c r="P29" s="10">
        <v>69</v>
      </c>
      <c r="Q29" s="10"/>
      <c r="R29" s="10"/>
      <c r="S29" s="10"/>
      <c r="T29" s="10">
        <v>5</v>
      </c>
      <c r="U29" s="10"/>
      <c r="V29" s="10"/>
      <c r="W29" s="10"/>
      <c r="X29" s="10"/>
      <c r="Y29" s="11">
        <v>20201120</v>
      </c>
      <c r="Z29" s="11">
        <v>3</v>
      </c>
      <c r="AA29" s="5" t="s">
        <v>195</v>
      </c>
      <c r="AB29" s="11" t="str">
        <f t="shared" si="3"/>
        <v>이형준</v>
      </c>
      <c r="AC29" s="4" t="s">
        <v>99</v>
      </c>
      <c r="AD29" s="12"/>
    </row>
    <row r="30" spans="1:30" s="13" customFormat="1" ht="20.100000000000001" customHeight="1" x14ac:dyDescent="0.3">
      <c r="A30" s="4">
        <v>24</v>
      </c>
      <c r="B30" s="5">
        <f t="shared" si="7"/>
        <v>11</v>
      </c>
      <c r="C30" s="5">
        <f t="shared" si="7"/>
        <v>20</v>
      </c>
      <c r="D30" s="6" t="s">
        <v>84</v>
      </c>
      <c r="E30" s="6" t="s">
        <v>80</v>
      </c>
      <c r="F30" s="6" t="s">
        <v>85</v>
      </c>
      <c r="G30" s="4" t="s">
        <v>86</v>
      </c>
      <c r="H30" s="4" t="s">
        <v>67</v>
      </c>
      <c r="I30" s="7">
        <f t="shared" si="0"/>
        <v>2474</v>
      </c>
      <c r="J30" s="8">
        <v>2375</v>
      </c>
      <c r="K30" s="7">
        <f t="shared" si="6"/>
        <v>99</v>
      </c>
      <c r="L30" s="9">
        <f t="shared" si="2"/>
        <v>4.0016168148746971E-2</v>
      </c>
      <c r="M30" s="10">
        <v>21</v>
      </c>
      <c r="N30" s="10"/>
      <c r="O30" s="10"/>
      <c r="P30" s="10">
        <v>72</v>
      </c>
      <c r="Q30" s="10">
        <v>3</v>
      </c>
      <c r="R30" s="10"/>
      <c r="S30" s="10"/>
      <c r="T30" s="10">
        <v>3</v>
      </c>
      <c r="U30" s="10"/>
      <c r="V30" s="10"/>
      <c r="W30" s="10"/>
      <c r="X30" s="10"/>
      <c r="Y30" s="11">
        <v>20201120</v>
      </c>
      <c r="Z30" s="11">
        <v>3</v>
      </c>
      <c r="AA30" s="5" t="s">
        <v>194</v>
      </c>
      <c r="AB30" s="11" t="str">
        <f t="shared" si="3"/>
        <v>하선동</v>
      </c>
      <c r="AC30" s="4" t="s">
        <v>99</v>
      </c>
      <c r="AD30" s="12"/>
    </row>
    <row r="31" spans="1:30" s="13" customFormat="1" ht="20.100000000000001" customHeight="1" x14ac:dyDescent="0.3">
      <c r="A31" s="4">
        <v>25</v>
      </c>
      <c r="B31" s="5">
        <f t="shared" si="7"/>
        <v>11</v>
      </c>
      <c r="C31" s="5">
        <f t="shared" si="7"/>
        <v>20</v>
      </c>
      <c r="D31" s="6" t="s">
        <v>203</v>
      </c>
      <c r="E31" s="6" t="s">
        <v>201</v>
      </c>
      <c r="F31" s="6" t="s">
        <v>202</v>
      </c>
      <c r="G31" s="4" t="s">
        <v>212</v>
      </c>
      <c r="H31" s="4" t="s">
        <v>67</v>
      </c>
      <c r="I31" s="7">
        <f t="shared" si="0"/>
        <v>7230</v>
      </c>
      <c r="J31" s="8">
        <v>5850</v>
      </c>
      <c r="K31" s="7">
        <f t="shared" si="6"/>
        <v>1380</v>
      </c>
      <c r="L31" s="9">
        <f t="shared" si="2"/>
        <v>0.1908713692946058</v>
      </c>
      <c r="M31" s="10">
        <v>1380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1">
        <v>20200928</v>
      </c>
      <c r="Z31" s="11">
        <v>4</v>
      </c>
      <c r="AA31" s="5" t="s">
        <v>194</v>
      </c>
      <c r="AB31" s="11" t="str">
        <f t="shared" si="3"/>
        <v>하선동</v>
      </c>
      <c r="AC31" s="12" t="s">
        <v>213</v>
      </c>
      <c r="AD31" s="12"/>
    </row>
    <row r="32" spans="1:30" s="13" customFormat="1" ht="20.100000000000001" customHeight="1" x14ac:dyDescent="0.3">
      <c r="A32" s="4">
        <v>26</v>
      </c>
      <c r="B32" s="5">
        <f t="shared" si="7"/>
        <v>11</v>
      </c>
      <c r="C32" s="5">
        <f t="shared" si="7"/>
        <v>20</v>
      </c>
      <c r="D32" s="6" t="s">
        <v>54</v>
      </c>
      <c r="E32" s="6" t="s">
        <v>107</v>
      </c>
      <c r="F32" s="6" t="s">
        <v>106</v>
      </c>
      <c r="G32" s="4" t="s">
        <v>82</v>
      </c>
      <c r="H32" s="4" t="s">
        <v>67</v>
      </c>
      <c r="I32" s="7">
        <f t="shared" si="0"/>
        <v>3110</v>
      </c>
      <c r="J32" s="8">
        <v>3110</v>
      </c>
      <c r="K32" s="7">
        <f t="shared" si="6"/>
        <v>0</v>
      </c>
      <c r="L32" s="9">
        <f t="shared" si="2"/>
        <v>0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1">
        <v>20201119</v>
      </c>
      <c r="Z32" s="11">
        <v>4</v>
      </c>
      <c r="AA32" s="5" t="s">
        <v>195</v>
      </c>
      <c r="AB32" s="11" t="str">
        <f t="shared" si="3"/>
        <v>이형준</v>
      </c>
      <c r="AC32" s="12" t="s">
        <v>213</v>
      </c>
      <c r="AD32" s="12"/>
    </row>
    <row r="33" spans="1:30" s="13" customFormat="1" ht="20.100000000000001" customHeight="1" x14ac:dyDescent="0.3">
      <c r="A33" s="4">
        <v>27</v>
      </c>
      <c r="B33" s="5">
        <f t="shared" si="7"/>
        <v>11</v>
      </c>
      <c r="C33" s="5">
        <f t="shared" si="7"/>
        <v>20</v>
      </c>
      <c r="D33" s="6" t="s">
        <v>54</v>
      </c>
      <c r="E33" s="6" t="s">
        <v>107</v>
      </c>
      <c r="F33" s="6" t="s">
        <v>106</v>
      </c>
      <c r="G33" s="4" t="s">
        <v>82</v>
      </c>
      <c r="H33" s="4" t="s">
        <v>67</v>
      </c>
      <c r="I33" s="7">
        <f t="shared" si="0"/>
        <v>1010</v>
      </c>
      <c r="J33" s="8">
        <v>1010</v>
      </c>
      <c r="K33" s="7">
        <f t="shared" si="6"/>
        <v>0</v>
      </c>
      <c r="L33" s="9">
        <f t="shared" si="2"/>
        <v>0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1">
        <v>20201119</v>
      </c>
      <c r="Z33" s="11">
        <v>4</v>
      </c>
      <c r="AA33" s="5" t="s">
        <v>194</v>
      </c>
      <c r="AB33" s="11" t="str">
        <f t="shared" si="3"/>
        <v>하선동</v>
      </c>
      <c r="AC33" s="12" t="s">
        <v>213</v>
      </c>
      <c r="AD33" s="12"/>
    </row>
    <row r="34" spans="1:30" s="13" customFormat="1" ht="20.100000000000001" customHeight="1" x14ac:dyDescent="0.3">
      <c r="A34" s="4">
        <v>28</v>
      </c>
      <c r="B34" s="5">
        <f t="shared" si="7"/>
        <v>11</v>
      </c>
      <c r="C34" s="5">
        <f t="shared" si="7"/>
        <v>20</v>
      </c>
      <c r="D34" s="6" t="s">
        <v>54</v>
      </c>
      <c r="E34" s="6" t="s">
        <v>107</v>
      </c>
      <c r="F34" s="6" t="s">
        <v>106</v>
      </c>
      <c r="G34" s="4" t="s">
        <v>82</v>
      </c>
      <c r="H34" s="4" t="s">
        <v>67</v>
      </c>
      <c r="I34" s="7">
        <f t="shared" si="0"/>
        <v>930</v>
      </c>
      <c r="J34" s="8">
        <v>930</v>
      </c>
      <c r="K34" s="7">
        <f t="shared" si="6"/>
        <v>0</v>
      </c>
      <c r="L34" s="9">
        <f t="shared" si="2"/>
        <v>0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1">
        <v>20201120</v>
      </c>
      <c r="Z34" s="11">
        <v>4</v>
      </c>
      <c r="AA34" s="5" t="s">
        <v>194</v>
      </c>
      <c r="AB34" s="11" t="str">
        <f t="shared" si="3"/>
        <v>하선동</v>
      </c>
      <c r="AC34" s="12" t="s">
        <v>213</v>
      </c>
      <c r="AD34" s="12"/>
    </row>
    <row r="35" spans="1:30" s="13" customFormat="1" ht="20.100000000000001" customHeight="1" x14ac:dyDescent="0.3">
      <c r="A35" s="4">
        <v>29</v>
      </c>
      <c r="B35" s="5">
        <f t="shared" si="7"/>
        <v>11</v>
      </c>
      <c r="C35" s="5">
        <f t="shared" si="7"/>
        <v>20</v>
      </c>
      <c r="D35" s="6" t="s">
        <v>54</v>
      </c>
      <c r="E35" s="6" t="s">
        <v>107</v>
      </c>
      <c r="F35" s="6" t="s">
        <v>106</v>
      </c>
      <c r="G35" s="4" t="s">
        <v>82</v>
      </c>
      <c r="H35" s="4" t="s">
        <v>67</v>
      </c>
      <c r="I35" s="7">
        <f t="shared" ref="I35:I36" si="8">J35+K35</f>
        <v>991</v>
      </c>
      <c r="J35" s="8">
        <v>990</v>
      </c>
      <c r="K35" s="7">
        <f t="shared" si="6"/>
        <v>1</v>
      </c>
      <c r="L35" s="9">
        <f t="shared" si="2"/>
        <v>1.0090817356205853E-3</v>
      </c>
      <c r="M35" s="10">
        <v>1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1">
        <v>20201120</v>
      </c>
      <c r="Z35" s="11">
        <v>4</v>
      </c>
      <c r="AA35" s="5" t="s">
        <v>194</v>
      </c>
      <c r="AB35" s="11" t="str">
        <f t="shared" si="3"/>
        <v>하선동</v>
      </c>
      <c r="AC35" s="12" t="s">
        <v>213</v>
      </c>
      <c r="AD35" s="12"/>
    </row>
    <row r="36" spans="1:30" s="13" customFormat="1" ht="20.100000000000001" customHeight="1" x14ac:dyDescent="0.3">
      <c r="A36" s="4">
        <v>30</v>
      </c>
      <c r="B36" s="5">
        <f t="shared" si="7"/>
        <v>11</v>
      </c>
      <c r="C36" s="5">
        <f t="shared" si="7"/>
        <v>20</v>
      </c>
      <c r="D36" s="6" t="s">
        <v>203</v>
      </c>
      <c r="E36" s="6" t="s">
        <v>201</v>
      </c>
      <c r="F36" s="6" t="s">
        <v>202</v>
      </c>
      <c r="G36" s="4" t="s">
        <v>212</v>
      </c>
      <c r="H36" s="4" t="s">
        <v>67</v>
      </c>
      <c r="I36" s="7">
        <f t="shared" si="8"/>
        <v>4070</v>
      </c>
      <c r="J36" s="8">
        <v>2530</v>
      </c>
      <c r="K36" s="7">
        <f t="shared" si="6"/>
        <v>1540</v>
      </c>
      <c r="L36" s="9">
        <f t="shared" si="2"/>
        <v>0.3783783783783784</v>
      </c>
      <c r="M36" s="10">
        <v>1540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1">
        <v>20200928</v>
      </c>
      <c r="Z36" s="11"/>
      <c r="AA36" s="5" t="s">
        <v>195</v>
      </c>
      <c r="AB36" s="11" t="str">
        <f t="shared" si="3"/>
        <v>이형준</v>
      </c>
      <c r="AC36" s="12" t="s">
        <v>213</v>
      </c>
      <c r="AD36" s="12"/>
    </row>
    <row r="37" spans="1:30" s="13" customFormat="1" ht="20.100000000000001" customHeight="1" x14ac:dyDescent="0.3">
      <c r="A37" s="4">
        <v>31</v>
      </c>
      <c r="B37" s="5">
        <f t="shared" si="7"/>
        <v>11</v>
      </c>
      <c r="C37" s="5">
        <f t="shared" si="7"/>
        <v>20</v>
      </c>
      <c r="D37" s="6"/>
      <c r="E37" s="6"/>
      <c r="F37" s="6"/>
      <c r="G37" s="4"/>
      <c r="H37" s="4"/>
      <c r="I37" s="7">
        <f t="shared" si="0"/>
        <v>0</v>
      </c>
      <c r="J37" s="8"/>
      <c r="K37" s="7">
        <f t="shared" si="6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1"/>
      <c r="Z37" s="11"/>
      <c r="AA37" s="5"/>
      <c r="AB37" s="11" t="str">
        <f t="shared" si="3"/>
        <v/>
      </c>
      <c r="AC37" s="12"/>
      <c r="AD37" s="12"/>
    </row>
    <row r="38" spans="1:30" s="13" customFormat="1" ht="20.100000000000001" customHeight="1" x14ac:dyDescent="0.3">
      <c r="A38" s="4">
        <v>32</v>
      </c>
      <c r="B38" s="5">
        <f>B37</f>
        <v>11</v>
      </c>
      <c r="C38" s="5">
        <f>C37</f>
        <v>20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6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1"/>
      <c r="Z38" s="11"/>
      <c r="AA38" s="5"/>
      <c r="AB38" s="11" t="str">
        <f t="shared" si="3"/>
        <v/>
      </c>
      <c r="AC38" s="12"/>
      <c r="AD38" s="12"/>
    </row>
    <row r="39" spans="1:30" s="13" customFormat="1" ht="20.100000000000001" customHeight="1" x14ac:dyDescent="0.3">
      <c r="A39" s="4">
        <v>33</v>
      </c>
      <c r="B39" s="5">
        <f t="shared" si="7"/>
        <v>11</v>
      </c>
      <c r="C39" s="5">
        <f t="shared" si="7"/>
        <v>20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6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1"/>
      <c r="Z39" s="11"/>
      <c r="AA39" s="5"/>
      <c r="AB39" s="11" t="str">
        <f t="shared" si="3"/>
        <v/>
      </c>
      <c r="AC39" s="4"/>
      <c r="AD39" s="12"/>
    </row>
    <row r="40" spans="1:30" s="13" customFormat="1" ht="20.100000000000001" customHeight="1" x14ac:dyDescent="0.3">
      <c r="A40" s="4">
        <v>34</v>
      </c>
      <c r="B40" s="5">
        <f t="shared" si="7"/>
        <v>11</v>
      </c>
      <c r="C40" s="5">
        <f t="shared" si="7"/>
        <v>20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6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1"/>
      <c r="Z40" s="11"/>
      <c r="AA40" s="5"/>
      <c r="AB40" s="11" t="str">
        <f t="shared" si="3"/>
        <v/>
      </c>
      <c r="AC40" s="4"/>
      <c r="AD40" s="12"/>
    </row>
    <row r="41" spans="1:30" s="13" customFormat="1" ht="20.100000000000001" customHeight="1" x14ac:dyDescent="0.3">
      <c r="A41" s="4">
        <v>35</v>
      </c>
      <c r="B41" s="5">
        <f t="shared" ref="B41:C46" si="9">B40</f>
        <v>11</v>
      </c>
      <c r="C41" s="5">
        <f t="shared" si="9"/>
        <v>20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6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1"/>
      <c r="Z41" s="11"/>
      <c r="AA41" s="5"/>
      <c r="AB41" s="11" t="str">
        <f t="shared" si="3"/>
        <v/>
      </c>
      <c r="AC41" s="4"/>
      <c r="AD41" s="12"/>
    </row>
    <row r="42" spans="1:30" s="13" customFormat="1" ht="20.100000000000001" customHeight="1" x14ac:dyDescent="0.3">
      <c r="A42" s="4">
        <v>36</v>
      </c>
      <c r="B42" s="5">
        <f t="shared" si="9"/>
        <v>11</v>
      </c>
      <c r="C42" s="5">
        <f t="shared" si="9"/>
        <v>20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6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1"/>
      <c r="Z42" s="11"/>
      <c r="AA42" s="5"/>
      <c r="AB42" s="11" t="str">
        <f t="shared" si="3"/>
        <v/>
      </c>
      <c r="AC42" s="4"/>
      <c r="AD42" s="12"/>
    </row>
    <row r="43" spans="1:30" s="13" customFormat="1" ht="20.100000000000001" customHeight="1" x14ac:dyDescent="0.3">
      <c r="A43" s="4">
        <v>37</v>
      </c>
      <c r="B43" s="5">
        <f t="shared" si="9"/>
        <v>11</v>
      </c>
      <c r="C43" s="5">
        <f t="shared" si="9"/>
        <v>20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6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1"/>
      <c r="Z43" s="11"/>
      <c r="AA43" s="5"/>
      <c r="AB43" s="11" t="str">
        <f t="shared" si="3"/>
        <v/>
      </c>
      <c r="AC43" s="4"/>
      <c r="AD43" s="12"/>
    </row>
    <row r="44" spans="1:30" s="13" customFormat="1" ht="20.100000000000001" customHeight="1" x14ac:dyDescent="0.3">
      <c r="A44" s="4">
        <v>38</v>
      </c>
      <c r="B44" s="5">
        <f t="shared" si="9"/>
        <v>11</v>
      </c>
      <c r="C44" s="5">
        <f t="shared" si="9"/>
        <v>20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6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1"/>
      <c r="Z44" s="11"/>
      <c r="AA44" s="5"/>
      <c r="AB44" s="11" t="str">
        <f t="shared" si="3"/>
        <v/>
      </c>
      <c r="AC44" s="4"/>
      <c r="AD44" s="12"/>
    </row>
    <row r="45" spans="1:30" s="13" customFormat="1" ht="20.100000000000001" customHeight="1" x14ac:dyDescent="0.3">
      <c r="A45" s="4">
        <v>39</v>
      </c>
      <c r="B45" s="5">
        <f t="shared" si="9"/>
        <v>11</v>
      </c>
      <c r="C45" s="5">
        <f t="shared" si="9"/>
        <v>20</v>
      </c>
      <c r="D45" s="6"/>
      <c r="E45" s="6"/>
      <c r="F45" s="6"/>
      <c r="G45" s="4"/>
      <c r="H45" s="4"/>
      <c r="I45" s="7">
        <f t="shared" ref="I45:I46" si="10">J45+K45</f>
        <v>0</v>
      </c>
      <c r="J45" s="8"/>
      <c r="K45" s="7">
        <f t="shared" si="6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1"/>
      <c r="Z45" s="11"/>
      <c r="AA45" s="5"/>
      <c r="AB45" s="11" t="str">
        <f t="shared" si="3"/>
        <v/>
      </c>
      <c r="AC45" s="4"/>
      <c r="AD45" s="12"/>
    </row>
    <row r="46" spans="1:30" s="13" customFormat="1" ht="20.100000000000001" customHeight="1" x14ac:dyDescent="0.3">
      <c r="A46" s="4">
        <v>40</v>
      </c>
      <c r="B46" s="5">
        <f t="shared" si="9"/>
        <v>11</v>
      </c>
      <c r="C46" s="5">
        <f t="shared" si="9"/>
        <v>20</v>
      </c>
      <c r="D46" s="6"/>
      <c r="E46" s="6"/>
      <c r="F46" s="6"/>
      <c r="G46" s="4"/>
      <c r="H46" s="4"/>
      <c r="I46" s="7">
        <f t="shared" si="10"/>
        <v>0</v>
      </c>
      <c r="J46" s="8"/>
      <c r="K46" s="7">
        <f t="shared" si="6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1"/>
      <c r="Z46" s="11"/>
      <c r="AA46" s="5"/>
      <c r="AB46" s="11" t="str">
        <f t="shared" si="3"/>
        <v/>
      </c>
      <c r="AC46" s="4"/>
      <c r="AD46" s="12" t="s">
        <v>214</v>
      </c>
    </row>
    <row r="47" spans="1:30" s="16" customFormat="1" x14ac:dyDescent="0.3">
      <c r="A47" s="58"/>
      <c r="B47" s="59"/>
      <c r="C47" s="59"/>
      <c r="D47" s="59"/>
      <c r="E47" s="59"/>
      <c r="F47" s="59"/>
      <c r="G47" s="59"/>
      <c r="H47" s="59"/>
      <c r="I47" s="62">
        <f t="shared" ref="I47:Q47" si="11">SUM(I7:I46)</f>
        <v>58441</v>
      </c>
      <c r="J47" s="54">
        <f t="shared" si="11"/>
        <v>54180</v>
      </c>
      <c r="K47" s="54">
        <f t="shared" si="11"/>
        <v>4261</v>
      </c>
      <c r="L47" s="54" t="e">
        <f t="shared" si="11"/>
        <v>#DIV/0!</v>
      </c>
      <c r="M47" s="54">
        <f t="shared" si="11"/>
        <v>3391</v>
      </c>
      <c r="N47" s="54">
        <f t="shared" si="11"/>
        <v>15</v>
      </c>
      <c r="O47" s="54">
        <f t="shared" si="11"/>
        <v>202</v>
      </c>
      <c r="P47" s="54">
        <f t="shared" si="11"/>
        <v>186</v>
      </c>
      <c r="Q47" s="54">
        <f t="shared" si="11"/>
        <v>18</v>
      </c>
      <c r="R47" s="28"/>
      <c r="S47" s="54">
        <f t="shared" ref="S47:X47" si="12">SUM(S7:S46)</f>
        <v>343</v>
      </c>
      <c r="T47" s="54">
        <f t="shared" si="12"/>
        <v>11</v>
      </c>
      <c r="U47" s="54">
        <f t="shared" si="12"/>
        <v>95</v>
      </c>
      <c r="V47" s="54">
        <f t="shared" si="12"/>
        <v>0</v>
      </c>
      <c r="W47" s="54">
        <f t="shared" si="12"/>
        <v>0</v>
      </c>
      <c r="X47" s="54">
        <f t="shared" si="12"/>
        <v>0</v>
      </c>
      <c r="Y47" s="60"/>
      <c r="Z47" s="61"/>
      <c r="AA47" s="61"/>
      <c r="AB47" s="61"/>
      <c r="AC47" s="61"/>
      <c r="AD47" s="61"/>
    </row>
    <row r="48" spans="1:30" s="16" customFormat="1" x14ac:dyDescent="0.3">
      <c r="A48" s="58"/>
      <c r="B48" s="59"/>
      <c r="C48" s="59"/>
      <c r="D48" s="59"/>
      <c r="E48" s="59"/>
      <c r="F48" s="59"/>
      <c r="G48" s="59"/>
      <c r="H48" s="59"/>
      <c r="I48" s="63"/>
      <c r="J48" s="54"/>
      <c r="K48" s="54"/>
      <c r="L48" s="54"/>
      <c r="M48" s="54"/>
      <c r="N48" s="54"/>
      <c r="O48" s="54"/>
      <c r="P48" s="54"/>
      <c r="Q48" s="54"/>
      <c r="R48" s="28"/>
      <c r="S48" s="54"/>
      <c r="T48" s="54"/>
      <c r="U48" s="54"/>
      <c r="V48" s="54"/>
      <c r="W48" s="54"/>
      <c r="X48" s="54"/>
      <c r="Y48" s="61"/>
      <c r="Z48" s="61"/>
      <c r="AA48" s="61"/>
      <c r="AB48" s="61"/>
      <c r="AC48" s="61"/>
      <c r="AD48" s="61"/>
    </row>
    <row r="49" spans="1:30" ht="20.100000000000001" customHeight="1" x14ac:dyDescent="0.3">
      <c r="A49" s="4">
        <v>1</v>
      </c>
      <c r="B49" s="5" t="str">
        <f>LEFT($A$1,1)</f>
        <v>1</v>
      </c>
      <c r="C49" s="5" t="str">
        <f>MID($A$1,4,2)</f>
        <v xml:space="preserve"> 2</v>
      </c>
      <c r="D49" s="12" t="s">
        <v>214</v>
      </c>
      <c r="E49" s="6" t="s">
        <v>196</v>
      </c>
      <c r="F49" s="6" t="s">
        <v>207</v>
      </c>
      <c r="G49" s="4" t="s">
        <v>210</v>
      </c>
      <c r="H49" s="4" t="s">
        <v>67</v>
      </c>
      <c r="I49" s="7">
        <f t="shared" ref="I49:I63" si="13">J49+K49</f>
        <v>701</v>
      </c>
      <c r="J49" s="8">
        <v>700</v>
      </c>
      <c r="K49" s="7">
        <f t="shared" ref="K49:K63" si="14">SUM(M49:X49)</f>
        <v>1</v>
      </c>
      <c r="L49" s="9">
        <f t="shared" ref="L49:L63" si="15">K49/I49</f>
        <v>1.4265335235378032E-3</v>
      </c>
      <c r="M49" s="10">
        <v>1</v>
      </c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1">
        <v>20201120</v>
      </c>
      <c r="Z49" s="11">
        <v>11</v>
      </c>
      <c r="AA49" s="5" t="s">
        <v>194</v>
      </c>
      <c r="AB49" s="11" t="str">
        <f>IF($AA49="A","하선동",IF($AA49="B","이형준",""))</f>
        <v>하선동</v>
      </c>
      <c r="AC49" s="4" t="s">
        <v>73</v>
      </c>
      <c r="AD49" s="12" t="s">
        <v>197</v>
      </c>
    </row>
    <row r="50" spans="1:30" ht="20.100000000000001" customHeight="1" x14ac:dyDescent="0.3">
      <c r="A50" s="4">
        <v>2</v>
      </c>
      <c r="B50" s="5" t="str">
        <f t="shared" ref="B50:B63" si="16">LEFT($A$1,1)</f>
        <v>1</v>
      </c>
      <c r="C50" s="5" t="str">
        <f t="shared" ref="C50:C63" si="17">MID($A$1,4,2)</f>
        <v xml:space="preserve"> 2</v>
      </c>
      <c r="D50" s="12" t="s">
        <v>214</v>
      </c>
      <c r="E50" s="6" t="s">
        <v>196</v>
      </c>
      <c r="F50" s="6" t="s">
        <v>207</v>
      </c>
      <c r="G50" s="4" t="s">
        <v>209</v>
      </c>
      <c r="H50" s="4" t="s">
        <v>67</v>
      </c>
      <c r="I50" s="7">
        <f t="shared" ref="I50" si="18">J50+K50</f>
        <v>700</v>
      </c>
      <c r="J50" s="8">
        <v>700</v>
      </c>
      <c r="K50" s="7">
        <f t="shared" si="14"/>
        <v>0</v>
      </c>
      <c r="L50" s="9">
        <f t="shared" si="15"/>
        <v>0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1">
        <v>20201120</v>
      </c>
      <c r="Z50" s="11">
        <v>11</v>
      </c>
      <c r="AA50" s="5" t="s">
        <v>194</v>
      </c>
      <c r="AB50" s="11" t="str">
        <f>IF($AA50="A","하선동",IF($AA50="B","이형준",""))</f>
        <v>하선동</v>
      </c>
      <c r="AC50" s="4" t="s">
        <v>79</v>
      </c>
      <c r="AD50" s="12" t="s">
        <v>197</v>
      </c>
    </row>
    <row r="51" spans="1:30" ht="20.100000000000001" customHeight="1" x14ac:dyDescent="0.3">
      <c r="A51" s="4">
        <v>3</v>
      </c>
      <c r="B51" s="5" t="str">
        <f t="shared" si="16"/>
        <v>1</v>
      </c>
      <c r="C51" s="5" t="str">
        <f t="shared" si="17"/>
        <v xml:space="preserve"> 2</v>
      </c>
      <c r="D51" s="6" t="s">
        <v>54</v>
      </c>
      <c r="E51" s="4" t="s">
        <v>192</v>
      </c>
      <c r="F51" s="4" t="s">
        <v>193</v>
      </c>
      <c r="G51" s="4" t="s">
        <v>206</v>
      </c>
      <c r="H51" s="4" t="s">
        <v>58</v>
      </c>
      <c r="I51" s="7">
        <f t="shared" si="13"/>
        <v>100</v>
      </c>
      <c r="J51" s="8">
        <v>100</v>
      </c>
      <c r="K51" s="7">
        <f t="shared" si="14"/>
        <v>0</v>
      </c>
      <c r="L51" s="9">
        <f t="shared" si="15"/>
        <v>0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1">
        <v>20201120</v>
      </c>
      <c r="Z51" s="11">
        <v>12</v>
      </c>
      <c r="AA51" s="5" t="s">
        <v>194</v>
      </c>
      <c r="AB51" s="11" t="str">
        <f t="shared" ref="AB51:AB63" si="19">IF($AA51="A","하선동",IF($AA51="B","이형준",""))</f>
        <v>하선동</v>
      </c>
      <c r="AC51" s="4" t="s">
        <v>79</v>
      </c>
      <c r="AD51" s="12" t="s">
        <v>211</v>
      </c>
    </row>
    <row r="52" spans="1:30" ht="20.100000000000001" customHeight="1" x14ac:dyDescent="0.3">
      <c r="A52" s="4">
        <v>4</v>
      </c>
      <c r="B52" s="5" t="str">
        <f t="shared" si="16"/>
        <v>1</v>
      </c>
      <c r="C52" s="5" t="str">
        <f t="shared" si="17"/>
        <v xml:space="preserve"> 2</v>
      </c>
      <c r="D52" s="6" t="s">
        <v>84</v>
      </c>
      <c r="E52" s="6" t="s">
        <v>80</v>
      </c>
      <c r="F52" s="6" t="s">
        <v>85</v>
      </c>
      <c r="G52" s="4" t="s">
        <v>86</v>
      </c>
      <c r="H52" s="4" t="s">
        <v>67</v>
      </c>
      <c r="I52" s="7">
        <f t="shared" si="13"/>
        <v>1508</v>
      </c>
      <c r="J52" s="8">
        <v>1382</v>
      </c>
      <c r="K52" s="7">
        <f t="shared" si="14"/>
        <v>126</v>
      </c>
      <c r="L52" s="9">
        <f t="shared" si="15"/>
        <v>8.3554376657824933E-2</v>
      </c>
      <c r="M52" s="10">
        <v>126</v>
      </c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1">
        <v>20201116</v>
      </c>
      <c r="Z52" s="11">
        <v>3</v>
      </c>
      <c r="AA52" s="5" t="s">
        <v>194</v>
      </c>
      <c r="AB52" s="11" t="str">
        <f t="shared" si="19"/>
        <v>하선동</v>
      </c>
      <c r="AC52" s="4" t="s">
        <v>94</v>
      </c>
      <c r="AD52" s="12" t="s">
        <v>200</v>
      </c>
    </row>
    <row r="53" spans="1:30" ht="20.100000000000001" customHeight="1" x14ac:dyDescent="0.3">
      <c r="A53" s="4">
        <v>5</v>
      </c>
      <c r="B53" s="5" t="str">
        <f t="shared" si="16"/>
        <v>1</v>
      </c>
      <c r="C53" s="5" t="str">
        <f t="shared" si="17"/>
        <v xml:space="preserve"> 2</v>
      </c>
      <c r="D53" s="12" t="s">
        <v>214</v>
      </c>
      <c r="E53" s="6" t="s">
        <v>196</v>
      </c>
      <c r="F53" s="6" t="s">
        <v>207</v>
      </c>
      <c r="G53" s="4" t="s">
        <v>208</v>
      </c>
      <c r="H53" s="4" t="s">
        <v>67</v>
      </c>
      <c r="I53" s="7">
        <f t="shared" si="13"/>
        <v>703</v>
      </c>
      <c r="J53" s="8">
        <v>700</v>
      </c>
      <c r="K53" s="7">
        <f t="shared" si="14"/>
        <v>3</v>
      </c>
      <c r="L53" s="9">
        <f t="shared" si="15"/>
        <v>4.2674253200568994E-3</v>
      </c>
      <c r="M53" s="10">
        <v>3</v>
      </c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1">
        <v>20201120</v>
      </c>
      <c r="Z53" s="11">
        <v>11</v>
      </c>
      <c r="AA53" s="5" t="s">
        <v>194</v>
      </c>
      <c r="AB53" s="11" t="str">
        <f t="shared" si="19"/>
        <v>하선동</v>
      </c>
      <c r="AC53" s="12" t="s">
        <v>213</v>
      </c>
      <c r="AD53" s="12"/>
    </row>
    <row r="54" spans="1:30" ht="20.100000000000001" customHeight="1" x14ac:dyDescent="0.3">
      <c r="A54" s="4">
        <v>6</v>
      </c>
      <c r="B54" s="5" t="str">
        <f t="shared" si="16"/>
        <v>1</v>
      </c>
      <c r="C54" s="5" t="str">
        <f t="shared" si="17"/>
        <v xml:space="preserve"> 2</v>
      </c>
      <c r="D54" s="6"/>
      <c r="E54" s="6"/>
      <c r="F54" s="6"/>
      <c r="G54" s="4"/>
      <c r="H54" s="4"/>
      <c r="I54" s="7">
        <f t="shared" si="13"/>
        <v>0</v>
      </c>
      <c r="J54" s="8"/>
      <c r="K54" s="7">
        <f t="shared" si="14"/>
        <v>0</v>
      </c>
      <c r="L54" s="9" t="e">
        <f t="shared" si="15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1"/>
      <c r="Z54" s="11"/>
      <c r="AA54" s="5"/>
      <c r="AB54" s="11" t="str">
        <f t="shared" si="19"/>
        <v/>
      </c>
      <c r="AC54" s="4"/>
      <c r="AD54" s="12"/>
    </row>
    <row r="55" spans="1:30" ht="20.100000000000001" customHeight="1" x14ac:dyDescent="0.3">
      <c r="A55" s="4">
        <v>7</v>
      </c>
      <c r="B55" s="5" t="str">
        <f t="shared" si="16"/>
        <v>1</v>
      </c>
      <c r="C55" s="5" t="str">
        <f t="shared" si="17"/>
        <v xml:space="preserve"> 2</v>
      </c>
      <c r="D55" s="6"/>
      <c r="E55" s="6"/>
      <c r="F55" s="6"/>
      <c r="G55" s="4"/>
      <c r="H55" s="4"/>
      <c r="I55" s="7">
        <f t="shared" si="13"/>
        <v>0</v>
      </c>
      <c r="J55" s="8"/>
      <c r="K55" s="7">
        <f t="shared" si="14"/>
        <v>0</v>
      </c>
      <c r="L55" s="9" t="e">
        <f t="shared" si="15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1"/>
      <c r="Z55" s="11"/>
      <c r="AA55" s="5"/>
      <c r="AB55" s="11" t="str">
        <f t="shared" si="19"/>
        <v/>
      </c>
      <c r="AC55" s="4"/>
      <c r="AD55" s="12"/>
    </row>
    <row r="56" spans="1:30" ht="20.100000000000001" customHeight="1" x14ac:dyDescent="0.3">
      <c r="A56" s="4">
        <v>8</v>
      </c>
      <c r="B56" s="5" t="str">
        <f t="shared" si="16"/>
        <v>1</v>
      </c>
      <c r="C56" s="5" t="str">
        <f t="shared" si="17"/>
        <v xml:space="preserve"> 2</v>
      </c>
      <c r="D56" s="6"/>
      <c r="E56" s="6"/>
      <c r="F56" s="6"/>
      <c r="G56" s="4"/>
      <c r="H56" s="4"/>
      <c r="I56" s="7">
        <f t="shared" si="13"/>
        <v>0</v>
      </c>
      <c r="J56" s="8"/>
      <c r="K56" s="7">
        <f t="shared" si="14"/>
        <v>0</v>
      </c>
      <c r="L56" s="9" t="e">
        <f t="shared" si="15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1"/>
      <c r="Z56" s="11"/>
      <c r="AA56" s="5"/>
      <c r="AB56" s="11" t="str">
        <f t="shared" si="19"/>
        <v/>
      </c>
      <c r="AC56" s="4"/>
      <c r="AD56" s="12"/>
    </row>
    <row r="57" spans="1:30" ht="20.100000000000001" customHeight="1" x14ac:dyDescent="0.3">
      <c r="A57" s="4">
        <v>9</v>
      </c>
      <c r="B57" s="5" t="str">
        <f t="shared" si="16"/>
        <v>1</v>
      </c>
      <c r="C57" s="5" t="str">
        <f t="shared" si="17"/>
        <v xml:space="preserve"> 2</v>
      </c>
      <c r="D57" s="6"/>
      <c r="E57" s="6"/>
      <c r="F57" s="6"/>
      <c r="G57" s="4"/>
      <c r="H57" s="4"/>
      <c r="I57" s="7">
        <f t="shared" si="13"/>
        <v>0</v>
      </c>
      <c r="J57" s="8"/>
      <c r="K57" s="7">
        <f t="shared" si="14"/>
        <v>0</v>
      </c>
      <c r="L57" s="9" t="e">
        <f t="shared" si="15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1"/>
      <c r="Z57" s="11"/>
      <c r="AA57" s="5"/>
      <c r="AB57" s="11" t="str">
        <f t="shared" si="19"/>
        <v/>
      </c>
      <c r="AC57" s="4"/>
      <c r="AD57" s="12"/>
    </row>
    <row r="58" spans="1:30" ht="20.100000000000001" customHeight="1" x14ac:dyDescent="0.3">
      <c r="A58" s="4">
        <v>10</v>
      </c>
      <c r="B58" s="5" t="str">
        <f t="shared" si="16"/>
        <v>1</v>
      </c>
      <c r="C58" s="5" t="str">
        <f t="shared" si="17"/>
        <v xml:space="preserve"> 2</v>
      </c>
      <c r="D58" s="6"/>
      <c r="E58" s="6"/>
      <c r="F58" s="6"/>
      <c r="G58" s="4"/>
      <c r="H58" s="4"/>
      <c r="I58" s="7">
        <f t="shared" si="13"/>
        <v>0</v>
      </c>
      <c r="J58" s="8"/>
      <c r="K58" s="7">
        <f t="shared" si="14"/>
        <v>0</v>
      </c>
      <c r="L58" s="9" t="e">
        <f t="shared" si="15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1"/>
      <c r="Z58" s="11"/>
      <c r="AA58" s="5"/>
      <c r="AB58" s="11" t="str">
        <f t="shared" si="19"/>
        <v/>
      </c>
      <c r="AC58" s="4"/>
      <c r="AD58" s="12"/>
    </row>
    <row r="59" spans="1:30" ht="20.100000000000001" customHeight="1" x14ac:dyDescent="0.3">
      <c r="A59" s="4">
        <v>11</v>
      </c>
      <c r="B59" s="5" t="str">
        <f t="shared" si="16"/>
        <v>1</v>
      </c>
      <c r="C59" s="5" t="str">
        <f t="shared" si="17"/>
        <v xml:space="preserve"> 2</v>
      </c>
      <c r="D59" s="6"/>
      <c r="E59" s="6"/>
      <c r="F59" s="6"/>
      <c r="G59" s="4"/>
      <c r="H59" s="4"/>
      <c r="I59" s="7">
        <f t="shared" si="13"/>
        <v>0</v>
      </c>
      <c r="J59" s="8"/>
      <c r="K59" s="7">
        <f t="shared" si="14"/>
        <v>0</v>
      </c>
      <c r="L59" s="9" t="e">
        <f t="shared" si="15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1"/>
      <c r="Z59" s="11"/>
      <c r="AA59" s="5"/>
      <c r="AB59" s="11" t="str">
        <f t="shared" si="19"/>
        <v/>
      </c>
      <c r="AC59" s="4"/>
      <c r="AD59" s="12"/>
    </row>
    <row r="60" spans="1:30" ht="20.100000000000001" customHeight="1" x14ac:dyDescent="0.3">
      <c r="A60" s="4">
        <v>12</v>
      </c>
      <c r="B60" s="5" t="str">
        <f t="shared" si="16"/>
        <v>1</v>
      </c>
      <c r="C60" s="5" t="str">
        <f t="shared" si="17"/>
        <v xml:space="preserve"> 2</v>
      </c>
      <c r="D60" s="6"/>
      <c r="E60" s="6"/>
      <c r="F60" s="6"/>
      <c r="G60" s="4"/>
      <c r="H60" s="4"/>
      <c r="I60" s="7">
        <f t="shared" si="13"/>
        <v>0</v>
      </c>
      <c r="J60" s="8"/>
      <c r="K60" s="7">
        <f t="shared" si="14"/>
        <v>0</v>
      </c>
      <c r="L60" s="9" t="e">
        <f t="shared" si="15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1"/>
      <c r="Z60" s="11"/>
      <c r="AA60" s="5"/>
      <c r="AB60" s="11" t="str">
        <f t="shared" si="19"/>
        <v/>
      </c>
      <c r="AC60" s="4"/>
      <c r="AD60" s="12"/>
    </row>
    <row r="61" spans="1:30" ht="20.100000000000001" customHeight="1" x14ac:dyDescent="0.3">
      <c r="A61" s="4">
        <v>13</v>
      </c>
      <c r="B61" s="5" t="str">
        <f t="shared" si="16"/>
        <v>1</v>
      </c>
      <c r="C61" s="5" t="str">
        <f t="shared" si="17"/>
        <v xml:space="preserve"> 2</v>
      </c>
      <c r="D61" s="6"/>
      <c r="E61" s="6"/>
      <c r="F61" s="6"/>
      <c r="G61" s="4"/>
      <c r="H61" s="4"/>
      <c r="I61" s="7">
        <f t="shared" si="13"/>
        <v>0</v>
      </c>
      <c r="J61" s="8"/>
      <c r="K61" s="7">
        <f t="shared" si="14"/>
        <v>0</v>
      </c>
      <c r="L61" s="9" t="e">
        <f t="shared" si="15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1"/>
      <c r="Z61" s="11"/>
      <c r="AA61" s="5"/>
      <c r="AB61" s="11" t="str">
        <f t="shared" si="19"/>
        <v/>
      </c>
      <c r="AC61" s="4"/>
      <c r="AD61" s="12"/>
    </row>
    <row r="62" spans="1:30" ht="20.100000000000001" customHeight="1" x14ac:dyDescent="0.3">
      <c r="A62" s="4">
        <v>14</v>
      </c>
      <c r="B62" s="5" t="str">
        <f t="shared" si="16"/>
        <v>1</v>
      </c>
      <c r="C62" s="5" t="str">
        <f t="shared" si="17"/>
        <v xml:space="preserve"> 2</v>
      </c>
      <c r="D62" s="6"/>
      <c r="E62" s="6"/>
      <c r="F62" s="6"/>
      <c r="G62" s="4"/>
      <c r="H62" s="4"/>
      <c r="I62" s="7">
        <f t="shared" si="13"/>
        <v>0</v>
      </c>
      <c r="J62" s="8"/>
      <c r="K62" s="7">
        <f t="shared" si="14"/>
        <v>0</v>
      </c>
      <c r="L62" s="9" t="e">
        <f t="shared" si="15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1"/>
      <c r="Z62" s="11"/>
      <c r="AA62" s="5"/>
      <c r="AB62" s="11" t="str">
        <f t="shared" si="19"/>
        <v/>
      </c>
      <c r="AC62" s="4"/>
      <c r="AD62" s="12"/>
    </row>
    <row r="63" spans="1:30" ht="20.100000000000001" customHeight="1" x14ac:dyDescent="0.3">
      <c r="A63" s="4">
        <v>15</v>
      </c>
      <c r="B63" s="5" t="str">
        <f t="shared" si="16"/>
        <v>1</v>
      </c>
      <c r="C63" s="5" t="str">
        <f t="shared" si="17"/>
        <v xml:space="preserve"> 2</v>
      </c>
      <c r="D63" s="6"/>
      <c r="E63" s="6"/>
      <c r="F63" s="6"/>
      <c r="G63" s="4"/>
      <c r="H63" s="4"/>
      <c r="I63" s="7">
        <f t="shared" si="13"/>
        <v>0</v>
      </c>
      <c r="J63" s="8"/>
      <c r="K63" s="7">
        <f t="shared" si="14"/>
        <v>0</v>
      </c>
      <c r="L63" s="9" t="e">
        <f t="shared" si="15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1"/>
      <c r="Z63" s="11"/>
      <c r="AA63" s="5"/>
      <c r="AB63" s="11" t="str">
        <f t="shared" si="19"/>
        <v/>
      </c>
      <c r="AC63" s="4"/>
      <c r="AD63" s="12"/>
    </row>
    <row r="64" spans="1:30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X47:X48"/>
    <mergeCell ref="Y47:AD48"/>
    <mergeCell ref="Q47:Q48"/>
    <mergeCell ref="S47:S48"/>
    <mergeCell ref="U47:U48"/>
    <mergeCell ref="V47:V48"/>
    <mergeCell ref="W47:W48"/>
    <mergeCell ref="M47:M48"/>
    <mergeCell ref="H5:H6"/>
    <mergeCell ref="I5:I6"/>
    <mergeCell ref="J5:J6"/>
    <mergeCell ref="K5:K6"/>
    <mergeCell ref="L5:L6"/>
    <mergeCell ref="M5:X5"/>
    <mergeCell ref="A47:H48"/>
    <mergeCell ref="I47:I48"/>
    <mergeCell ref="J47:J48"/>
    <mergeCell ref="K47:K48"/>
    <mergeCell ref="L47:L48"/>
    <mergeCell ref="T47:T48"/>
    <mergeCell ref="N47:N48"/>
    <mergeCell ref="O47:O48"/>
    <mergeCell ref="P47:P48"/>
    <mergeCell ref="A1:D3"/>
    <mergeCell ref="E1:AD3"/>
    <mergeCell ref="A4:AD4"/>
    <mergeCell ref="A5:A6"/>
    <mergeCell ref="B5:B6"/>
    <mergeCell ref="C5:C6"/>
    <mergeCell ref="D5:D6"/>
    <mergeCell ref="E5:E6"/>
    <mergeCell ref="F5:F6"/>
    <mergeCell ref="G5:G6"/>
    <mergeCell ref="Y5:AA5"/>
    <mergeCell ref="AB5:AB6"/>
    <mergeCell ref="AC5:AC6"/>
    <mergeCell ref="AD5:AD6"/>
  </mergeCells>
  <phoneticPr fontId="4" type="noConversion"/>
  <conditionalFormatting sqref="A7:C46 J7:AD8 AD9:AD12 D45:AD46 D11:H11 D39:H44 J9:AB12 AC8:AC15 D24:H24 D12:F12 J16:AD44">
    <cfRule type="expression" dxfId="161" priority="227">
      <formula>$L7&gt;0.15</formula>
    </cfRule>
    <cfRule type="expression" dxfId="160" priority="228">
      <formula>AND($L7&gt;0.08,$L7&lt;0.15)</formula>
    </cfRule>
  </conditionalFormatting>
  <conditionalFormatting sqref="I51:AD52 A54:AD63 E49:AD50 A49:C53 E53:AD53">
    <cfRule type="expression" dxfId="159" priority="225">
      <formula>$L49&gt;0.15</formula>
    </cfRule>
    <cfRule type="expression" dxfId="158" priority="226">
      <formula>AND($L49&gt;0.08,$L49&lt;0.15)</formula>
    </cfRule>
  </conditionalFormatting>
  <conditionalFormatting sqref="D11:H11 D12:F12 J7:AD15">
    <cfRule type="expression" dxfId="157" priority="223">
      <formula>$L7&gt;0.15</formula>
    </cfRule>
    <cfRule type="expression" dxfId="156" priority="224">
      <formula>AND($L7&gt;0.08,$L7&lt;0.15)</formula>
    </cfRule>
  </conditionalFormatting>
  <conditionalFormatting sqref="G15:H15">
    <cfRule type="expression" dxfId="155" priority="215">
      <formula>$L15&gt;0.15</formula>
    </cfRule>
    <cfRule type="expression" dxfId="154" priority="216">
      <formula>AND($L15&gt;0.08,$L15&lt;0.15)</formula>
    </cfRule>
  </conditionalFormatting>
  <conditionalFormatting sqref="D23:H23">
    <cfRule type="expression" dxfId="153" priority="195">
      <formula>$L23&gt;0.15</formula>
    </cfRule>
    <cfRule type="expression" dxfId="152" priority="196">
      <formula>AND($L23&gt;0.08,$L23&lt;0.15)</formula>
    </cfRule>
  </conditionalFormatting>
  <conditionalFormatting sqref="D24:H24">
    <cfRule type="expression" dxfId="151" priority="193">
      <formula>$L24&gt;0.15</formula>
    </cfRule>
    <cfRule type="expression" dxfId="150" priority="194">
      <formula>AND($L24&gt;0.08,$L24&lt;0.15)</formula>
    </cfRule>
  </conditionalFormatting>
  <conditionalFormatting sqref="F25">
    <cfRule type="expression" dxfId="149" priority="191">
      <formula>$L25&gt;0.15</formula>
    </cfRule>
    <cfRule type="expression" dxfId="148" priority="192">
      <formula>AND($L25&gt;0.08,$L25&lt;0.15)</formula>
    </cfRule>
  </conditionalFormatting>
  <conditionalFormatting sqref="F26:H26">
    <cfRule type="expression" dxfId="147" priority="189">
      <formula>$L26&gt;0.15</formula>
    </cfRule>
    <cfRule type="expression" dxfId="146" priority="190">
      <formula>AND($L26&gt;0.08,$L26&lt;0.15)</formula>
    </cfRule>
  </conditionalFormatting>
  <conditionalFormatting sqref="D35:H35">
    <cfRule type="expression" dxfId="145" priority="173">
      <formula>$L34&gt;0.15</formula>
    </cfRule>
    <cfRule type="expression" dxfId="144" priority="174">
      <formula>AND($L34&gt;0.08,$L34&lt;0.15)</formula>
    </cfRule>
  </conditionalFormatting>
  <conditionalFormatting sqref="D38:H38">
    <cfRule type="expression" dxfId="141" priority="167">
      <formula>$L37&gt;0.15</formula>
    </cfRule>
    <cfRule type="expression" dxfId="140" priority="168">
      <formula>AND($L37&gt;0.08,$L37&lt;0.15)</formula>
    </cfRule>
  </conditionalFormatting>
  <conditionalFormatting sqref="I7:I11">
    <cfRule type="expression" dxfId="139" priority="143">
      <formula>$L7&gt;0.15</formula>
    </cfRule>
    <cfRule type="expression" dxfId="138" priority="144">
      <formula>AND($L7&gt;0.08,$L7&lt;0.15)</formula>
    </cfRule>
  </conditionalFormatting>
  <conditionalFormatting sqref="I12:I16">
    <cfRule type="expression" dxfId="137" priority="141">
      <formula>$L12&gt;0.15</formula>
    </cfRule>
    <cfRule type="expression" dxfId="136" priority="142">
      <formula>AND($L12&gt;0.08,$L12&lt;0.15)</formula>
    </cfRule>
  </conditionalFormatting>
  <conditionalFormatting sqref="I17:I21">
    <cfRule type="expression" dxfId="135" priority="139">
      <formula>$L17&gt;0.15</formula>
    </cfRule>
    <cfRule type="expression" dxfId="134" priority="140">
      <formula>AND($L17&gt;0.08,$L17&lt;0.15)</formula>
    </cfRule>
  </conditionalFormatting>
  <conditionalFormatting sqref="I22:I26">
    <cfRule type="expression" dxfId="133" priority="137">
      <formula>$L22&gt;0.15</formula>
    </cfRule>
    <cfRule type="expression" dxfId="132" priority="138">
      <formula>AND($L22&gt;0.08,$L22&lt;0.15)</formula>
    </cfRule>
  </conditionalFormatting>
  <conditionalFormatting sqref="I27:I31">
    <cfRule type="expression" dxfId="131" priority="135">
      <formula>$L27&gt;0.15</formula>
    </cfRule>
    <cfRule type="expression" dxfId="130" priority="136">
      <formula>AND($L27&gt;0.08,$L27&lt;0.15)</formula>
    </cfRule>
  </conditionalFormatting>
  <conditionalFormatting sqref="I32:I34">
    <cfRule type="expression" dxfId="129" priority="133">
      <formula>$L32&gt;0.15</formula>
    </cfRule>
    <cfRule type="expression" dxfId="128" priority="134">
      <formula>AND($L32&gt;0.08,$L32&lt;0.15)</formula>
    </cfRule>
  </conditionalFormatting>
  <conditionalFormatting sqref="I35:I39">
    <cfRule type="expression" dxfId="127" priority="131">
      <formula>$L35&gt;0.15</formula>
    </cfRule>
    <cfRule type="expression" dxfId="126" priority="132">
      <formula>AND($L35&gt;0.08,$L35&lt;0.15)</formula>
    </cfRule>
  </conditionalFormatting>
  <conditionalFormatting sqref="I40:I44">
    <cfRule type="expression" dxfId="125" priority="129">
      <formula>$L40&gt;0.15</formula>
    </cfRule>
    <cfRule type="expression" dxfId="124" priority="130">
      <formula>AND($L40&gt;0.08,$L40&lt;0.15)</formula>
    </cfRule>
  </conditionalFormatting>
  <conditionalFormatting sqref="D7:H7">
    <cfRule type="expression" dxfId="123" priority="127">
      <formula>$L7&gt;0.15</formula>
    </cfRule>
    <cfRule type="expression" dxfId="122" priority="128">
      <formula>AND($L7&gt;0.08,$L7&lt;0.15)</formula>
    </cfRule>
  </conditionalFormatting>
  <conditionalFormatting sqref="D7:H7">
    <cfRule type="expression" dxfId="121" priority="125">
      <formula>$L7&gt;0.15</formula>
    </cfRule>
    <cfRule type="expression" dxfId="120" priority="126">
      <formula>AND($L7&gt;0.08,$L7&lt;0.15)</formula>
    </cfRule>
  </conditionalFormatting>
  <conditionalFormatting sqref="D8:H8">
    <cfRule type="expression" dxfId="119" priority="123">
      <formula>$L8&gt;0.15</formula>
    </cfRule>
    <cfRule type="expression" dxfId="118" priority="124">
      <formula>AND($L8&gt;0.08,$L8&lt;0.15)</formula>
    </cfRule>
  </conditionalFormatting>
  <conditionalFormatting sqref="D8:H8">
    <cfRule type="expression" dxfId="117" priority="121">
      <formula>$L8&gt;0.15</formula>
    </cfRule>
    <cfRule type="expression" dxfId="116" priority="122">
      <formula>AND($L8&gt;0.08,$L8&lt;0.15)</formula>
    </cfRule>
  </conditionalFormatting>
  <conditionalFormatting sqref="D9:H9">
    <cfRule type="expression" dxfId="115" priority="119">
      <formula>$L9&gt;0.15</formula>
    </cfRule>
    <cfRule type="expression" dxfId="114" priority="120">
      <formula>AND($L9&gt;0.08,$L9&lt;0.15)</formula>
    </cfRule>
  </conditionalFormatting>
  <conditionalFormatting sqref="D10:H10">
    <cfRule type="expression" dxfId="113" priority="117">
      <formula>$L10&gt;0.15</formula>
    </cfRule>
    <cfRule type="expression" dxfId="112" priority="118">
      <formula>AND($L10&gt;0.08,$L10&lt;0.15)</formula>
    </cfRule>
  </conditionalFormatting>
  <conditionalFormatting sqref="D13:F13">
    <cfRule type="expression" dxfId="111" priority="115">
      <formula>$L13&gt;0.15</formula>
    </cfRule>
    <cfRule type="expression" dxfId="110" priority="116">
      <formula>AND($L13&gt;0.08,$L13&lt;0.15)</formula>
    </cfRule>
  </conditionalFormatting>
  <conditionalFormatting sqref="D13:F13">
    <cfRule type="expression" dxfId="109" priority="113">
      <formula>$L13&gt;0.15</formula>
    </cfRule>
    <cfRule type="expression" dxfId="108" priority="114">
      <formula>AND($L13&gt;0.08,$L13&lt;0.15)</formula>
    </cfRule>
  </conditionalFormatting>
  <conditionalFormatting sqref="G13:H13">
    <cfRule type="expression" dxfId="107" priority="111">
      <formula>$L13&gt;0.15</formula>
    </cfRule>
    <cfRule type="expression" dxfId="106" priority="112">
      <formula>AND($L13&gt;0.08,$L13&lt;0.15)</formula>
    </cfRule>
  </conditionalFormatting>
  <conditionalFormatting sqref="D14:H14">
    <cfRule type="expression" dxfId="105" priority="109">
      <formula>$L14&gt;0.15</formula>
    </cfRule>
    <cfRule type="expression" dxfId="104" priority="110">
      <formula>AND($L14&gt;0.08,$L14&lt;0.15)</formula>
    </cfRule>
  </conditionalFormatting>
  <conditionalFormatting sqref="D15:F15">
    <cfRule type="expression" dxfId="103" priority="107">
      <formula>$L15&gt;0.15</formula>
    </cfRule>
    <cfRule type="expression" dxfId="102" priority="108">
      <formula>AND($L15&gt;0.08,$L15&lt;0.15)</formula>
    </cfRule>
  </conditionalFormatting>
  <conditionalFormatting sqref="D15:F15">
    <cfRule type="expression" dxfId="101" priority="105">
      <formula>$L15&gt;0.15</formula>
    </cfRule>
    <cfRule type="expression" dxfId="100" priority="106">
      <formula>AND($L15&gt;0.08,$L15&lt;0.15)</formula>
    </cfRule>
  </conditionalFormatting>
  <conditionalFormatting sqref="D51:F51 H51">
    <cfRule type="expression" dxfId="99" priority="103">
      <formula>$L51&gt;0.15</formula>
    </cfRule>
    <cfRule type="expression" dxfId="98" priority="104">
      <formula>AND($L51&gt;0.08,$L51&lt;0.15)</formula>
    </cfRule>
  </conditionalFormatting>
  <conditionalFormatting sqref="D51:F51 H51">
    <cfRule type="expression" dxfId="97" priority="101">
      <formula>$L51&gt;0.15</formula>
    </cfRule>
    <cfRule type="expression" dxfId="96" priority="102">
      <formula>AND($L51&gt;0.08,$L51&lt;0.15)</formula>
    </cfRule>
  </conditionalFormatting>
  <conditionalFormatting sqref="D16:F16">
    <cfRule type="expression" dxfId="95" priority="99">
      <formula>$L16&gt;0.15</formula>
    </cfRule>
    <cfRule type="expression" dxfId="94" priority="100">
      <formula>AND($L16&gt;0.08,$L16&lt;0.15)</formula>
    </cfRule>
  </conditionalFormatting>
  <conditionalFormatting sqref="D16:F16">
    <cfRule type="expression" dxfId="93" priority="97">
      <formula>$L16&gt;0.15</formula>
    </cfRule>
    <cfRule type="expression" dxfId="92" priority="98">
      <formula>AND($L16&gt;0.08,$L16&lt;0.15)</formula>
    </cfRule>
  </conditionalFormatting>
  <conditionalFormatting sqref="G16:H16">
    <cfRule type="expression" dxfId="91" priority="95">
      <formula>$L16&gt;0.15</formula>
    </cfRule>
    <cfRule type="expression" dxfId="90" priority="96">
      <formula>AND($L16&gt;0.08,$L16&lt;0.15)</formula>
    </cfRule>
  </conditionalFormatting>
  <conditionalFormatting sqref="D52:F52">
    <cfRule type="expression" dxfId="89" priority="93">
      <formula>$L52&gt;0.15</formula>
    </cfRule>
    <cfRule type="expression" dxfId="88" priority="94">
      <formula>AND($L52&gt;0.08,$L52&lt;0.15)</formula>
    </cfRule>
  </conditionalFormatting>
  <conditionalFormatting sqref="D52:F52">
    <cfRule type="expression" dxfId="87" priority="91">
      <formula>$L52&gt;0.15</formula>
    </cfRule>
    <cfRule type="expression" dxfId="86" priority="92">
      <formula>AND($L52&gt;0.08,$L52&lt;0.15)</formula>
    </cfRule>
  </conditionalFormatting>
  <conditionalFormatting sqref="G52:H52">
    <cfRule type="expression" dxfId="85" priority="89">
      <formula>$L52&gt;0.15</formula>
    </cfRule>
    <cfRule type="expression" dxfId="84" priority="90">
      <formula>AND($L52&gt;0.08,$L52&lt;0.15)</formula>
    </cfRule>
  </conditionalFormatting>
  <conditionalFormatting sqref="D17:H17">
    <cfRule type="expression" dxfId="83" priority="87">
      <formula>$L17&gt;0.15</formula>
    </cfRule>
    <cfRule type="expression" dxfId="82" priority="88">
      <formula>AND($L17&gt;0.08,$L17&lt;0.15)</formula>
    </cfRule>
  </conditionalFormatting>
  <conditionalFormatting sqref="D18:H18">
    <cfRule type="expression" dxfId="81" priority="85">
      <formula>$L18&gt;0.15</formula>
    </cfRule>
    <cfRule type="expression" dxfId="80" priority="86">
      <formula>AND($L18&gt;0.08,$L18&lt;0.15)</formula>
    </cfRule>
  </conditionalFormatting>
  <conditionalFormatting sqref="D19:H19">
    <cfRule type="expression" dxfId="79" priority="83">
      <formula>$L19&gt;0.15</formula>
    </cfRule>
    <cfRule type="expression" dxfId="78" priority="84">
      <formula>AND($L19&gt;0.08,$L19&lt;0.15)</formula>
    </cfRule>
  </conditionalFormatting>
  <conditionalFormatting sqref="D19:H19">
    <cfRule type="expression" dxfId="77" priority="81">
      <formula>$L19&gt;0.15</formula>
    </cfRule>
    <cfRule type="expression" dxfId="76" priority="82">
      <formula>AND($L19&gt;0.08,$L19&lt;0.15)</formula>
    </cfRule>
  </conditionalFormatting>
  <conditionalFormatting sqref="D20:H20">
    <cfRule type="expression" dxfId="75" priority="79">
      <formula>$L20&gt;0.15</formula>
    </cfRule>
    <cfRule type="expression" dxfId="74" priority="80">
      <formula>AND($L20&gt;0.08,$L20&lt;0.15)</formula>
    </cfRule>
  </conditionalFormatting>
  <conditionalFormatting sqref="D20:H20">
    <cfRule type="expression" dxfId="73" priority="77">
      <formula>$L20&gt;0.15</formula>
    </cfRule>
    <cfRule type="expression" dxfId="72" priority="78">
      <formula>AND($L20&gt;0.08,$L20&lt;0.15)</formula>
    </cfRule>
  </conditionalFormatting>
  <conditionalFormatting sqref="D21:H21">
    <cfRule type="expression" dxfId="71" priority="75">
      <formula>$L21&gt;0.15</formula>
    </cfRule>
    <cfRule type="expression" dxfId="70" priority="76">
      <formula>AND($L21&gt;0.08,$L21&lt;0.15)</formula>
    </cfRule>
  </conditionalFormatting>
  <conditionalFormatting sqref="D22:H22">
    <cfRule type="expression" dxfId="69" priority="73">
      <formula>$L22&gt;0.15</formula>
    </cfRule>
    <cfRule type="expression" dxfId="68" priority="74">
      <formula>AND($L22&gt;0.08,$L22&lt;0.15)</formula>
    </cfRule>
  </conditionalFormatting>
  <conditionalFormatting sqref="E25">
    <cfRule type="expression" dxfId="67" priority="71">
      <formula>$L25&gt;0.15</formula>
    </cfRule>
    <cfRule type="expression" dxfId="66" priority="72">
      <formula>AND($L25&gt;0.08,$L25&lt;0.15)</formula>
    </cfRule>
  </conditionalFormatting>
  <conditionalFormatting sqref="E25">
    <cfRule type="expression" dxfId="65" priority="69">
      <formula>$L25&gt;0.15</formula>
    </cfRule>
    <cfRule type="expression" dxfId="64" priority="70">
      <formula>AND($L25&gt;0.08,$L25&lt;0.15)</formula>
    </cfRule>
  </conditionalFormatting>
  <conditionalFormatting sqref="E26">
    <cfRule type="expression" dxfId="63" priority="67">
      <formula>$L26&gt;0.15</formula>
    </cfRule>
    <cfRule type="expression" dxfId="62" priority="68">
      <formula>AND($L26&gt;0.08,$L26&lt;0.15)</formula>
    </cfRule>
  </conditionalFormatting>
  <conditionalFormatting sqref="E26">
    <cfRule type="expression" dxfId="61" priority="65">
      <formula>$L26&gt;0.15</formula>
    </cfRule>
    <cfRule type="expression" dxfId="60" priority="66">
      <formula>AND($L26&gt;0.08,$L26&lt;0.15)</formula>
    </cfRule>
  </conditionalFormatting>
  <conditionalFormatting sqref="D27:H27">
    <cfRule type="expression" dxfId="59" priority="63">
      <formula>$L27&gt;0.15</formula>
    </cfRule>
    <cfRule type="expression" dxfId="58" priority="64">
      <formula>AND($L27&gt;0.08,$L27&lt;0.15)</formula>
    </cfRule>
  </conditionalFormatting>
  <conditionalFormatting sqref="D27:H27">
    <cfRule type="expression" dxfId="57" priority="61">
      <formula>$L27&gt;0.15</formula>
    </cfRule>
    <cfRule type="expression" dxfId="56" priority="62">
      <formula>AND($L27&gt;0.08,$L27&lt;0.15)</formula>
    </cfRule>
  </conditionalFormatting>
  <conditionalFormatting sqref="D28:H28">
    <cfRule type="expression" dxfId="55" priority="59">
      <formula>$L28&gt;0.15</formula>
    </cfRule>
    <cfRule type="expression" dxfId="54" priority="60">
      <formula>AND($L28&gt;0.08,$L28&lt;0.15)</formula>
    </cfRule>
  </conditionalFormatting>
  <conditionalFormatting sqref="D28:H28">
    <cfRule type="expression" dxfId="53" priority="57">
      <formula>$L28&gt;0.15</formula>
    </cfRule>
    <cfRule type="expression" dxfId="52" priority="58">
      <formula>AND($L28&gt;0.08,$L28&lt;0.15)</formula>
    </cfRule>
  </conditionalFormatting>
  <conditionalFormatting sqref="D25">
    <cfRule type="expression" dxfId="51" priority="55">
      <formula>$L25&gt;0.15</formula>
    </cfRule>
    <cfRule type="expression" dxfId="50" priority="56">
      <formula>AND($L25&gt;0.08,$L25&lt;0.15)</formula>
    </cfRule>
  </conditionalFormatting>
  <conditionalFormatting sqref="D26">
    <cfRule type="expression" dxfId="49" priority="53">
      <formula>$L26&gt;0.15</formula>
    </cfRule>
    <cfRule type="expression" dxfId="48" priority="54">
      <formula>AND($L26&gt;0.08,$L26&lt;0.15)</formula>
    </cfRule>
  </conditionalFormatting>
  <conditionalFormatting sqref="G12:H12">
    <cfRule type="expression" dxfId="47" priority="51">
      <formula>$L12&gt;0.15</formula>
    </cfRule>
    <cfRule type="expression" dxfId="46" priority="52">
      <formula>AND($L12&gt;0.08,$L12&lt;0.15)</formula>
    </cfRule>
  </conditionalFormatting>
  <conditionalFormatting sqref="G12:H12">
    <cfRule type="expression" dxfId="45" priority="49">
      <formula>$L12&gt;0.15</formula>
    </cfRule>
    <cfRule type="expression" dxfId="44" priority="50">
      <formula>AND($L12&gt;0.08,$L12&lt;0.15)</formula>
    </cfRule>
  </conditionalFormatting>
  <conditionalFormatting sqref="G51">
    <cfRule type="expression" dxfId="43" priority="47">
      <formula>$L51&gt;0.15</formula>
    </cfRule>
    <cfRule type="expression" dxfId="42" priority="48">
      <formula>AND($L51&gt;0.08,$L51&lt;0.15)</formula>
    </cfRule>
  </conditionalFormatting>
  <conditionalFormatting sqref="G51">
    <cfRule type="expression" dxfId="41" priority="45">
      <formula>$L51&gt;0.15</formula>
    </cfRule>
    <cfRule type="expression" dxfId="40" priority="46">
      <formula>AND($L51&gt;0.08,$L51&lt;0.15)</formula>
    </cfRule>
  </conditionalFormatting>
  <conditionalFormatting sqref="G25:H25">
    <cfRule type="expression" dxfId="39" priority="43">
      <formula>$L25&gt;0.15</formula>
    </cfRule>
    <cfRule type="expression" dxfId="38" priority="44">
      <formula>AND($L25&gt;0.08,$L25&lt;0.15)</formula>
    </cfRule>
  </conditionalFormatting>
  <conditionalFormatting sqref="G25:H25">
    <cfRule type="expression" dxfId="37" priority="41">
      <formula>$L25&gt;0.15</formula>
    </cfRule>
    <cfRule type="expression" dxfId="36" priority="42">
      <formula>AND($L25&gt;0.08,$L25&lt;0.15)</formula>
    </cfRule>
  </conditionalFormatting>
  <conditionalFormatting sqref="D29:F29">
    <cfRule type="expression" dxfId="35" priority="39">
      <formula>$L29&gt;0.15</formula>
    </cfRule>
    <cfRule type="expression" dxfId="34" priority="40">
      <formula>AND($L29&gt;0.08,$L29&lt;0.15)</formula>
    </cfRule>
  </conditionalFormatting>
  <conditionalFormatting sqref="D29:F29">
    <cfRule type="expression" dxfId="33" priority="37">
      <formula>$L29&gt;0.15</formula>
    </cfRule>
    <cfRule type="expression" dxfId="32" priority="38">
      <formula>AND($L29&gt;0.08,$L29&lt;0.15)</formula>
    </cfRule>
  </conditionalFormatting>
  <conditionalFormatting sqref="G29:H29">
    <cfRule type="expression" dxfId="31" priority="35">
      <formula>$L29&gt;0.15</formula>
    </cfRule>
    <cfRule type="expression" dxfId="30" priority="36">
      <formula>AND($L29&gt;0.08,$L29&lt;0.15)</formula>
    </cfRule>
  </conditionalFormatting>
  <conditionalFormatting sqref="D30:F30">
    <cfRule type="expression" dxfId="29" priority="33">
      <formula>$L30&gt;0.15</formula>
    </cfRule>
    <cfRule type="expression" dxfId="28" priority="34">
      <formula>AND($L30&gt;0.08,$L30&lt;0.15)</formula>
    </cfRule>
  </conditionalFormatting>
  <conditionalFormatting sqref="D30:F30">
    <cfRule type="expression" dxfId="27" priority="31">
      <formula>$L30&gt;0.15</formula>
    </cfRule>
    <cfRule type="expression" dxfId="26" priority="32">
      <formula>AND($L30&gt;0.08,$L30&lt;0.15)</formula>
    </cfRule>
  </conditionalFormatting>
  <conditionalFormatting sqref="G30:H30">
    <cfRule type="expression" dxfId="25" priority="29">
      <formula>$L30&gt;0.15</formula>
    </cfRule>
    <cfRule type="expression" dxfId="24" priority="30">
      <formula>AND($L30&gt;0.08,$L30&lt;0.15)</formula>
    </cfRule>
  </conditionalFormatting>
  <conditionalFormatting sqref="D31:H31">
    <cfRule type="expression" dxfId="23" priority="27">
      <formula>$L31&gt;0.15</formula>
    </cfRule>
    <cfRule type="expression" dxfId="22" priority="28">
      <formula>AND($L31&gt;0.08,$L31&lt;0.15)</formula>
    </cfRule>
  </conditionalFormatting>
  <conditionalFormatting sqref="D32:H32">
    <cfRule type="expression" dxfId="21" priority="25">
      <formula>$L32&gt;0.15</formula>
    </cfRule>
    <cfRule type="expression" dxfId="20" priority="26">
      <formula>AND($L32&gt;0.08,$L32&lt;0.15)</formula>
    </cfRule>
  </conditionalFormatting>
  <conditionalFormatting sqref="D33:H33">
    <cfRule type="expression" dxfId="19" priority="23">
      <formula>$L33&gt;0.15</formula>
    </cfRule>
    <cfRule type="expression" dxfId="18" priority="24">
      <formula>AND($L33&gt;0.08,$L33&lt;0.15)</formula>
    </cfRule>
  </conditionalFormatting>
  <conditionalFormatting sqref="D34:H34">
    <cfRule type="expression" dxfId="17" priority="21">
      <formula>$L34&gt;0.15</formula>
    </cfRule>
    <cfRule type="expression" dxfId="16" priority="22">
      <formula>AND($L34&gt;0.08,$L34&lt;0.15)</formula>
    </cfRule>
  </conditionalFormatting>
  <conditionalFormatting sqref="D35:H35">
    <cfRule type="expression" dxfId="15" priority="15">
      <formula>$L35&gt;0.15</formula>
    </cfRule>
    <cfRule type="expression" dxfId="14" priority="16">
      <formula>AND($L35&gt;0.08,$L35&lt;0.15)</formula>
    </cfRule>
  </conditionalFormatting>
  <conditionalFormatting sqref="D36:H36">
    <cfRule type="expression" dxfId="13" priority="13">
      <formula>$L36&gt;0.15</formula>
    </cfRule>
    <cfRule type="expression" dxfId="12" priority="14">
      <formula>AND($L36&gt;0.08,$L36&lt;0.15)</formula>
    </cfRule>
  </conditionalFormatting>
  <conditionalFormatting sqref="D49:D50">
    <cfRule type="expression" dxfId="11" priority="11">
      <formula>$L49&gt;0.15</formula>
    </cfRule>
    <cfRule type="expression" dxfId="10" priority="12">
      <formula>AND($L49&gt;0.08,$L49&lt;0.15)</formula>
    </cfRule>
  </conditionalFormatting>
  <conditionalFormatting sqref="D53">
    <cfRule type="expression" dxfId="9" priority="9">
      <formula>$L53&gt;0.15</formula>
    </cfRule>
    <cfRule type="expression" dxfId="8" priority="10">
      <formula>AND($L53&gt;0.08,$L53&lt;0.15)</formula>
    </cfRule>
  </conditionalFormatting>
  <conditionalFormatting sqref="AD15">
    <cfRule type="expression" dxfId="7" priority="7">
      <formula>$L15&gt;0.15</formula>
    </cfRule>
    <cfRule type="expression" dxfId="6" priority="8">
      <formula>AND($L15&gt;0.08,$L15&lt;0.15)</formula>
    </cfRule>
  </conditionalFormatting>
  <conditionalFormatting sqref="D37:H37">
    <cfRule type="expression" dxfId="1" priority="1">
      <formula>$L37&gt;0.15</formula>
    </cfRule>
    <cfRule type="expression" dxfId="0" priority="2">
      <formula>AND($L37&gt;0.08,$L37&lt;0.15)</formula>
    </cfRule>
  </conditionalFormatting>
  <dataValidations count="3">
    <dataValidation type="list" allowBlank="1" showInputMessage="1" showErrorMessage="1" sqref="AA7:AA46 AA49:AA63" xr:uid="{4243536A-6BC2-4361-8DB7-F97B370BFE5F}">
      <formula1>"A, B"</formula1>
    </dataValidation>
    <dataValidation type="whole" allowBlank="1" showInputMessage="1" showErrorMessage="1" errorTitle="입력값이 올바르지 않습니다." error="숫자만 쓰세요!" sqref="M49:X63 M7:X46" xr:uid="{872C5484-5D58-4447-A6D0-77549CD0C71B}">
      <formula1>0</formula1>
      <formula2>20000</formula2>
    </dataValidation>
    <dataValidation allowBlank="1" showInputMessage="1" showErrorMessage="1" prompt="수식 계산_x000a_수치 입력 금지" sqref="K7:K46 K49:K63" xr:uid="{30C3847C-B5FB-4BDE-9FED-1951BDF0B169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20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AE7FDE1-81E6-49D2-B31C-0D49BA06CDE9}">
          <x14:formula1>
            <xm:f>데이터!$C$4:$C$11</xm:f>
          </x14:formula1>
          <xm:sqref>AC7:AC30 AC39:AC46 AC49:AC52 AC54:AC63</xm:sqref>
        </x14:dataValidation>
        <x14:dataValidation type="list" allowBlank="1" showInputMessage="1" showErrorMessage="1" xr:uid="{C975F01C-BA97-49BB-8C0D-3CBFC34D506B}">
          <x14:formula1>
            <xm:f>데이터!$B$4:$B$17</xm:f>
          </x14:formula1>
          <xm:sqref>D9:D12 D17:D18 D15 D51 D54:D63 D27:D28 D32:D35 D37:D46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5</vt:i4>
      </vt:variant>
    </vt:vector>
  </HeadingPairs>
  <TitlesOfParts>
    <vt:vector size="11" baseType="lpstr">
      <vt:lpstr>데이터</vt:lpstr>
      <vt:lpstr>11월16일</vt:lpstr>
      <vt:lpstr>11월17일</vt:lpstr>
      <vt:lpstr>11월18일</vt:lpstr>
      <vt:lpstr>11월19일</vt:lpstr>
      <vt:lpstr>11월20일</vt:lpstr>
      <vt:lpstr>'11월16일'!Print_Area</vt:lpstr>
      <vt:lpstr>'11월17일'!Print_Area</vt:lpstr>
      <vt:lpstr>'11월18일'!Print_Area</vt:lpstr>
      <vt:lpstr>'11월19일'!Print_Area</vt:lpstr>
      <vt:lpstr>'11월20일'!Print_Area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김서나</cp:lastModifiedBy>
  <dcterms:created xsi:type="dcterms:W3CDTF">2020-05-22T07:35:31Z</dcterms:created>
  <dcterms:modified xsi:type="dcterms:W3CDTF">2020-11-25T00:52:46Z</dcterms:modified>
</cp:coreProperties>
</file>