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검사일보\2020년 검사일보\검사일보 12월\"/>
    </mc:Choice>
  </mc:AlternateContent>
  <xr:revisionPtr revIDLastSave="0" documentId="13_ncr:1_{50DA8B4D-EC8B-4993-86E5-5E10B41F10EE}" xr6:coauthVersionLast="45" xr6:coauthVersionMax="45" xr10:uidLastSave="{00000000-0000-0000-0000-000000000000}"/>
  <bookViews>
    <workbookView xWindow="-120" yWindow="-120" windowWidth="29040" windowHeight="17640" firstSheet="1" activeTab="4" xr2:uid="{00000000-000D-0000-FFFF-FFFF00000000}"/>
  </bookViews>
  <sheets>
    <sheet name="데이터" sheetId="4" state="hidden" r:id="rId1"/>
    <sheet name="12월1일" sheetId="37" r:id="rId2"/>
    <sheet name="12월2일" sheetId="41" r:id="rId3"/>
    <sheet name="12월3일" sheetId="39" r:id="rId4"/>
    <sheet name="12월4일" sheetId="40" r:id="rId5"/>
  </sheets>
  <externalReferences>
    <externalReference r:id="rId6"/>
  </externalReferences>
  <definedNames>
    <definedName name="_xlnm.Print_Area" localSheetId="1">'12월1일'!$A$1:$AD$48</definedName>
    <definedName name="_xlnm.Print_Area" localSheetId="2">'12월2일'!$A$1:$AD$48</definedName>
    <definedName name="_xlnm.Print_Area" localSheetId="3">'12월3일'!$A$1:$AD$48</definedName>
    <definedName name="_xlnm.Print_Area" localSheetId="4">'12월4일'!$A$1:$AD$48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9" i="40" l="1"/>
  <c r="AB28" i="40"/>
  <c r="AB27" i="40"/>
  <c r="AB26" i="40"/>
  <c r="AB54" i="40" l="1"/>
  <c r="AB53" i="40"/>
  <c r="AB52" i="40"/>
  <c r="AB51" i="40"/>
  <c r="AB50" i="40"/>
  <c r="AB49" i="40"/>
  <c r="AB8" i="40" l="1"/>
  <c r="AB7" i="40"/>
  <c r="AB52" i="39" l="1"/>
  <c r="AB51" i="39"/>
  <c r="AB50" i="39"/>
  <c r="AB49" i="39"/>
  <c r="AB17" i="39"/>
  <c r="K17" i="39"/>
  <c r="I17" i="39" s="1"/>
  <c r="AB16" i="39"/>
  <c r="K16" i="39"/>
  <c r="AB15" i="39"/>
  <c r="K15" i="39"/>
  <c r="AB14" i="39"/>
  <c r="K14" i="39"/>
  <c r="AB13" i="39"/>
  <c r="K13" i="39"/>
  <c r="I13" i="39" s="1"/>
  <c r="AB12" i="39"/>
  <c r="K12" i="39"/>
  <c r="I12" i="39"/>
  <c r="AB11" i="39"/>
  <c r="K11" i="39"/>
  <c r="I11" i="39"/>
  <c r="AB10" i="39"/>
  <c r="K10" i="39"/>
  <c r="I10" i="39" s="1"/>
  <c r="AB9" i="39"/>
  <c r="K9" i="39"/>
  <c r="AB8" i="39"/>
  <c r="K8" i="39"/>
  <c r="I8" i="39"/>
  <c r="AB7" i="39"/>
  <c r="K7" i="39"/>
  <c r="I7" i="39"/>
  <c r="L12" i="39" l="1"/>
  <c r="L7" i="39"/>
  <c r="L11" i="39"/>
  <c r="L9" i="39"/>
  <c r="L8" i="39"/>
  <c r="I9" i="39"/>
  <c r="L10" i="39"/>
  <c r="L17" i="39"/>
  <c r="I16" i="39"/>
  <c r="L16" i="39" s="1"/>
  <c r="I15" i="39"/>
  <c r="L15" i="39" s="1"/>
  <c r="I14" i="39"/>
  <c r="L14" i="39" s="1"/>
  <c r="L13" i="39"/>
  <c r="AB46" i="39"/>
  <c r="AB45" i="39"/>
  <c r="AB44" i="39"/>
  <c r="AB43" i="39"/>
  <c r="AB42" i="39"/>
  <c r="AB41" i="39"/>
  <c r="AB40" i="39"/>
  <c r="AB39" i="39"/>
  <c r="AB38" i="39"/>
  <c r="AB37" i="39"/>
  <c r="AB36" i="39"/>
  <c r="AB35" i="39"/>
  <c r="AB34" i="39"/>
  <c r="AB33" i="39"/>
  <c r="AB32" i="39"/>
  <c r="AB31" i="39"/>
  <c r="AB30" i="39"/>
  <c r="AB29" i="39"/>
  <c r="AB28" i="39"/>
  <c r="AB27" i="39"/>
  <c r="AB26" i="39"/>
  <c r="AB25" i="39"/>
  <c r="AB24" i="39"/>
  <c r="AB23" i="39"/>
  <c r="AB22" i="39"/>
  <c r="AB21" i="39"/>
  <c r="AB20" i="39"/>
  <c r="AB19" i="39"/>
  <c r="AB18" i="39"/>
  <c r="AB29" i="41"/>
  <c r="AB28" i="41"/>
  <c r="AB27" i="41"/>
  <c r="AB26" i="41"/>
  <c r="AB8" i="41" l="1"/>
  <c r="AB7" i="41"/>
  <c r="AB61" i="37" l="1"/>
  <c r="AB60" i="37"/>
  <c r="AB59" i="37"/>
  <c r="AB58" i="37"/>
  <c r="AB57" i="37"/>
  <c r="AB56" i="37"/>
  <c r="AB55" i="37"/>
  <c r="AB54" i="37"/>
  <c r="AB53" i="37"/>
  <c r="AB52" i="37"/>
  <c r="AB51" i="37"/>
  <c r="AB50" i="37"/>
  <c r="AB49" i="37"/>
  <c r="AB34" i="37"/>
  <c r="AB33" i="37"/>
  <c r="AB32" i="37"/>
  <c r="AB31" i="37"/>
  <c r="AB46" i="40" l="1"/>
  <c r="AB45" i="40"/>
  <c r="AB44" i="40"/>
  <c r="AB43" i="40"/>
  <c r="AB42" i="40"/>
  <c r="AB41" i="40"/>
  <c r="AB40" i="40"/>
  <c r="AB39" i="40"/>
  <c r="AB38" i="40"/>
  <c r="AB37" i="40"/>
  <c r="AB36" i="40"/>
  <c r="AB35" i="40"/>
  <c r="AB34" i="40"/>
  <c r="AB33" i="40"/>
  <c r="AB32" i="40"/>
  <c r="AB31" i="40"/>
  <c r="AB30" i="40"/>
  <c r="AB25" i="40"/>
  <c r="AB24" i="40"/>
  <c r="AB23" i="40"/>
  <c r="AB22" i="40"/>
  <c r="AB21" i="40"/>
  <c r="AB20" i="40"/>
  <c r="AB19" i="40"/>
  <c r="AB18" i="40"/>
  <c r="AB17" i="40"/>
  <c r="AB16" i="40"/>
  <c r="AB15" i="40"/>
  <c r="AB14" i="40"/>
  <c r="AB13" i="40"/>
  <c r="AB12" i="40"/>
  <c r="AB11" i="40"/>
  <c r="AB10" i="40"/>
  <c r="AB9" i="40"/>
  <c r="AB46" i="41"/>
  <c r="AB45" i="41"/>
  <c r="AB44" i="41"/>
  <c r="AB43" i="41"/>
  <c r="AB42" i="41"/>
  <c r="AB41" i="41"/>
  <c r="AB40" i="41"/>
  <c r="AB39" i="41"/>
  <c r="AB38" i="41"/>
  <c r="AB37" i="41"/>
  <c r="AB36" i="41"/>
  <c r="AB35" i="41"/>
  <c r="AB34" i="41"/>
  <c r="AB33" i="41"/>
  <c r="AB32" i="41"/>
  <c r="AB31" i="41"/>
  <c r="AB30" i="41"/>
  <c r="AB25" i="41"/>
  <c r="AB24" i="41"/>
  <c r="AB23" i="41"/>
  <c r="AB22" i="41"/>
  <c r="AB21" i="41"/>
  <c r="AB20" i="41"/>
  <c r="AB19" i="41"/>
  <c r="AB18" i="41"/>
  <c r="AB17" i="41"/>
  <c r="AB16" i="41"/>
  <c r="AB15" i="41"/>
  <c r="AB14" i="41"/>
  <c r="AB13" i="41"/>
  <c r="AB12" i="41"/>
  <c r="AB11" i="41"/>
  <c r="AB10" i="41"/>
  <c r="AB9" i="41"/>
  <c r="AB46" i="37"/>
  <c r="AB45" i="37"/>
  <c r="AB44" i="37"/>
  <c r="AB43" i="37"/>
  <c r="AB42" i="37"/>
  <c r="AB41" i="37"/>
  <c r="AB40" i="37"/>
  <c r="AB39" i="37"/>
  <c r="AB38" i="37"/>
  <c r="AB37" i="37"/>
  <c r="AB36" i="37"/>
  <c r="AB35" i="37"/>
  <c r="AB30" i="37"/>
  <c r="AB29" i="37"/>
  <c r="AB28" i="37"/>
  <c r="AB27" i="37"/>
  <c r="AB26" i="37"/>
  <c r="AB25" i="37"/>
  <c r="AB24" i="37"/>
  <c r="AB23" i="37"/>
  <c r="AB22" i="37"/>
  <c r="AB21" i="37"/>
  <c r="AB20" i="37"/>
  <c r="AB19" i="37"/>
  <c r="AB18" i="37"/>
  <c r="AB17" i="37"/>
  <c r="AB16" i="37"/>
  <c r="AB15" i="37"/>
  <c r="AB14" i="37"/>
  <c r="AB13" i="37"/>
  <c r="AB12" i="37"/>
  <c r="AB11" i="37"/>
  <c r="AB10" i="37"/>
  <c r="AB9" i="37"/>
  <c r="AB8" i="37"/>
  <c r="AB7" i="37"/>
  <c r="AB63" i="41" l="1"/>
  <c r="K63" i="41"/>
  <c r="I63" i="41" s="1"/>
  <c r="L63" i="41" s="1"/>
  <c r="C63" i="41"/>
  <c r="B63" i="41"/>
  <c r="AB62" i="41"/>
  <c r="K62" i="41"/>
  <c r="I62" i="41"/>
  <c r="C62" i="41"/>
  <c r="B62" i="41"/>
  <c r="K61" i="41"/>
  <c r="C61" i="41"/>
  <c r="B61" i="41"/>
  <c r="K60" i="41"/>
  <c r="I60" i="41" s="1"/>
  <c r="L60" i="41" s="1"/>
  <c r="C60" i="41"/>
  <c r="B60" i="41"/>
  <c r="K59" i="41"/>
  <c r="I59" i="41" s="1"/>
  <c r="C59" i="41"/>
  <c r="B59" i="41"/>
  <c r="K58" i="41"/>
  <c r="I58" i="41" s="1"/>
  <c r="L58" i="41" s="1"/>
  <c r="C58" i="41"/>
  <c r="B58" i="41"/>
  <c r="K57" i="41"/>
  <c r="C57" i="41"/>
  <c r="B57" i="41"/>
  <c r="K56" i="41"/>
  <c r="I56" i="41" s="1"/>
  <c r="L56" i="41" s="1"/>
  <c r="C56" i="41"/>
  <c r="B56" i="41"/>
  <c r="K55" i="41"/>
  <c r="I55" i="41" s="1"/>
  <c r="C55" i="41"/>
  <c r="B55" i="41"/>
  <c r="K54" i="41"/>
  <c r="I54" i="41" s="1"/>
  <c r="C54" i="41"/>
  <c r="B54" i="41"/>
  <c r="K53" i="41"/>
  <c r="C53" i="41"/>
  <c r="B53" i="41"/>
  <c r="K52" i="41"/>
  <c r="I52" i="41" s="1"/>
  <c r="L52" i="41" s="1"/>
  <c r="C52" i="41"/>
  <c r="B52" i="41"/>
  <c r="K51" i="41"/>
  <c r="I51" i="41" s="1"/>
  <c r="C51" i="41"/>
  <c r="B51" i="41"/>
  <c r="K50" i="41"/>
  <c r="I50" i="41"/>
  <c r="C50" i="41"/>
  <c r="B50" i="41"/>
  <c r="K49" i="41"/>
  <c r="C49" i="41"/>
  <c r="B49" i="41"/>
  <c r="X47" i="41"/>
  <c r="W47" i="41"/>
  <c r="V47" i="41"/>
  <c r="U47" i="41"/>
  <c r="T47" i="41"/>
  <c r="S47" i="41"/>
  <c r="Q47" i="41"/>
  <c r="P47" i="41"/>
  <c r="O47" i="41"/>
  <c r="N47" i="41"/>
  <c r="M47" i="41"/>
  <c r="J47" i="41"/>
  <c r="K46" i="41"/>
  <c r="I46" i="41" s="1"/>
  <c r="L46" i="41" s="1"/>
  <c r="K45" i="41"/>
  <c r="L45" i="41" s="1"/>
  <c r="I45" i="41"/>
  <c r="K44" i="41"/>
  <c r="I44" i="41"/>
  <c r="L44" i="41" s="1"/>
  <c r="K43" i="41"/>
  <c r="I43" i="41"/>
  <c r="K42" i="41"/>
  <c r="I42" i="41" s="1"/>
  <c r="L42" i="41" s="1"/>
  <c r="K41" i="41"/>
  <c r="I41" i="41" s="1"/>
  <c r="K40" i="41"/>
  <c r="I40" i="41" s="1"/>
  <c r="L40" i="41" s="1"/>
  <c r="K39" i="41"/>
  <c r="I39" i="41" s="1"/>
  <c r="K38" i="41"/>
  <c r="I38" i="41" s="1"/>
  <c r="K37" i="41"/>
  <c r="I37" i="41" s="1"/>
  <c r="L37" i="41" s="1"/>
  <c r="K36" i="41"/>
  <c r="I36" i="41" s="1"/>
  <c r="K35" i="41"/>
  <c r="I35" i="41" s="1"/>
  <c r="K34" i="41"/>
  <c r="K33" i="41"/>
  <c r="I33" i="41" s="1"/>
  <c r="L33" i="41" s="1"/>
  <c r="K32" i="41"/>
  <c r="I32" i="41" s="1"/>
  <c r="K31" i="41"/>
  <c r="I31" i="41" s="1"/>
  <c r="L31" i="41" s="1"/>
  <c r="K30" i="41"/>
  <c r="I30" i="41"/>
  <c r="L30" i="41" s="1"/>
  <c r="K29" i="41"/>
  <c r="K28" i="41"/>
  <c r="I28" i="41" s="1"/>
  <c r="K27" i="41"/>
  <c r="I27" i="41" s="1"/>
  <c r="L27" i="41" s="1"/>
  <c r="K26" i="41"/>
  <c r="I26" i="41" s="1"/>
  <c r="L26" i="41" s="1"/>
  <c r="K25" i="41"/>
  <c r="I25" i="41" s="1"/>
  <c r="K24" i="41"/>
  <c r="I24" i="41" s="1"/>
  <c r="K23" i="41"/>
  <c r="I23" i="41" s="1"/>
  <c r="L23" i="41" s="1"/>
  <c r="K22" i="41"/>
  <c r="I22" i="41" s="1"/>
  <c r="L22" i="41" s="1"/>
  <c r="K21" i="41"/>
  <c r="K20" i="41"/>
  <c r="I20" i="41" s="1"/>
  <c r="K19" i="41"/>
  <c r="I19" i="41" s="1"/>
  <c r="L19" i="41" s="1"/>
  <c r="K18" i="41"/>
  <c r="I18" i="41" s="1"/>
  <c r="L18" i="41" s="1"/>
  <c r="K17" i="41"/>
  <c r="I17" i="41" s="1"/>
  <c r="K16" i="41"/>
  <c r="I16" i="41" s="1"/>
  <c r="K15" i="41"/>
  <c r="I15" i="41" s="1"/>
  <c r="L15" i="41" s="1"/>
  <c r="K14" i="41"/>
  <c r="I14" i="41" s="1"/>
  <c r="L14" i="41" s="1"/>
  <c r="K13" i="41"/>
  <c r="K12" i="41"/>
  <c r="I12" i="41" s="1"/>
  <c r="K11" i="41"/>
  <c r="I11" i="41" s="1"/>
  <c r="L11" i="41" s="1"/>
  <c r="K10" i="41"/>
  <c r="I10" i="41" s="1"/>
  <c r="L10" i="41" s="1"/>
  <c r="K9" i="41"/>
  <c r="I9" i="41" s="1"/>
  <c r="K8" i="41"/>
  <c r="I8" i="41" s="1"/>
  <c r="C8" i="41"/>
  <c r="C9" i="41" s="1"/>
  <c r="C10" i="41" s="1"/>
  <c r="C11" i="41" s="1"/>
  <c r="C12" i="41" s="1"/>
  <c r="C13" i="41" s="1"/>
  <c r="C14" i="41" s="1"/>
  <c r="C15" i="41" s="1"/>
  <c r="C17" i="41" s="1"/>
  <c r="C18" i="41" s="1"/>
  <c r="C19" i="41" s="1"/>
  <c r="C20" i="41" s="1"/>
  <c r="C21" i="41" s="1"/>
  <c r="C22" i="41" s="1"/>
  <c r="C23" i="41" s="1"/>
  <c r="C24" i="41" s="1"/>
  <c r="C25" i="41" s="1"/>
  <c r="C26" i="41" s="1"/>
  <c r="C27" i="41" s="1"/>
  <c r="C28" i="41" s="1"/>
  <c r="C29" i="41" s="1"/>
  <c r="C30" i="41" s="1"/>
  <c r="C31" i="41" s="1"/>
  <c r="C32" i="41" s="1"/>
  <c r="C33" i="41" s="1"/>
  <c r="C34" i="41" s="1"/>
  <c r="C35" i="41" s="1"/>
  <c r="C36" i="41" s="1"/>
  <c r="C37" i="41" s="1"/>
  <c r="C38" i="41" s="1"/>
  <c r="C39" i="41" s="1"/>
  <c r="C40" i="41" s="1"/>
  <c r="C41" i="41" s="1"/>
  <c r="C42" i="41" s="1"/>
  <c r="C43" i="41" s="1"/>
  <c r="C44" i="41" s="1"/>
  <c r="C45" i="41" s="1"/>
  <c r="C46" i="41" s="1"/>
  <c r="B8" i="41"/>
  <c r="B9" i="41" s="1"/>
  <c r="B10" i="41" s="1"/>
  <c r="B11" i="41" s="1"/>
  <c r="B12" i="41" s="1"/>
  <c r="B13" i="41" s="1"/>
  <c r="B14" i="41" s="1"/>
  <c r="B15" i="41" s="1"/>
  <c r="B16" i="41" s="1"/>
  <c r="B17" i="41" s="1"/>
  <c r="B18" i="41" s="1"/>
  <c r="B19" i="41" s="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B34" i="41" s="1"/>
  <c r="B35" i="41" s="1"/>
  <c r="B36" i="41" s="1"/>
  <c r="B37" i="41" s="1"/>
  <c r="B38" i="41" s="1"/>
  <c r="B39" i="41" s="1"/>
  <c r="B40" i="41" s="1"/>
  <c r="B41" i="41" s="1"/>
  <c r="B42" i="41" s="1"/>
  <c r="B43" i="41" s="1"/>
  <c r="B44" i="41" s="1"/>
  <c r="B45" i="41" s="1"/>
  <c r="B46" i="41" s="1"/>
  <c r="K7" i="41"/>
  <c r="C5" i="41"/>
  <c r="AB63" i="40"/>
  <c r="K63" i="40"/>
  <c r="I63" i="40" s="1"/>
  <c r="L63" i="40" s="1"/>
  <c r="C63" i="40"/>
  <c r="B63" i="40"/>
  <c r="AB62" i="40"/>
  <c r="K62" i="40"/>
  <c r="I62" i="40" s="1"/>
  <c r="C62" i="40"/>
  <c r="B62" i="40"/>
  <c r="K61" i="40"/>
  <c r="C61" i="40"/>
  <c r="B61" i="40"/>
  <c r="K60" i="40"/>
  <c r="I60" i="40" s="1"/>
  <c r="L60" i="40" s="1"/>
  <c r="C60" i="40"/>
  <c r="B60" i="40"/>
  <c r="K59" i="40"/>
  <c r="I59" i="40" s="1"/>
  <c r="C59" i="40"/>
  <c r="B59" i="40"/>
  <c r="K58" i="40"/>
  <c r="I58" i="40" s="1"/>
  <c r="C58" i="40"/>
  <c r="B58" i="40"/>
  <c r="K57" i="40"/>
  <c r="C57" i="40"/>
  <c r="B57" i="40"/>
  <c r="K56" i="40"/>
  <c r="I56" i="40" s="1"/>
  <c r="L56" i="40" s="1"/>
  <c r="C56" i="40"/>
  <c r="B56" i="40"/>
  <c r="K55" i="40"/>
  <c r="I55" i="40" s="1"/>
  <c r="C55" i="40"/>
  <c r="B55" i="40"/>
  <c r="K54" i="40"/>
  <c r="I54" i="40" s="1"/>
  <c r="C54" i="40"/>
  <c r="B54" i="40"/>
  <c r="K53" i="40"/>
  <c r="C53" i="40"/>
  <c r="B53" i="40"/>
  <c r="K52" i="40"/>
  <c r="I52" i="40"/>
  <c r="L52" i="40" s="1"/>
  <c r="C52" i="40"/>
  <c r="B52" i="40"/>
  <c r="K51" i="40"/>
  <c r="I51" i="40" s="1"/>
  <c r="C51" i="40"/>
  <c r="B51" i="40"/>
  <c r="K50" i="40"/>
  <c r="I50" i="40" s="1"/>
  <c r="C50" i="40"/>
  <c r="B50" i="40"/>
  <c r="K49" i="40"/>
  <c r="C49" i="40"/>
  <c r="B49" i="40"/>
  <c r="X47" i="40"/>
  <c r="W47" i="40"/>
  <c r="V47" i="40"/>
  <c r="U47" i="40"/>
  <c r="T47" i="40"/>
  <c r="S47" i="40"/>
  <c r="Q47" i="40"/>
  <c r="P47" i="40"/>
  <c r="O47" i="40"/>
  <c r="N47" i="40"/>
  <c r="M47" i="40"/>
  <c r="J47" i="40"/>
  <c r="K46" i="40"/>
  <c r="I46" i="40" s="1"/>
  <c r="L46" i="40" s="1"/>
  <c r="K45" i="40"/>
  <c r="I45" i="40" s="1"/>
  <c r="K44" i="40"/>
  <c r="I44" i="40" s="1"/>
  <c r="L44" i="40" s="1"/>
  <c r="K43" i="40"/>
  <c r="K42" i="40"/>
  <c r="I42" i="40" s="1"/>
  <c r="L42" i="40" s="1"/>
  <c r="K41" i="40"/>
  <c r="I41" i="40" s="1"/>
  <c r="K40" i="40"/>
  <c r="I40" i="40" s="1"/>
  <c r="L40" i="40" s="1"/>
  <c r="K39" i="40"/>
  <c r="I39" i="40" s="1"/>
  <c r="K38" i="40"/>
  <c r="I38" i="40" s="1"/>
  <c r="L38" i="40" s="1"/>
  <c r="K37" i="40"/>
  <c r="I37" i="40"/>
  <c r="L37" i="40" s="1"/>
  <c r="K36" i="40"/>
  <c r="I36" i="40" s="1"/>
  <c r="K35" i="40"/>
  <c r="I35" i="40" s="1"/>
  <c r="L35" i="40" s="1"/>
  <c r="K34" i="40"/>
  <c r="I34" i="40" s="1"/>
  <c r="K33" i="40"/>
  <c r="I33" i="40" s="1"/>
  <c r="L33" i="40" s="1"/>
  <c r="K32" i="40"/>
  <c r="I32" i="40" s="1"/>
  <c r="K31" i="40"/>
  <c r="I31" i="40" s="1"/>
  <c r="L31" i="40" s="1"/>
  <c r="K30" i="40"/>
  <c r="I30" i="40" s="1"/>
  <c r="L30" i="40" s="1"/>
  <c r="K29" i="40"/>
  <c r="I29" i="40" s="1"/>
  <c r="K28" i="40"/>
  <c r="I28" i="40" s="1"/>
  <c r="K27" i="40"/>
  <c r="I27" i="40" s="1"/>
  <c r="L27" i="40" s="1"/>
  <c r="K26" i="40"/>
  <c r="I26" i="40" s="1"/>
  <c r="L26" i="40" s="1"/>
  <c r="K25" i="40"/>
  <c r="K24" i="40"/>
  <c r="I24" i="40" s="1"/>
  <c r="K23" i="40"/>
  <c r="I23" i="40" s="1"/>
  <c r="L23" i="40" s="1"/>
  <c r="K22" i="40"/>
  <c r="I22" i="40" s="1"/>
  <c r="L22" i="40" s="1"/>
  <c r="K21" i="40"/>
  <c r="I21" i="40" s="1"/>
  <c r="K20" i="40"/>
  <c r="I20" i="40" s="1"/>
  <c r="K19" i="40"/>
  <c r="I19" i="40" s="1"/>
  <c r="L19" i="40" s="1"/>
  <c r="K18" i="40"/>
  <c r="I18" i="40" s="1"/>
  <c r="L18" i="40" s="1"/>
  <c r="K17" i="40"/>
  <c r="K16" i="40"/>
  <c r="I16" i="40" s="1"/>
  <c r="K15" i="40"/>
  <c r="I15" i="40" s="1"/>
  <c r="L15" i="40" s="1"/>
  <c r="K14" i="40"/>
  <c r="I14" i="40" s="1"/>
  <c r="L14" i="40" s="1"/>
  <c r="K13" i="40"/>
  <c r="I13" i="40" s="1"/>
  <c r="K12" i="40"/>
  <c r="I12" i="40" s="1"/>
  <c r="K11" i="40"/>
  <c r="I11" i="40" s="1"/>
  <c r="L11" i="40" s="1"/>
  <c r="K10" i="40"/>
  <c r="I10" i="40" s="1"/>
  <c r="L10" i="40" s="1"/>
  <c r="K9" i="40"/>
  <c r="I9" i="40" s="1"/>
  <c r="C9" i="40"/>
  <c r="C10" i="40" s="1"/>
  <c r="C11" i="40" s="1"/>
  <c r="C12" i="40" s="1"/>
  <c r="C13" i="40" s="1"/>
  <c r="C14" i="40" s="1"/>
  <c r="C15" i="40" s="1"/>
  <c r="C16" i="40" s="1"/>
  <c r="C17" i="40" s="1"/>
  <c r="C18" i="40" s="1"/>
  <c r="C20" i="40" s="1"/>
  <c r="C21" i="40" s="1"/>
  <c r="C22" i="40" s="1"/>
  <c r="C23" i="40" s="1"/>
  <c r="C24" i="40" s="1"/>
  <c r="C25" i="40" s="1"/>
  <c r="C26" i="40" s="1"/>
  <c r="C27" i="40" s="1"/>
  <c r="C28" i="40" s="1"/>
  <c r="C29" i="40" s="1"/>
  <c r="C30" i="40" s="1"/>
  <c r="C31" i="40" s="1"/>
  <c r="C32" i="40" s="1"/>
  <c r="C33" i="40" s="1"/>
  <c r="C34" i="40" s="1"/>
  <c r="C35" i="40" s="1"/>
  <c r="C36" i="40" s="1"/>
  <c r="C37" i="40" s="1"/>
  <c r="C38" i="40" s="1"/>
  <c r="C39" i="40" s="1"/>
  <c r="C40" i="40" s="1"/>
  <c r="C41" i="40" s="1"/>
  <c r="C42" i="40" s="1"/>
  <c r="C43" i="40" s="1"/>
  <c r="C44" i="40" s="1"/>
  <c r="C45" i="40" s="1"/>
  <c r="C46" i="40" s="1"/>
  <c r="K8" i="40"/>
  <c r="I8" i="40" s="1"/>
  <c r="C8" i="40"/>
  <c r="B8" i="40"/>
  <c r="B9" i="40" s="1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B37" i="40" s="1"/>
  <c r="B38" i="40" s="1"/>
  <c r="B39" i="40" s="1"/>
  <c r="B40" i="40" s="1"/>
  <c r="B41" i="40" s="1"/>
  <c r="B42" i="40" s="1"/>
  <c r="B43" i="40" s="1"/>
  <c r="B44" i="40" s="1"/>
  <c r="B45" i="40" s="1"/>
  <c r="B46" i="40" s="1"/>
  <c r="K7" i="40"/>
  <c r="C5" i="40"/>
  <c r="AB63" i="39"/>
  <c r="K63" i="39"/>
  <c r="I63" i="39"/>
  <c r="L63" i="39" s="1"/>
  <c r="C63" i="39"/>
  <c r="B63" i="39"/>
  <c r="AB62" i="39"/>
  <c r="K62" i="39"/>
  <c r="I62" i="39" s="1"/>
  <c r="C62" i="39"/>
  <c r="B62" i="39"/>
  <c r="K61" i="39"/>
  <c r="I61" i="39"/>
  <c r="L61" i="39" s="1"/>
  <c r="C61" i="39"/>
  <c r="B61" i="39"/>
  <c r="K60" i="39"/>
  <c r="C60" i="39"/>
  <c r="B60" i="39"/>
  <c r="K59" i="39"/>
  <c r="I59" i="39" s="1"/>
  <c r="C59" i="39"/>
  <c r="B59" i="39"/>
  <c r="K58" i="39"/>
  <c r="I58" i="39" s="1"/>
  <c r="C58" i="39"/>
  <c r="B58" i="39"/>
  <c r="K57" i="39"/>
  <c r="I57" i="39" s="1"/>
  <c r="L57" i="39" s="1"/>
  <c r="C57" i="39"/>
  <c r="B57" i="39"/>
  <c r="K56" i="39"/>
  <c r="C56" i="39"/>
  <c r="B56" i="39"/>
  <c r="K55" i="39"/>
  <c r="I55" i="39" s="1"/>
  <c r="C55" i="39"/>
  <c r="B55" i="39"/>
  <c r="K54" i="39"/>
  <c r="I54" i="39" s="1"/>
  <c r="C54" i="39"/>
  <c r="B54" i="39"/>
  <c r="K53" i="39"/>
  <c r="I53" i="39" s="1"/>
  <c r="L53" i="39" s="1"/>
  <c r="C53" i="39"/>
  <c r="B53" i="39"/>
  <c r="K52" i="39"/>
  <c r="C52" i="39"/>
  <c r="B52" i="39"/>
  <c r="K51" i="39"/>
  <c r="I51" i="39" s="1"/>
  <c r="C51" i="39"/>
  <c r="B51" i="39"/>
  <c r="K50" i="39"/>
  <c r="I50" i="39" s="1"/>
  <c r="C50" i="39"/>
  <c r="B50" i="39"/>
  <c r="K49" i="39"/>
  <c r="I49" i="39" s="1"/>
  <c r="L49" i="39" s="1"/>
  <c r="C49" i="39"/>
  <c r="B49" i="39"/>
  <c r="X47" i="39"/>
  <c r="W47" i="39"/>
  <c r="V47" i="39"/>
  <c r="U47" i="39"/>
  <c r="T47" i="39"/>
  <c r="S47" i="39"/>
  <c r="Q47" i="39"/>
  <c r="P47" i="39"/>
  <c r="O47" i="39"/>
  <c r="N47" i="39"/>
  <c r="M47" i="39"/>
  <c r="J47" i="39"/>
  <c r="K46" i="39"/>
  <c r="K45" i="39"/>
  <c r="I45" i="39" s="1"/>
  <c r="K44" i="39"/>
  <c r="K43" i="39"/>
  <c r="I43" i="39" s="1"/>
  <c r="K42" i="39"/>
  <c r="K41" i="39"/>
  <c r="I41" i="39" s="1"/>
  <c r="K40" i="39"/>
  <c r="K39" i="39"/>
  <c r="I39" i="39" s="1"/>
  <c r="K38" i="39"/>
  <c r="K37" i="39"/>
  <c r="I37" i="39" s="1"/>
  <c r="K36" i="39"/>
  <c r="K35" i="39"/>
  <c r="I35" i="39" s="1"/>
  <c r="K34" i="39"/>
  <c r="K33" i="39"/>
  <c r="I33" i="39" s="1"/>
  <c r="K32" i="39"/>
  <c r="K31" i="39"/>
  <c r="I31" i="39" s="1"/>
  <c r="K30" i="39"/>
  <c r="I30" i="39" s="1"/>
  <c r="L30" i="39" s="1"/>
  <c r="K29" i="39"/>
  <c r="K28" i="39"/>
  <c r="I28" i="39" s="1"/>
  <c r="K27" i="39"/>
  <c r="I27" i="39" s="1"/>
  <c r="K26" i="39"/>
  <c r="I26" i="39" s="1"/>
  <c r="L26" i="39" s="1"/>
  <c r="K25" i="39"/>
  <c r="K24" i="39"/>
  <c r="I24" i="39" s="1"/>
  <c r="K23" i="39"/>
  <c r="I23" i="39" s="1"/>
  <c r="K22" i="39"/>
  <c r="I22" i="39" s="1"/>
  <c r="K21" i="39"/>
  <c r="I21" i="39" s="1"/>
  <c r="K20" i="39"/>
  <c r="I20" i="39" s="1"/>
  <c r="K19" i="39"/>
  <c r="I19" i="39" s="1"/>
  <c r="K18" i="39"/>
  <c r="I18" i="39" s="1"/>
  <c r="C8" i="39"/>
  <c r="C9" i="39" s="1"/>
  <c r="C10" i="39" s="1"/>
  <c r="C11" i="39" s="1"/>
  <c r="C12" i="39" s="1"/>
  <c r="C14" i="39" s="1"/>
  <c r="C15" i="39" s="1"/>
  <c r="C16" i="39" s="1"/>
  <c r="C17" i="39" s="1"/>
  <c r="C18" i="39" s="1"/>
  <c r="C19" i="39" s="1"/>
  <c r="C20" i="39" s="1"/>
  <c r="C21" i="39" s="1"/>
  <c r="C22" i="39" s="1"/>
  <c r="C23" i="39" s="1"/>
  <c r="C24" i="39" s="1"/>
  <c r="C25" i="39" s="1"/>
  <c r="C26" i="39" s="1"/>
  <c r="C27" i="39" s="1"/>
  <c r="C28" i="39" s="1"/>
  <c r="C29" i="39" s="1"/>
  <c r="C30" i="39" s="1"/>
  <c r="C31" i="39" s="1"/>
  <c r="C32" i="39" s="1"/>
  <c r="C33" i="39" s="1"/>
  <c r="C34" i="39" s="1"/>
  <c r="C35" i="39" s="1"/>
  <c r="C36" i="39" s="1"/>
  <c r="C37" i="39" s="1"/>
  <c r="C38" i="39" s="1"/>
  <c r="C39" i="39" s="1"/>
  <c r="C40" i="39" s="1"/>
  <c r="C41" i="39" s="1"/>
  <c r="C42" i="39" s="1"/>
  <c r="C43" i="39" s="1"/>
  <c r="C44" i="39" s="1"/>
  <c r="C45" i="39" s="1"/>
  <c r="C46" i="39" s="1"/>
  <c r="B8" i="39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B39" i="39" s="1"/>
  <c r="B40" i="39" s="1"/>
  <c r="B41" i="39" s="1"/>
  <c r="B42" i="39" s="1"/>
  <c r="B43" i="39" s="1"/>
  <c r="B44" i="39" s="1"/>
  <c r="B45" i="39" s="1"/>
  <c r="B46" i="39" s="1"/>
  <c r="C5" i="39"/>
  <c r="L18" i="39" l="1"/>
  <c r="L22" i="39"/>
  <c r="L20" i="39"/>
  <c r="L55" i="39"/>
  <c r="L28" i="39"/>
  <c r="L41" i="40"/>
  <c r="L45" i="40"/>
  <c r="L58" i="40"/>
  <c r="L50" i="41"/>
  <c r="L59" i="39"/>
  <c r="L50" i="40"/>
  <c r="L62" i="41"/>
  <c r="L24" i="39"/>
  <c r="I43" i="40"/>
  <c r="L43" i="40" s="1"/>
  <c r="L62" i="40"/>
  <c r="L43" i="41"/>
  <c r="L41" i="41"/>
  <c r="L35" i="41"/>
  <c r="K47" i="40"/>
  <c r="L36" i="40"/>
  <c r="L39" i="40"/>
  <c r="L32" i="41"/>
  <c r="L36" i="41"/>
  <c r="L39" i="41"/>
  <c r="K47" i="39"/>
  <c r="L13" i="40"/>
  <c r="L21" i="40"/>
  <c r="L29" i="40"/>
  <c r="L34" i="40"/>
  <c r="L17" i="41"/>
  <c r="L25" i="41"/>
  <c r="L38" i="41"/>
  <c r="L51" i="39"/>
  <c r="L54" i="40"/>
  <c r="L9" i="41"/>
  <c r="L54" i="41"/>
  <c r="L9" i="40"/>
  <c r="I17" i="40"/>
  <c r="L17" i="40" s="1"/>
  <c r="I25" i="40"/>
  <c r="L25" i="40" s="1"/>
  <c r="L32" i="40"/>
  <c r="K47" i="41"/>
  <c r="I13" i="41"/>
  <c r="L13" i="41" s="1"/>
  <c r="I21" i="41"/>
  <c r="L21" i="41" s="1"/>
  <c r="I29" i="41"/>
  <c r="L29" i="41" s="1"/>
  <c r="I34" i="41"/>
  <c r="L34" i="41" s="1"/>
  <c r="L8" i="41"/>
  <c r="L12" i="41"/>
  <c r="L16" i="41"/>
  <c r="L20" i="41"/>
  <c r="L24" i="41"/>
  <c r="L28" i="41"/>
  <c r="I49" i="41"/>
  <c r="L49" i="41" s="1"/>
  <c r="L51" i="41"/>
  <c r="I53" i="41"/>
  <c r="L53" i="41" s="1"/>
  <c r="L55" i="41"/>
  <c r="I57" i="41"/>
  <c r="L57" i="41" s="1"/>
  <c r="L59" i="41"/>
  <c r="I61" i="41"/>
  <c r="L61" i="41" s="1"/>
  <c r="I7" i="41"/>
  <c r="L8" i="40"/>
  <c r="L12" i="40"/>
  <c r="L16" i="40"/>
  <c r="L20" i="40"/>
  <c r="L24" i="40"/>
  <c r="L28" i="40"/>
  <c r="I49" i="40"/>
  <c r="L49" i="40" s="1"/>
  <c r="L51" i="40"/>
  <c r="I53" i="40"/>
  <c r="L53" i="40" s="1"/>
  <c r="L55" i="40"/>
  <c r="I57" i="40"/>
  <c r="L57" i="40" s="1"/>
  <c r="L59" i="40"/>
  <c r="I61" i="40"/>
  <c r="L61" i="40" s="1"/>
  <c r="I7" i="40"/>
  <c r="L19" i="39"/>
  <c r="L21" i="39"/>
  <c r="L23" i="39"/>
  <c r="I25" i="39"/>
  <c r="L25" i="39" s="1"/>
  <c r="L27" i="39"/>
  <c r="I29" i="39"/>
  <c r="L29" i="39" s="1"/>
  <c r="L31" i="39"/>
  <c r="I32" i="39"/>
  <c r="L32" i="39" s="1"/>
  <c r="L33" i="39"/>
  <c r="I34" i="39"/>
  <c r="L34" i="39" s="1"/>
  <c r="L35" i="39"/>
  <c r="I36" i="39"/>
  <c r="L36" i="39" s="1"/>
  <c r="L37" i="39"/>
  <c r="I38" i="39"/>
  <c r="L38" i="39" s="1"/>
  <c r="L39" i="39"/>
  <c r="I40" i="39"/>
  <c r="L40" i="39" s="1"/>
  <c r="L41" i="39"/>
  <c r="I42" i="39"/>
  <c r="L42" i="39" s="1"/>
  <c r="L43" i="39"/>
  <c r="I44" i="39"/>
  <c r="L44" i="39" s="1"/>
  <c r="L45" i="39"/>
  <c r="I46" i="39"/>
  <c r="L46" i="39" s="1"/>
  <c r="L50" i="39"/>
  <c r="I52" i="39"/>
  <c r="L52" i="39" s="1"/>
  <c r="L54" i="39"/>
  <c r="I56" i="39"/>
  <c r="L56" i="39" s="1"/>
  <c r="L58" i="39"/>
  <c r="I60" i="39"/>
  <c r="L60" i="39" s="1"/>
  <c r="L62" i="39"/>
  <c r="L47" i="39" l="1"/>
  <c r="I47" i="41"/>
  <c r="L7" i="41"/>
  <c r="L47" i="41" s="1"/>
  <c r="I47" i="40"/>
  <c r="L7" i="40"/>
  <c r="L47" i="40" s="1"/>
  <c r="I47" i="39"/>
  <c r="AB63" i="37"/>
  <c r="K63" i="37"/>
  <c r="I63" i="37"/>
  <c r="C63" i="37"/>
  <c r="B63" i="37"/>
  <c r="AB62" i="37"/>
  <c r="K62" i="37"/>
  <c r="I62" i="37" s="1"/>
  <c r="L62" i="37" s="1"/>
  <c r="C62" i="37"/>
  <c r="B62" i="37"/>
  <c r="K61" i="37"/>
  <c r="I61" i="37" s="1"/>
  <c r="C61" i="37"/>
  <c r="B61" i="37"/>
  <c r="K60" i="37"/>
  <c r="C60" i="37"/>
  <c r="B60" i="37"/>
  <c r="K59" i="37"/>
  <c r="C59" i="37"/>
  <c r="B59" i="37"/>
  <c r="K58" i="37"/>
  <c r="C58" i="37"/>
  <c r="B58" i="37"/>
  <c r="K57" i="37"/>
  <c r="I57" i="37" s="1"/>
  <c r="C57" i="37"/>
  <c r="B57" i="37"/>
  <c r="K56" i="37"/>
  <c r="C56" i="37"/>
  <c r="B56" i="37"/>
  <c r="K55" i="37"/>
  <c r="I55" i="37" s="1"/>
  <c r="C55" i="37"/>
  <c r="B55" i="37"/>
  <c r="K54" i="37"/>
  <c r="C54" i="37"/>
  <c r="B54" i="37"/>
  <c r="K53" i="37"/>
  <c r="I53" i="37" s="1"/>
  <c r="C53" i="37"/>
  <c r="B53" i="37"/>
  <c r="K52" i="37"/>
  <c r="C52" i="37"/>
  <c r="B52" i="37"/>
  <c r="K51" i="37"/>
  <c r="C51" i="37"/>
  <c r="B51" i="37"/>
  <c r="K50" i="37"/>
  <c r="C50" i="37"/>
  <c r="B50" i="37"/>
  <c r="K49" i="37"/>
  <c r="I49" i="37" s="1"/>
  <c r="C49" i="37"/>
  <c r="B49" i="37"/>
  <c r="X47" i="37"/>
  <c r="W47" i="37"/>
  <c r="V47" i="37"/>
  <c r="U47" i="37"/>
  <c r="T47" i="37"/>
  <c r="S47" i="37"/>
  <c r="Q47" i="37"/>
  <c r="P47" i="37"/>
  <c r="O47" i="37"/>
  <c r="N47" i="37"/>
  <c r="M47" i="37"/>
  <c r="J47" i="37"/>
  <c r="K46" i="37"/>
  <c r="I46" i="37" s="1"/>
  <c r="K45" i="37"/>
  <c r="I45" i="37" s="1"/>
  <c r="L45" i="37" s="1"/>
  <c r="K44" i="37"/>
  <c r="I44" i="37" s="1"/>
  <c r="K43" i="37"/>
  <c r="I43" i="37" s="1"/>
  <c r="K42" i="37"/>
  <c r="I42" i="37" s="1"/>
  <c r="K41" i="37"/>
  <c r="K40" i="37"/>
  <c r="K39" i="37"/>
  <c r="K38" i="37"/>
  <c r="I38" i="37" s="1"/>
  <c r="K37" i="37"/>
  <c r="I37" i="37" s="1"/>
  <c r="K36" i="37"/>
  <c r="K35" i="37"/>
  <c r="K34" i="37"/>
  <c r="I34" i="37" s="1"/>
  <c r="K33" i="37"/>
  <c r="I33" i="37" s="1"/>
  <c r="K32" i="37"/>
  <c r="K31" i="37"/>
  <c r="K30" i="37"/>
  <c r="I30" i="37" s="1"/>
  <c r="K29" i="37"/>
  <c r="I29" i="37" s="1"/>
  <c r="K28" i="37"/>
  <c r="K27" i="37"/>
  <c r="K26" i="37"/>
  <c r="I26" i="37" s="1"/>
  <c r="K25" i="37"/>
  <c r="I25" i="37" s="1"/>
  <c r="K24" i="37"/>
  <c r="K23" i="37"/>
  <c r="K22" i="37"/>
  <c r="I22" i="37" s="1"/>
  <c r="K21" i="37"/>
  <c r="I21" i="37" s="1"/>
  <c r="K20" i="37"/>
  <c r="K19" i="37"/>
  <c r="K18" i="37"/>
  <c r="I18" i="37" s="1"/>
  <c r="K17" i="37"/>
  <c r="I17" i="37" s="1"/>
  <c r="K16" i="37"/>
  <c r="K15" i="37"/>
  <c r="K14" i="37"/>
  <c r="I14" i="37" s="1"/>
  <c r="K13" i="37"/>
  <c r="I13" i="37" s="1"/>
  <c r="K12" i="37"/>
  <c r="K11" i="37"/>
  <c r="K10" i="37"/>
  <c r="I10" i="37" s="1"/>
  <c r="L10" i="37" s="1"/>
  <c r="K9" i="37"/>
  <c r="I9" i="37" s="1"/>
  <c r="K8" i="37"/>
  <c r="C8" i="37"/>
  <c r="C9" i="37" s="1"/>
  <c r="C10" i="37" s="1"/>
  <c r="C11" i="37" s="1"/>
  <c r="C12" i="37" s="1"/>
  <c r="C13" i="37" s="1"/>
  <c r="C14" i="37" s="1"/>
  <c r="C15" i="37" s="1"/>
  <c r="C16" i="37" s="1"/>
  <c r="C17" i="37" s="1"/>
  <c r="C18" i="37" s="1"/>
  <c r="C19" i="37" s="1"/>
  <c r="C20" i="37" s="1"/>
  <c r="C21" i="37" s="1"/>
  <c r="C22" i="37" s="1"/>
  <c r="C23" i="37" s="1"/>
  <c r="C24" i="37" s="1"/>
  <c r="C25" i="37" s="1"/>
  <c r="C26" i="37" s="1"/>
  <c r="C27" i="37" s="1"/>
  <c r="C28" i="37" s="1"/>
  <c r="C29" i="37" s="1"/>
  <c r="C30" i="37" s="1"/>
  <c r="C31" i="37" s="1"/>
  <c r="C32" i="37" s="1"/>
  <c r="C33" i="37" s="1"/>
  <c r="C34" i="37" s="1"/>
  <c r="C35" i="37" s="1"/>
  <c r="C36" i="37" s="1"/>
  <c r="C37" i="37" s="1"/>
  <c r="C38" i="37" s="1"/>
  <c r="C39" i="37" s="1"/>
  <c r="C40" i="37" s="1"/>
  <c r="C41" i="37" s="1"/>
  <c r="C42" i="37" s="1"/>
  <c r="C43" i="37" s="1"/>
  <c r="C44" i="37" s="1"/>
  <c r="C45" i="37" s="1"/>
  <c r="C46" i="37" s="1"/>
  <c r="B8" i="37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K7" i="37"/>
  <c r="C5" i="37"/>
  <c r="L30" i="37" l="1"/>
  <c r="L37" i="37"/>
  <c r="L34" i="37"/>
  <c r="L26" i="37"/>
  <c r="L38" i="37"/>
  <c r="I40" i="37"/>
  <c r="L40" i="37" s="1"/>
  <c r="L22" i="37"/>
  <c r="I41" i="37"/>
  <c r="L41" i="37" s="1"/>
  <c r="I39" i="37"/>
  <c r="L39" i="37" s="1"/>
  <c r="L43" i="37"/>
  <c r="L63" i="37"/>
  <c r="I36" i="37"/>
  <c r="L36" i="37" s="1"/>
  <c r="I35" i="37"/>
  <c r="L35" i="37" s="1"/>
  <c r="I31" i="37"/>
  <c r="L31" i="37" s="1"/>
  <c r="L33" i="37"/>
  <c r="I32" i="37"/>
  <c r="L32" i="37" s="1"/>
  <c r="L29" i="37"/>
  <c r="I28" i="37"/>
  <c r="L28" i="37" s="1"/>
  <c r="I27" i="37"/>
  <c r="L27" i="37" s="1"/>
  <c r="L25" i="37"/>
  <c r="I24" i="37"/>
  <c r="L24" i="37" s="1"/>
  <c r="L21" i="37"/>
  <c r="I58" i="37"/>
  <c r="L58" i="37" s="1"/>
  <c r="I60" i="37"/>
  <c r="L60" i="37" s="1"/>
  <c r="L61" i="37"/>
  <c r="I59" i="37"/>
  <c r="L59" i="37" s="1"/>
  <c r="I50" i="37"/>
  <c r="L50" i="37" s="1"/>
  <c r="I52" i="37"/>
  <c r="L52" i="37" s="1"/>
  <c r="I54" i="37"/>
  <c r="L54" i="37" s="1"/>
  <c r="I51" i="37"/>
  <c r="L51" i="37" s="1"/>
  <c r="I56" i="37"/>
  <c r="L56" i="37" s="1"/>
  <c r="I23" i="37"/>
  <c r="L23" i="37" s="1"/>
  <c r="L14" i="37"/>
  <c r="I20" i="37"/>
  <c r="L20" i="37" s="1"/>
  <c r="I19" i="37"/>
  <c r="L19" i="37" s="1"/>
  <c r="L57" i="37"/>
  <c r="L18" i="37"/>
  <c r="L55" i="37"/>
  <c r="L17" i="37"/>
  <c r="I16" i="37"/>
  <c r="L16" i="37" s="1"/>
  <c r="I15" i="37"/>
  <c r="L15" i="37" s="1"/>
  <c r="L13" i="37"/>
  <c r="I12" i="37"/>
  <c r="L12" i="37" s="1"/>
  <c r="I11" i="37"/>
  <c r="L11" i="37" s="1"/>
  <c r="L49" i="37"/>
  <c r="L53" i="37"/>
  <c r="L9" i="37"/>
  <c r="I8" i="37"/>
  <c r="L8" i="37" s="1"/>
  <c r="K47" i="37"/>
  <c r="I7" i="37"/>
  <c r="L42" i="37"/>
  <c r="L44" i="37"/>
  <c r="L46" i="37"/>
  <c r="I47" i="37" l="1"/>
  <c r="L7" i="37"/>
  <c r="L47" i="37" s="1"/>
</calcChain>
</file>

<file path=xl/sharedStrings.xml><?xml version="1.0" encoding="utf-8"?>
<sst xmlns="http://schemas.openxmlformats.org/spreadsheetml/2006/main" count="1070" uniqueCount="221">
  <si>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</si>
  <si>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</si>
  <si>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</si>
  <si>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</si>
  <si>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</si>
  <si>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</si>
  <si>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</si>
  <si>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</si>
  <si>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</si>
  <si>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</si>
  <si>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</si>
  <si>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</si>
  <si>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</si>
  <si>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</si>
  <si>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</si>
  <si>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</si>
  <si>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</si>
  <si>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</si>
  <si>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</si>
  <si>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</si>
  <si>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흑점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</si>
  <si>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</si>
  <si>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</si>
  <si>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</si>
  <si>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</si>
  <si>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</si>
  <si>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</si>
  <si>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</si>
  <si>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</si>
  <si>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</si>
  <si>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</si>
  <si>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</si>
  <si>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</si>
  <si>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</si>
  <si>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</si>
  <si>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</si>
  <si>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</si>
  <si>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</si>
  <si>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</si>
  <si>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</si>
  <si>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</si>
  <si>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</si>
  <si>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</si>
  <si>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</si>
  <si>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</si>
  <si>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</si>
  <si>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</si>
  <si>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이물
(기름)</t>
    <phoneticPr fontId="8" type="noConversion"/>
  </si>
  <si>
    <t>단차
(빨림)</t>
    <phoneticPr fontId="8" type="noConversion"/>
  </si>
  <si>
    <t>파손
(후크)</t>
    <phoneticPr fontId="8" type="noConversion"/>
  </si>
  <si>
    <t>파손
(코아)</t>
    <phoneticPr fontId="8" type="noConversion"/>
  </si>
  <si>
    <t>크랙</t>
    <phoneticPr fontId="4" type="noConversion"/>
  </si>
  <si>
    <t>12월 1일</t>
    <phoneticPr fontId="4" type="noConversion"/>
  </si>
  <si>
    <t>BODY</t>
    <phoneticPr fontId="4" type="noConversion"/>
  </si>
  <si>
    <t>AM0164A-A</t>
    <phoneticPr fontId="4" type="noConversion"/>
  </si>
  <si>
    <t>E PR</t>
    <phoneticPr fontId="4" type="noConversion"/>
  </si>
  <si>
    <t>B/K</t>
    <phoneticPr fontId="4" type="noConversion"/>
  </si>
  <si>
    <t>B</t>
    <phoneticPr fontId="4" type="noConversion"/>
  </si>
  <si>
    <t>A</t>
    <phoneticPr fontId="4" type="noConversion"/>
  </si>
  <si>
    <t>A</t>
    <phoneticPr fontId="4" type="noConversion"/>
  </si>
  <si>
    <t>B</t>
    <phoneticPr fontId="4" type="noConversion"/>
  </si>
  <si>
    <t>지아</t>
  </si>
  <si>
    <t>COVER</t>
    <phoneticPr fontId="4" type="noConversion"/>
  </si>
  <si>
    <t>AMB0355A-KAA-R2</t>
    <phoneticPr fontId="4" type="noConversion"/>
  </si>
  <si>
    <t>SGF2030</t>
    <phoneticPr fontId="4" type="noConversion"/>
  </si>
  <si>
    <t>B/K</t>
    <phoneticPr fontId="4" type="noConversion"/>
  </si>
  <si>
    <t>HSB05-M001B1(2C)</t>
    <phoneticPr fontId="4" type="noConversion"/>
  </si>
  <si>
    <t>SGF2041</t>
    <phoneticPr fontId="4" type="noConversion"/>
  </si>
  <si>
    <t>BASE</t>
    <phoneticPr fontId="4" type="noConversion"/>
  </si>
  <si>
    <t>HIC</t>
    <phoneticPr fontId="4" type="noConversion"/>
  </si>
  <si>
    <t>BASE</t>
    <phoneticPr fontId="4" type="noConversion"/>
  </si>
  <si>
    <t>수연</t>
  </si>
  <si>
    <t>SST</t>
    <phoneticPr fontId="4" type="noConversion"/>
  </si>
  <si>
    <t>STOPPER</t>
    <phoneticPr fontId="4" type="noConversion"/>
  </si>
  <si>
    <t>K-JR01903-D180ZA(증)</t>
    <phoneticPr fontId="4" type="noConversion"/>
  </si>
  <si>
    <t>SGP2020R</t>
    <phoneticPr fontId="4" type="noConversion"/>
  </si>
  <si>
    <t>HSB05-M008B4</t>
  </si>
  <si>
    <t>IC GUIDE</t>
    <phoneticPr fontId="4" type="noConversion"/>
  </si>
  <si>
    <t>AYE</t>
    <phoneticPr fontId="4" type="noConversion"/>
  </si>
  <si>
    <t>ACTUATOR</t>
    <phoneticPr fontId="4" type="noConversion"/>
  </si>
  <si>
    <t>NP413-187-092#IN-A</t>
    <phoneticPr fontId="4" type="noConversion"/>
  </si>
  <si>
    <t>SGF2041</t>
    <phoneticPr fontId="4" type="noConversion"/>
  </si>
  <si>
    <t>NP628-1056-001#IN-B</t>
    <phoneticPr fontId="4" type="noConversion"/>
  </si>
  <si>
    <t>LG35</t>
    <phoneticPr fontId="4" type="noConversion"/>
  </si>
  <si>
    <t>FLOAT-PLATE</t>
    <phoneticPr fontId="4" type="noConversion"/>
  </si>
  <si>
    <t>001-906-50</t>
    <phoneticPr fontId="4" type="noConversion"/>
  </si>
  <si>
    <t>KR6458AB456CA</t>
    <phoneticPr fontId="4" type="noConversion"/>
  </si>
  <si>
    <t>SGF2033</t>
    <phoneticPr fontId="4" type="noConversion"/>
  </si>
  <si>
    <t>SLIDEER</t>
    <phoneticPr fontId="4" type="noConversion"/>
  </si>
  <si>
    <t>KR6156BA841YA</t>
    <phoneticPr fontId="4" type="noConversion"/>
  </si>
  <si>
    <t>SGF2050</t>
    <phoneticPr fontId="4" type="noConversion"/>
  </si>
  <si>
    <t>11EA포스트 크랙및파손</t>
    <phoneticPr fontId="4" type="noConversion"/>
  </si>
  <si>
    <t>36EA포스트 크랙및파손</t>
    <phoneticPr fontId="4" type="noConversion"/>
  </si>
  <si>
    <t>박소연</t>
  </si>
  <si>
    <t>AAM0818D-KAB-R3</t>
    <phoneticPr fontId="4" type="noConversion"/>
  </si>
  <si>
    <t>GN2330</t>
    <phoneticPr fontId="4" type="noConversion"/>
  </si>
  <si>
    <t>K-JR01734-E092TA(1C)</t>
    <phoneticPr fontId="4" type="noConversion"/>
  </si>
  <si>
    <t>JD4901</t>
    <phoneticPr fontId="4" type="noConversion"/>
  </si>
  <si>
    <t>LATCH</t>
    <phoneticPr fontId="4" type="noConversion"/>
  </si>
  <si>
    <t>김춘화</t>
  </si>
  <si>
    <t>B</t>
    <phoneticPr fontId="4" type="noConversion"/>
  </si>
  <si>
    <t>A</t>
    <phoneticPr fontId="4" type="noConversion"/>
  </si>
  <si>
    <t>이은실</t>
  </si>
  <si>
    <t>이은실</t>
    <phoneticPr fontId="4" type="noConversion"/>
  </si>
  <si>
    <t>SLIDER</t>
    <phoneticPr fontId="4" type="noConversion"/>
  </si>
  <si>
    <t>K-AR3545-1A</t>
    <phoneticPr fontId="4" type="noConversion"/>
  </si>
  <si>
    <t xml:space="preserve">SGF2033 </t>
    <phoneticPr fontId="4" type="noConversion"/>
  </si>
  <si>
    <t>N/P</t>
    <phoneticPr fontId="4" type="noConversion"/>
  </si>
  <si>
    <t>이물 닦음</t>
    <phoneticPr fontId="4" type="noConversion"/>
  </si>
  <si>
    <t>AMM08006A-KAA-R1</t>
    <phoneticPr fontId="4" type="noConversion"/>
  </si>
  <si>
    <t>SLIDER</t>
    <phoneticPr fontId="4" type="noConversion"/>
  </si>
  <si>
    <t>HSB05-M002B1-15BI(증)</t>
    <phoneticPr fontId="4" type="noConversion"/>
  </si>
  <si>
    <t>샘플</t>
    <phoneticPr fontId="4" type="noConversion"/>
  </si>
  <si>
    <t>김화</t>
    <phoneticPr fontId="4" type="noConversion"/>
  </si>
  <si>
    <t>SF2255</t>
    <phoneticPr fontId="4" type="noConversion"/>
  </si>
  <si>
    <t>AMB0201A-JAA-R3</t>
    <phoneticPr fontId="4" type="noConversion"/>
  </si>
  <si>
    <t xml:space="preserve">I,J,K,L샘플 </t>
    <phoneticPr fontId="4" type="noConversion"/>
  </si>
  <si>
    <t>SGF2030</t>
    <phoneticPr fontId="4" type="noConversion"/>
  </si>
  <si>
    <t>HDB08NL-78S2(3차)</t>
    <phoneticPr fontId="4" type="noConversion"/>
  </si>
  <si>
    <t>. 88 EA 글래스 돌출</t>
    <phoneticPr fontId="4" type="noConversion"/>
  </si>
  <si>
    <t>. 45 EA 글래스 돌출</t>
    <phoneticPr fontId="4" type="noConversion"/>
  </si>
  <si>
    <t>전부 포스트 버 사상</t>
    <phoneticPr fontId="4" type="noConversion"/>
  </si>
  <si>
    <t>A</t>
    <phoneticPr fontId="4" type="noConversion"/>
  </si>
  <si>
    <t>B</t>
    <phoneticPr fontId="4" type="noConversion"/>
  </si>
  <si>
    <t>SLIDER</t>
    <phoneticPr fontId="4" type="noConversion"/>
  </si>
  <si>
    <t>HIC</t>
    <phoneticPr fontId="4" type="noConversion"/>
  </si>
  <si>
    <t>HSB05-M002B1-15BI(증)</t>
    <phoneticPr fontId="4" type="noConversion"/>
  </si>
  <si>
    <t>SGF2041</t>
    <phoneticPr fontId="4" type="noConversion"/>
  </si>
  <si>
    <t>N/P</t>
    <phoneticPr fontId="4" type="noConversion"/>
  </si>
  <si>
    <t>K-JR01734-E092TA</t>
    <phoneticPr fontId="4" type="noConversion"/>
  </si>
  <si>
    <t>LATCH</t>
    <phoneticPr fontId="4" type="noConversion"/>
  </si>
  <si>
    <t>SST</t>
    <phoneticPr fontId="4" type="noConversion"/>
  </si>
  <si>
    <t>JD4901</t>
    <phoneticPr fontId="4" type="noConversion"/>
  </si>
  <si>
    <t>AMB0355A-KAA-R2</t>
    <phoneticPr fontId="4" type="noConversion"/>
  </si>
  <si>
    <t>COVER</t>
    <phoneticPr fontId="4" type="noConversion"/>
  </si>
  <si>
    <t>MCS</t>
    <phoneticPr fontId="4" type="noConversion"/>
  </si>
  <si>
    <t>SGF2030</t>
    <phoneticPr fontId="4" type="noConversion"/>
  </si>
  <si>
    <t>HDB75-M01A1-1L(4C)</t>
    <phoneticPr fontId="4" type="noConversion"/>
  </si>
  <si>
    <t>AM0148A-K-R2</t>
    <phoneticPr fontId="4" type="noConversion"/>
  </si>
  <si>
    <t>BODY</t>
    <phoneticPr fontId="4" type="noConversion"/>
  </si>
  <si>
    <t>HRCS-03C15H1</t>
    <phoneticPr fontId="4" type="noConversion"/>
  </si>
  <si>
    <t>HRCS-03C16H1</t>
    <phoneticPr fontId="4" type="noConversion"/>
  </si>
  <si>
    <t>Lid Plunger 2</t>
    <phoneticPr fontId="4" type="noConversion"/>
  </si>
  <si>
    <t>HRCS LID 2</t>
    <phoneticPr fontId="4" type="noConversion"/>
  </si>
  <si>
    <t>김춘화</t>
    <phoneticPr fontId="4" type="noConversion"/>
  </si>
  <si>
    <t>331EA 포스트 밀핀돌출</t>
    <phoneticPr fontId="4" type="noConversion"/>
  </si>
  <si>
    <t>12월2일 아침 세척 올림</t>
    <phoneticPr fontId="4" type="noConversion"/>
  </si>
  <si>
    <t>이은실</t>
    <phoneticPr fontId="4" type="noConversion"/>
  </si>
  <si>
    <t>김화</t>
    <phoneticPr fontId="4" type="noConversion"/>
  </si>
  <si>
    <t>SW-003205</t>
    <phoneticPr fontId="4" type="noConversion"/>
  </si>
  <si>
    <t>CASE</t>
    <phoneticPr fontId="4" type="noConversion"/>
  </si>
  <si>
    <t>70EA 인쇄 불량</t>
    <phoneticPr fontId="4" type="noConversion"/>
  </si>
  <si>
    <t>PC</t>
    <phoneticPr fontId="4" type="noConversion"/>
  </si>
  <si>
    <t>12월 2일</t>
    <phoneticPr fontId="4" type="noConversion"/>
  </si>
  <si>
    <t>12월 3일</t>
    <phoneticPr fontId="4" type="noConversion"/>
  </si>
  <si>
    <t>A</t>
    <phoneticPr fontId="4" type="noConversion"/>
  </si>
  <si>
    <t>B</t>
    <phoneticPr fontId="4" type="noConversion"/>
  </si>
  <si>
    <t>KR6156BB841CA</t>
    <phoneticPr fontId="4" type="noConversion"/>
  </si>
  <si>
    <t>SST</t>
    <phoneticPr fontId="4" type="noConversion"/>
  </si>
  <si>
    <t>SGF2033</t>
    <phoneticPr fontId="4" type="noConversion"/>
  </si>
  <si>
    <t>AMB1932A-KAA-R1</t>
    <phoneticPr fontId="4" type="noConversion"/>
  </si>
  <si>
    <t>K-JR01734-E092TA</t>
    <phoneticPr fontId="4" type="noConversion"/>
  </si>
  <si>
    <t>JD4901</t>
    <phoneticPr fontId="4" type="noConversion"/>
  </si>
  <si>
    <t>LATCH</t>
    <phoneticPr fontId="4" type="noConversion"/>
  </si>
  <si>
    <t>HIC</t>
    <phoneticPr fontId="4" type="noConversion"/>
  </si>
  <si>
    <t>SLIDER</t>
    <phoneticPr fontId="4" type="noConversion"/>
  </si>
  <si>
    <t>HSB05-M002B1-15BI(증)</t>
    <phoneticPr fontId="4" type="noConversion"/>
  </si>
  <si>
    <t>SGF2041</t>
    <phoneticPr fontId="4" type="noConversion"/>
  </si>
  <si>
    <t>N/P</t>
    <phoneticPr fontId="4" type="noConversion"/>
  </si>
  <si>
    <t>HOLDER</t>
    <phoneticPr fontId="4" type="noConversion"/>
  </si>
  <si>
    <t>HDBB08-078H1</t>
    <phoneticPr fontId="4" type="noConversion"/>
  </si>
  <si>
    <t>SGF2030</t>
    <phoneticPr fontId="4" type="noConversion"/>
  </si>
  <si>
    <t>1.2샘플</t>
    <phoneticPr fontId="4" type="noConversion"/>
  </si>
  <si>
    <t>샘플</t>
    <phoneticPr fontId="4" type="noConversion"/>
  </si>
  <si>
    <t>HDBB08-078F2</t>
    <phoneticPr fontId="4" type="noConversion"/>
  </si>
  <si>
    <t>FLOATING</t>
    <phoneticPr fontId="4" type="noConversion"/>
  </si>
  <si>
    <t>AMB1904D-KAA-R3</t>
    <phoneticPr fontId="4" type="noConversion"/>
  </si>
  <si>
    <t>MCS</t>
    <phoneticPr fontId="4" type="noConversion"/>
  </si>
  <si>
    <t>SGF2050</t>
    <phoneticPr fontId="4" type="noConversion"/>
  </si>
  <si>
    <t>김화</t>
    <phoneticPr fontId="4" type="noConversion"/>
  </si>
  <si>
    <t>KR6170BD740UB</t>
    <phoneticPr fontId="4" type="noConversion"/>
  </si>
  <si>
    <t>12월 4일</t>
    <phoneticPr fontId="4" type="noConversion"/>
  </si>
  <si>
    <t>A</t>
    <phoneticPr fontId="4" type="noConversion"/>
  </si>
  <si>
    <t>B</t>
    <phoneticPr fontId="4" type="noConversion"/>
  </si>
  <si>
    <t>버 사상</t>
    <phoneticPr fontId="4" type="noConversion"/>
  </si>
  <si>
    <t>HDBB08-078H1</t>
    <phoneticPr fontId="4" type="noConversion"/>
  </si>
  <si>
    <t>HIC</t>
    <phoneticPr fontId="4" type="noConversion"/>
  </si>
  <si>
    <t>SGF2041</t>
    <phoneticPr fontId="4" type="noConversion"/>
  </si>
  <si>
    <t>HOLDER</t>
    <phoneticPr fontId="4" type="noConversion"/>
  </si>
  <si>
    <t>지아</t>
    <phoneticPr fontId="4" type="noConversion"/>
  </si>
  <si>
    <t>샘플</t>
    <phoneticPr fontId="4" type="noConversion"/>
  </si>
  <si>
    <t>NP635-315-006#IN-B</t>
    <phoneticPr fontId="4" type="noConversion"/>
  </si>
  <si>
    <t>LD35</t>
    <phoneticPr fontId="4" type="noConversion"/>
  </si>
  <si>
    <t>AYE</t>
    <phoneticPr fontId="4" type="noConversion"/>
  </si>
  <si>
    <t>NP635-315-006#IN-A</t>
    <phoneticPr fontId="4" type="noConversion"/>
  </si>
  <si>
    <t>GF2033</t>
    <phoneticPr fontId="4" type="noConversion"/>
  </si>
  <si>
    <t>HDBB08-078B4</t>
    <phoneticPr fontId="4" type="noConversion"/>
  </si>
  <si>
    <t>AMB1932A-KAA-R1</t>
    <phoneticPr fontId="4" type="noConversion"/>
  </si>
  <si>
    <t>ACTUATOR</t>
    <phoneticPr fontId="4" type="noConversion"/>
  </si>
  <si>
    <t>RIVER</t>
    <phoneticPr fontId="4" type="noConversion"/>
  </si>
  <si>
    <t xml:space="preserve">RTP </t>
    <phoneticPr fontId="4" type="noConversion"/>
  </si>
  <si>
    <t>Y/L</t>
    <phoneticPr fontId="4" type="noConversion"/>
  </si>
  <si>
    <t>RV1.0-1.2HD-1.15A1</t>
    <phoneticPr fontId="4" type="noConversion"/>
  </si>
  <si>
    <t>게이트 사상</t>
    <phoneticPr fontId="4" type="noConversion"/>
  </si>
  <si>
    <t>KR6156BA841YA</t>
    <phoneticPr fontId="4" type="noConversion"/>
  </si>
  <si>
    <t>SGF2050</t>
    <phoneticPr fontId="4" type="noConversion"/>
  </si>
  <si>
    <t>KR6422AA496YA</t>
    <phoneticPr fontId="4" type="noConversion"/>
  </si>
  <si>
    <t>KR6458AB456CA</t>
    <phoneticPr fontId="4" type="noConversion"/>
  </si>
  <si>
    <t>SGF2033</t>
    <phoneticPr fontId="4" type="noConversion"/>
  </si>
  <si>
    <t>HR03B-406A3</t>
    <phoneticPr fontId="4" type="noConversion"/>
  </si>
  <si>
    <t>FLOATING</t>
    <phoneticPr fontId="4" type="noConversion"/>
  </si>
  <si>
    <t>이은실</t>
    <phoneticPr fontId="4" type="noConversion"/>
  </si>
  <si>
    <t>HR03B-406A1</t>
    <phoneticPr fontId="4" type="noConversion"/>
  </si>
  <si>
    <t>SGF2030</t>
    <phoneticPr fontId="4" type="noConversion"/>
  </si>
  <si>
    <t>N/P</t>
    <phoneticPr fontId="4" type="noConversion"/>
  </si>
  <si>
    <t>김화</t>
    <phoneticPr fontId="4" type="noConversion"/>
  </si>
  <si>
    <t>SW-003228</t>
    <phoneticPr fontId="4" type="noConversion"/>
  </si>
  <si>
    <t>141R</t>
    <phoneticPr fontId="4" type="noConversion"/>
  </si>
  <si>
    <t>ODT</t>
    <phoneticPr fontId="4" type="noConversion"/>
  </si>
  <si>
    <t>GUIDE WALL</t>
    <phoneticPr fontId="4" type="noConversion"/>
  </si>
  <si>
    <t>이형제 분사 jig 교체함(2020. 12. 07)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</si>
</sst>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8" fillId="4" borderId="15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10" fillId="0" borderId="19" xfId="3" applyFont="1" applyBorder="1" applyAlignment="1" applyProtection="1">
      <alignment horizontal="center" vertical="center" wrapText="1" shrinkToFit="1"/>
      <protection locked="0"/>
    </xf>
    <xf numFmtId="0" fontId="10" fillId="0" borderId="19" xfId="0" applyFont="1" applyBorder="1" applyAlignment="1" applyProtection="1">
      <alignment horizontal="center" vertical="center" shrinkToFit="1"/>
      <protection locked="0"/>
    </xf>
    <xf numFmtId="0" fontId="2" fillId="0" borderId="0" xfId="3">
      <alignment vertical="center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5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</cellStyles>
  <dxfs count="1058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44160;&#49324;&#51068;&#48372;%2011&#50900;%205&#51704;&#51452;%20(11.3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24</v>
      </c>
      <c r="C3" s="18" t="s">
        <v>25</v>
      </c>
    </row>
    <row r="4" spans="2:3" ht="15" customHeight="1" x14ac:dyDescent="0.3">
      <c r="B4" s="20"/>
      <c r="C4" s="20" t="s">
        <v>31</v>
      </c>
    </row>
    <row r="5" spans="2:3" ht="15" customHeight="1" x14ac:dyDescent="0.3">
      <c r="B5" s="20" t="s">
        <v>26</v>
      </c>
      <c r="C5" s="20" t="s">
        <v>27</v>
      </c>
    </row>
    <row r="6" spans="2:3" ht="15" customHeight="1" x14ac:dyDescent="0.3">
      <c r="B6" s="20" t="s">
        <v>28</v>
      </c>
      <c r="C6" s="20" t="s">
        <v>29</v>
      </c>
    </row>
    <row r="7" spans="2:3" ht="15" customHeight="1" x14ac:dyDescent="0.3">
      <c r="B7" s="20" t="s">
        <v>30</v>
      </c>
      <c r="C7" s="20" t="s">
        <v>33</v>
      </c>
    </row>
    <row r="8" spans="2:3" ht="15" customHeight="1" x14ac:dyDescent="0.3">
      <c r="B8" s="20" t="s">
        <v>32</v>
      </c>
      <c r="C8" s="20" t="s">
        <v>35</v>
      </c>
    </row>
    <row r="9" spans="2:3" ht="15" customHeight="1" x14ac:dyDescent="0.3">
      <c r="B9" s="20" t="s">
        <v>34</v>
      </c>
      <c r="C9" s="20" t="s">
        <v>37</v>
      </c>
    </row>
    <row r="10" spans="2:3" ht="15" customHeight="1" x14ac:dyDescent="0.3">
      <c r="B10" s="20" t="s">
        <v>36</v>
      </c>
      <c r="C10" s="20"/>
    </row>
    <row r="11" spans="2:3" ht="15" customHeight="1" x14ac:dyDescent="0.3">
      <c r="B11" s="20" t="s">
        <v>38</v>
      </c>
      <c r="C11" s="20"/>
    </row>
    <row r="12" spans="2:3" ht="15" customHeight="1" x14ac:dyDescent="0.3">
      <c r="B12" s="20" t="s">
        <v>39</v>
      </c>
      <c r="C12" s="20"/>
    </row>
    <row r="13" spans="2:3" ht="15" customHeight="1" x14ac:dyDescent="0.3">
      <c r="B13" s="20" t="s">
        <v>40</v>
      </c>
      <c r="C13" s="20"/>
    </row>
    <row r="14" spans="2:3" ht="15" customHeight="1" x14ac:dyDescent="0.3">
      <c r="B14" s="20" t="s">
        <v>41</v>
      </c>
      <c r="C14" s="20"/>
    </row>
    <row r="15" spans="2:3" ht="15" customHeight="1" x14ac:dyDescent="0.3">
      <c r="B15" s="20" t="s">
        <v>44</v>
      </c>
      <c r="C15" s="20"/>
    </row>
    <row r="16" spans="2:3" ht="15" customHeight="1" x14ac:dyDescent="0.3">
      <c r="B16" s="20" t="s">
        <v>45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2"/>
  <sheetViews>
    <sheetView zoomScale="85" zoomScaleNormal="85" workbookViewId="0">
      <pane ySplit="6" topLeftCell="A19" activePane="bottomLeft" state="frozen"/>
      <selection activeCell="A4" sqref="A4:AC4"/>
      <selection pane="bottomLeft" activeCell="F37" sqref="F37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4" width="5.875" style="16" customWidth="1"/>
    <col min="25" max="25" width="9.875" style="16" customWidth="1"/>
    <col min="26" max="27" width="5.375" style="16" customWidth="1"/>
    <col min="28" max="28" width="9" style="16" customWidth="1"/>
    <col min="29" max="29" width="10.25" style="16" customWidth="1"/>
    <col min="30" max="30" width="33.75" style="16" bestFit="1" customWidth="1"/>
    <col min="31" max="16384" width="9" style="16"/>
  </cols>
  <sheetData>
    <row r="1" spans="1:30" s="1" customFormat="1" ht="13.5" customHeight="1" x14ac:dyDescent="0.3">
      <c r="A1" s="42" t="s">
        <v>52</v>
      </c>
      <c r="B1" s="43"/>
      <c r="C1" s="43"/>
      <c r="D1" s="43"/>
      <c r="E1" s="48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9"/>
    </row>
    <row r="2" spans="1:30" s="1" customFormat="1" ht="13.5" customHeight="1" x14ac:dyDescent="0.3">
      <c r="A2" s="44"/>
      <c r="B2" s="45"/>
      <c r="C2" s="45"/>
      <c r="D2" s="45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1"/>
    </row>
    <row r="3" spans="1:30" s="1" customFormat="1" ht="13.5" customHeight="1" x14ac:dyDescent="0.3">
      <c r="A3" s="46"/>
      <c r="B3" s="47"/>
      <c r="C3" s="47"/>
      <c r="D3" s="47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3"/>
    </row>
    <row r="4" spans="1:30" s="1" customFormat="1" ht="9.9499999999999993" customHeight="1" thickBot="1" x14ac:dyDescent="0.35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6"/>
    </row>
    <row r="5" spans="1:30" s="2" customFormat="1" ht="17.25" thickTop="1" x14ac:dyDescent="0.3">
      <c r="A5" s="36" t="s">
        <v>1</v>
      </c>
      <c r="B5" s="57" t="s">
        <v>46</v>
      </c>
      <c r="C5" s="57" t="str">
        <f>RIGHT($A$1,1)</f>
        <v>일</v>
      </c>
      <c r="D5" s="36" t="s">
        <v>2</v>
      </c>
      <c r="E5" s="36" t="s">
        <v>3</v>
      </c>
      <c r="F5" s="36" t="s">
        <v>4</v>
      </c>
      <c r="G5" s="36" t="s">
        <v>5</v>
      </c>
      <c r="H5" s="34" t="s">
        <v>6</v>
      </c>
      <c r="I5" s="36" t="s">
        <v>7</v>
      </c>
      <c r="J5" s="36" t="s">
        <v>8</v>
      </c>
      <c r="K5" s="36" t="s">
        <v>9</v>
      </c>
      <c r="L5" s="37" t="s">
        <v>10</v>
      </c>
      <c r="M5" s="39" t="s">
        <v>11</v>
      </c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 t="s">
        <v>12</v>
      </c>
      <c r="Z5" s="39"/>
      <c r="AA5" s="39"/>
      <c r="AB5" s="39" t="s">
        <v>13</v>
      </c>
      <c r="AC5" s="39" t="s">
        <v>14</v>
      </c>
      <c r="AD5" s="60" t="s">
        <v>15</v>
      </c>
    </row>
    <row r="6" spans="1:30" s="2" customFormat="1" ht="25.5" customHeight="1" thickBot="1" x14ac:dyDescent="0.35">
      <c r="A6" s="35"/>
      <c r="B6" s="58"/>
      <c r="C6" s="58"/>
      <c r="D6" s="35"/>
      <c r="E6" s="35"/>
      <c r="F6" s="35"/>
      <c r="G6" s="35"/>
      <c r="H6" s="35"/>
      <c r="I6" s="35"/>
      <c r="J6" s="35"/>
      <c r="K6" s="35"/>
      <c r="L6" s="38"/>
      <c r="M6" s="22" t="s">
        <v>16</v>
      </c>
      <c r="N6" s="22" t="s">
        <v>17</v>
      </c>
      <c r="O6" s="22" t="s">
        <v>18</v>
      </c>
      <c r="P6" s="22" t="s">
        <v>19</v>
      </c>
      <c r="Q6" s="23" t="s">
        <v>47</v>
      </c>
      <c r="R6" s="23" t="s">
        <v>48</v>
      </c>
      <c r="S6" s="22" t="s">
        <v>20</v>
      </c>
      <c r="T6" s="23" t="s">
        <v>49</v>
      </c>
      <c r="U6" s="23" t="s">
        <v>50</v>
      </c>
      <c r="V6" s="3" t="s">
        <v>51</v>
      </c>
      <c r="W6" s="3" t="s">
        <v>42</v>
      </c>
      <c r="X6" s="3" t="s">
        <v>43</v>
      </c>
      <c r="Y6" s="22" t="s">
        <v>21</v>
      </c>
      <c r="Z6" s="22" t="s">
        <v>22</v>
      </c>
      <c r="AA6" s="22" t="s">
        <v>23</v>
      </c>
      <c r="AB6" s="59"/>
      <c r="AC6" s="59"/>
      <c r="AD6" s="59"/>
    </row>
    <row r="7" spans="1:30" s="13" customFormat="1" ht="20.100000000000001" customHeight="1" thickTop="1" x14ac:dyDescent="0.3">
      <c r="A7" s="4">
        <v>1</v>
      </c>
      <c r="B7" s="5">
        <v>12</v>
      </c>
      <c r="C7" s="5">
        <v>1</v>
      </c>
      <c r="D7" s="6" t="s">
        <v>26</v>
      </c>
      <c r="E7" s="4" t="s">
        <v>53</v>
      </c>
      <c r="F7" s="4" t="s">
        <v>54</v>
      </c>
      <c r="G7" s="4" t="s">
        <v>55</v>
      </c>
      <c r="H7" s="4" t="s">
        <v>56</v>
      </c>
      <c r="I7" s="7">
        <f t="shared" ref="I7:I44" si="0">J7+K7</f>
        <v>886</v>
      </c>
      <c r="J7" s="8">
        <v>810</v>
      </c>
      <c r="K7" s="7">
        <f t="shared" ref="K7:K16" si="1">SUM(M7:X7)</f>
        <v>76</v>
      </c>
      <c r="L7" s="9">
        <f t="shared" ref="L7:L46" si="2">K7/I7</f>
        <v>8.5778781038374718E-2</v>
      </c>
      <c r="M7" s="10">
        <v>76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>
        <v>20201130</v>
      </c>
      <c r="Z7" s="11">
        <v>11</v>
      </c>
      <c r="AA7" s="5" t="s">
        <v>60</v>
      </c>
      <c r="AB7" s="11" t="str">
        <f t="shared" ref="AB7:AB46" si="3">IF($AA7="A","하선동",IF($AA7="B","이형준",""))</f>
        <v>이형준</v>
      </c>
      <c r="AC7" s="4" t="s">
        <v>61</v>
      </c>
      <c r="AD7" s="12"/>
    </row>
    <row r="8" spans="1:30" s="13" customFormat="1" ht="20.100000000000001" customHeight="1" x14ac:dyDescent="0.3">
      <c r="A8" s="4">
        <v>2</v>
      </c>
      <c r="B8" s="5">
        <f>B7</f>
        <v>12</v>
      </c>
      <c r="C8" s="5">
        <f>C7</f>
        <v>1</v>
      </c>
      <c r="D8" s="6" t="s">
        <v>26</v>
      </c>
      <c r="E8" s="4" t="s">
        <v>62</v>
      </c>
      <c r="F8" s="4" t="s">
        <v>63</v>
      </c>
      <c r="G8" s="4" t="s">
        <v>64</v>
      </c>
      <c r="H8" s="4" t="s">
        <v>65</v>
      </c>
      <c r="I8" s="7">
        <f t="shared" si="0"/>
        <v>900</v>
      </c>
      <c r="J8" s="8">
        <v>900</v>
      </c>
      <c r="K8" s="7">
        <f t="shared" si="1"/>
        <v>0</v>
      </c>
      <c r="L8" s="9">
        <f t="shared" si="2"/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>
        <v>20201201</v>
      </c>
      <c r="Z8" s="11">
        <v>14</v>
      </c>
      <c r="AA8" s="5" t="s">
        <v>59</v>
      </c>
      <c r="AB8" s="11" t="str">
        <f t="shared" si="3"/>
        <v>하선동</v>
      </c>
      <c r="AC8" s="4" t="s">
        <v>61</v>
      </c>
      <c r="AD8" s="12"/>
    </row>
    <row r="9" spans="1:30" s="13" customFormat="1" ht="20.100000000000001" customHeight="1" x14ac:dyDescent="0.3">
      <c r="A9" s="4">
        <v>3</v>
      </c>
      <c r="B9" s="5">
        <f t="shared" ref="B9:C24" si="4">B8</f>
        <v>12</v>
      </c>
      <c r="C9" s="5">
        <f t="shared" si="4"/>
        <v>1</v>
      </c>
      <c r="D9" s="6" t="s">
        <v>26</v>
      </c>
      <c r="E9" s="4" t="s">
        <v>62</v>
      </c>
      <c r="F9" s="4" t="s">
        <v>63</v>
      </c>
      <c r="G9" s="4" t="s">
        <v>64</v>
      </c>
      <c r="H9" s="4" t="s">
        <v>65</v>
      </c>
      <c r="I9" s="7">
        <f t="shared" si="0"/>
        <v>3100</v>
      </c>
      <c r="J9" s="8">
        <v>3100</v>
      </c>
      <c r="K9" s="7">
        <f t="shared" si="1"/>
        <v>0</v>
      </c>
      <c r="L9" s="9">
        <f t="shared" si="2"/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>
        <v>20201201</v>
      </c>
      <c r="Z9" s="11">
        <v>14</v>
      </c>
      <c r="AA9" s="5" t="s">
        <v>60</v>
      </c>
      <c r="AB9" s="11" t="str">
        <f t="shared" si="3"/>
        <v>이형준</v>
      </c>
      <c r="AC9" s="4" t="s">
        <v>61</v>
      </c>
      <c r="AD9" s="12"/>
    </row>
    <row r="10" spans="1:30" s="13" customFormat="1" ht="20.100000000000001" customHeight="1" x14ac:dyDescent="0.3">
      <c r="A10" s="4">
        <v>4</v>
      </c>
      <c r="B10" s="5">
        <f t="shared" si="4"/>
        <v>12</v>
      </c>
      <c r="C10" s="5">
        <f t="shared" si="4"/>
        <v>1</v>
      </c>
      <c r="D10" s="6" t="s">
        <v>69</v>
      </c>
      <c r="E10" s="6" t="s">
        <v>68</v>
      </c>
      <c r="F10" s="6" t="s">
        <v>66</v>
      </c>
      <c r="G10" s="4" t="s">
        <v>67</v>
      </c>
      <c r="H10" s="4" t="s">
        <v>56</v>
      </c>
      <c r="I10" s="7">
        <f t="shared" si="0"/>
        <v>4090</v>
      </c>
      <c r="J10" s="8">
        <v>4000</v>
      </c>
      <c r="K10" s="7">
        <f t="shared" si="1"/>
        <v>90</v>
      </c>
      <c r="L10" s="9">
        <f t="shared" si="2"/>
        <v>2.2004889975550123E-2</v>
      </c>
      <c r="M10" s="10"/>
      <c r="N10" s="10"/>
      <c r="O10" s="10"/>
      <c r="P10" s="10">
        <v>87</v>
      </c>
      <c r="Q10" s="10">
        <v>3</v>
      </c>
      <c r="R10" s="10"/>
      <c r="S10" s="10"/>
      <c r="T10" s="10"/>
      <c r="U10" s="10"/>
      <c r="V10" s="10"/>
      <c r="W10" s="10"/>
      <c r="X10" s="10"/>
      <c r="Y10" s="11">
        <v>20201201</v>
      </c>
      <c r="Z10" s="11">
        <v>15</v>
      </c>
      <c r="AA10" s="5" t="s">
        <v>60</v>
      </c>
      <c r="AB10" s="11" t="str">
        <f t="shared" si="3"/>
        <v>이형준</v>
      </c>
      <c r="AC10" s="4" t="s">
        <v>61</v>
      </c>
      <c r="AD10" s="12"/>
    </row>
    <row r="11" spans="1:30" s="13" customFormat="1" ht="20.100000000000001" customHeight="1" x14ac:dyDescent="0.3">
      <c r="A11" s="4">
        <v>5</v>
      </c>
      <c r="B11" s="5">
        <f t="shared" si="4"/>
        <v>12</v>
      </c>
      <c r="C11" s="5">
        <f t="shared" si="4"/>
        <v>1</v>
      </c>
      <c r="D11" s="6" t="s">
        <v>26</v>
      </c>
      <c r="E11" s="6" t="s">
        <v>68</v>
      </c>
      <c r="F11" s="6" t="s">
        <v>94</v>
      </c>
      <c r="G11" s="4" t="s">
        <v>95</v>
      </c>
      <c r="H11" s="4" t="s">
        <v>56</v>
      </c>
      <c r="I11" s="7">
        <f t="shared" si="0"/>
        <v>348</v>
      </c>
      <c r="J11" s="8">
        <v>260</v>
      </c>
      <c r="K11" s="7">
        <f t="shared" si="1"/>
        <v>88</v>
      </c>
      <c r="L11" s="9">
        <f t="shared" si="2"/>
        <v>0.25287356321839083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>
        <v>88</v>
      </c>
      <c r="Y11" s="11">
        <v>20201201</v>
      </c>
      <c r="Z11" s="11">
        <v>9</v>
      </c>
      <c r="AA11" s="5" t="s">
        <v>59</v>
      </c>
      <c r="AB11" s="11" t="str">
        <f t="shared" si="3"/>
        <v>하선동</v>
      </c>
      <c r="AC11" s="4" t="s">
        <v>61</v>
      </c>
      <c r="AD11" s="12" t="s">
        <v>119</v>
      </c>
    </row>
    <row r="12" spans="1:30" s="13" customFormat="1" ht="20.100000000000001" customHeight="1" x14ac:dyDescent="0.3">
      <c r="A12" s="4">
        <v>6</v>
      </c>
      <c r="B12" s="5">
        <f t="shared" si="4"/>
        <v>12</v>
      </c>
      <c r="C12" s="5">
        <f t="shared" si="4"/>
        <v>1</v>
      </c>
      <c r="D12" s="6" t="s">
        <v>72</v>
      </c>
      <c r="E12" s="6" t="s">
        <v>73</v>
      </c>
      <c r="F12" s="6" t="s">
        <v>74</v>
      </c>
      <c r="G12" s="4" t="s">
        <v>75</v>
      </c>
      <c r="H12" s="4" t="s">
        <v>65</v>
      </c>
      <c r="I12" s="7">
        <f t="shared" si="0"/>
        <v>3755</v>
      </c>
      <c r="J12" s="8">
        <v>3748</v>
      </c>
      <c r="K12" s="7">
        <f t="shared" si="1"/>
        <v>7</v>
      </c>
      <c r="L12" s="9">
        <f t="shared" si="2"/>
        <v>1.8641810918774966E-3</v>
      </c>
      <c r="M12" s="10"/>
      <c r="N12" s="10"/>
      <c r="O12" s="10"/>
      <c r="P12" s="10">
        <v>2</v>
      </c>
      <c r="Q12" s="10">
        <v>5</v>
      </c>
      <c r="R12" s="10"/>
      <c r="S12" s="10"/>
      <c r="T12" s="10"/>
      <c r="U12" s="10"/>
      <c r="V12" s="10"/>
      <c r="W12" s="10"/>
      <c r="X12" s="10"/>
      <c r="Y12" s="11">
        <v>20201130</v>
      </c>
      <c r="Z12" s="11">
        <v>4</v>
      </c>
      <c r="AA12" s="5" t="s">
        <v>57</v>
      </c>
      <c r="AB12" s="11" t="str">
        <f t="shared" si="3"/>
        <v>이형준</v>
      </c>
      <c r="AC12" s="4" t="s">
        <v>71</v>
      </c>
      <c r="AD12" s="12"/>
    </row>
    <row r="13" spans="1:30" s="13" customFormat="1" ht="20.100000000000001" customHeight="1" x14ac:dyDescent="0.3">
      <c r="A13" s="4">
        <v>7</v>
      </c>
      <c r="B13" s="5">
        <f t="shared" si="4"/>
        <v>12</v>
      </c>
      <c r="C13" s="5">
        <f t="shared" si="4"/>
        <v>1</v>
      </c>
      <c r="D13" s="6" t="s">
        <v>72</v>
      </c>
      <c r="E13" s="6" t="s">
        <v>73</v>
      </c>
      <c r="F13" s="6" t="s">
        <v>74</v>
      </c>
      <c r="G13" s="4" t="s">
        <v>75</v>
      </c>
      <c r="H13" s="4" t="s">
        <v>65</v>
      </c>
      <c r="I13" s="7">
        <f t="shared" si="0"/>
        <v>2252</v>
      </c>
      <c r="J13" s="8">
        <v>2250</v>
      </c>
      <c r="K13" s="7">
        <f t="shared" si="1"/>
        <v>2</v>
      </c>
      <c r="L13" s="9">
        <f t="shared" si="2"/>
        <v>8.8809946714031975E-4</v>
      </c>
      <c r="M13" s="10"/>
      <c r="N13" s="10"/>
      <c r="O13" s="10"/>
      <c r="P13" s="10"/>
      <c r="Q13" s="10">
        <v>2</v>
      </c>
      <c r="R13" s="10"/>
      <c r="S13" s="10"/>
      <c r="T13" s="10"/>
      <c r="U13" s="10"/>
      <c r="V13" s="10"/>
      <c r="W13" s="10"/>
      <c r="X13" s="10"/>
      <c r="Y13" s="11">
        <v>20201201</v>
      </c>
      <c r="Z13" s="11">
        <v>4</v>
      </c>
      <c r="AA13" s="5" t="s">
        <v>58</v>
      </c>
      <c r="AB13" s="11" t="str">
        <f t="shared" si="3"/>
        <v>하선동</v>
      </c>
      <c r="AC13" s="4" t="s">
        <v>71</v>
      </c>
      <c r="AD13" s="12"/>
    </row>
    <row r="14" spans="1:30" s="13" customFormat="1" ht="20.100000000000001" customHeight="1" x14ac:dyDescent="0.3">
      <c r="A14" s="4">
        <v>8</v>
      </c>
      <c r="B14" s="5">
        <f t="shared" si="4"/>
        <v>12</v>
      </c>
      <c r="C14" s="5">
        <f t="shared" si="4"/>
        <v>1</v>
      </c>
      <c r="D14" s="6" t="s">
        <v>69</v>
      </c>
      <c r="E14" s="6" t="s">
        <v>77</v>
      </c>
      <c r="F14" s="6" t="s">
        <v>76</v>
      </c>
      <c r="G14" s="4">
        <v>8301</v>
      </c>
      <c r="H14" s="4"/>
      <c r="I14" s="7">
        <f t="shared" si="0"/>
        <v>1200</v>
      </c>
      <c r="J14" s="8">
        <v>1200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>
        <v>20201130</v>
      </c>
      <c r="Z14" s="11">
        <v>10</v>
      </c>
      <c r="AA14" s="5" t="s">
        <v>58</v>
      </c>
      <c r="AB14" s="11" t="str">
        <f t="shared" si="3"/>
        <v>하선동</v>
      </c>
      <c r="AC14" s="4" t="s">
        <v>71</v>
      </c>
      <c r="AD14" s="12"/>
    </row>
    <row r="15" spans="1:30" s="13" customFormat="1" ht="20.100000000000001" customHeight="1" x14ac:dyDescent="0.3">
      <c r="A15" s="4">
        <v>9</v>
      </c>
      <c r="B15" s="5">
        <f t="shared" si="4"/>
        <v>12</v>
      </c>
      <c r="C15" s="5">
        <f t="shared" si="4"/>
        <v>1</v>
      </c>
      <c r="D15" s="6" t="s">
        <v>69</v>
      </c>
      <c r="E15" s="6" t="s">
        <v>77</v>
      </c>
      <c r="F15" s="6" t="s">
        <v>76</v>
      </c>
      <c r="G15" s="4">
        <v>8301</v>
      </c>
      <c r="H15" s="4"/>
      <c r="I15" s="7">
        <f t="shared" si="0"/>
        <v>2873</v>
      </c>
      <c r="J15" s="8">
        <v>2850</v>
      </c>
      <c r="K15" s="7">
        <f t="shared" si="1"/>
        <v>23</v>
      </c>
      <c r="L15" s="9">
        <f t="shared" si="2"/>
        <v>8.005569091541943E-3</v>
      </c>
      <c r="M15" s="10">
        <v>1</v>
      </c>
      <c r="N15" s="10"/>
      <c r="O15" s="10">
        <v>22</v>
      </c>
      <c r="P15" s="10"/>
      <c r="Q15" s="10"/>
      <c r="R15" s="10"/>
      <c r="S15" s="10"/>
      <c r="T15" s="10"/>
      <c r="U15" s="10"/>
      <c r="V15" s="10"/>
      <c r="W15" s="10"/>
      <c r="X15" s="10"/>
      <c r="Y15" s="11">
        <v>20201130</v>
      </c>
      <c r="Z15" s="11">
        <v>10</v>
      </c>
      <c r="AA15" s="5" t="s">
        <v>57</v>
      </c>
      <c r="AB15" s="11" t="str">
        <f t="shared" si="3"/>
        <v>이형준</v>
      </c>
      <c r="AC15" s="4" t="s">
        <v>71</v>
      </c>
      <c r="AD15" s="12"/>
    </row>
    <row r="16" spans="1:30" s="13" customFormat="1" ht="20.100000000000001" customHeight="1" x14ac:dyDescent="0.3">
      <c r="A16" s="4">
        <v>10</v>
      </c>
      <c r="B16" s="5">
        <f t="shared" si="4"/>
        <v>12</v>
      </c>
      <c r="C16" s="5">
        <f t="shared" si="4"/>
        <v>1</v>
      </c>
      <c r="D16" s="6" t="s">
        <v>78</v>
      </c>
      <c r="E16" s="4" t="s">
        <v>79</v>
      </c>
      <c r="F16" s="6" t="s">
        <v>80</v>
      </c>
      <c r="G16" s="4" t="s">
        <v>81</v>
      </c>
      <c r="H16" s="4" t="s">
        <v>65</v>
      </c>
      <c r="I16" s="7">
        <f t="shared" si="0"/>
        <v>900</v>
      </c>
      <c r="J16" s="8">
        <v>900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1">
        <v>20201130</v>
      </c>
      <c r="Z16" s="11">
        <v>8</v>
      </c>
      <c r="AA16" s="5" t="s">
        <v>58</v>
      </c>
      <c r="AB16" s="11" t="str">
        <f t="shared" si="3"/>
        <v>하선동</v>
      </c>
      <c r="AC16" s="4" t="s">
        <v>71</v>
      </c>
      <c r="AD16" s="12"/>
    </row>
    <row r="17" spans="1:30" s="13" customFormat="1" ht="20.100000000000001" customHeight="1" x14ac:dyDescent="0.3">
      <c r="A17" s="4">
        <v>11</v>
      </c>
      <c r="B17" s="5">
        <f t="shared" si="4"/>
        <v>12</v>
      </c>
      <c r="C17" s="5">
        <f t="shared" si="4"/>
        <v>1</v>
      </c>
      <c r="D17" s="6" t="s">
        <v>78</v>
      </c>
      <c r="E17" s="4" t="s">
        <v>79</v>
      </c>
      <c r="F17" s="6" t="s">
        <v>80</v>
      </c>
      <c r="G17" s="4" t="s">
        <v>81</v>
      </c>
      <c r="H17" s="4" t="s">
        <v>65</v>
      </c>
      <c r="I17" s="7">
        <f t="shared" si="0"/>
        <v>760</v>
      </c>
      <c r="J17" s="8">
        <v>760</v>
      </c>
      <c r="K17" s="7">
        <f t="shared" ref="K17:K18" si="5">SUM(M17:X17)</f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1">
        <v>20201127</v>
      </c>
      <c r="Z17" s="11">
        <v>8</v>
      </c>
      <c r="AA17" s="5" t="s">
        <v>58</v>
      </c>
      <c r="AB17" s="11" t="str">
        <f t="shared" si="3"/>
        <v>하선동</v>
      </c>
      <c r="AC17" s="4" t="s">
        <v>71</v>
      </c>
      <c r="AD17" s="12"/>
    </row>
    <row r="18" spans="1:30" s="13" customFormat="1" ht="20.100000000000001" customHeight="1" x14ac:dyDescent="0.3">
      <c r="A18" s="4">
        <v>12</v>
      </c>
      <c r="B18" s="5">
        <f t="shared" si="4"/>
        <v>12</v>
      </c>
      <c r="C18" s="5">
        <f t="shared" si="4"/>
        <v>1</v>
      </c>
      <c r="D18" s="6" t="s">
        <v>78</v>
      </c>
      <c r="E18" s="6" t="s">
        <v>70</v>
      </c>
      <c r="F18" s="6" t="s">
        <v>82</v>
      </c>
      <c r="G18" s="4" t="s">
        <v>83</v>
      </c>
      <c r="H18" s="4" t="s">
        <v>65</v>
      </c>
      <c r="I18" s="7">
        <f t="shared" ref="I18" si="6">J18+K18</f>
        <v>914</v>
      </c>
      <c r="J18" s="8">
        <v>872</v>
      </c>
      <c r="K18" s="7">
        <f t="shared" si="5"/>
        <v>42</v>
      </c>
      <c r="L18" s="9">
        <f t="shared" si="2"/>
        <v>4.5951859956236324E-2</v>
      </c>
      <c r="M18" s="10">
        <v>23</v>
      </c>
      <c r="N18" s="10"/>
      <c r="O18" s="10"/>
      <c r="P18" s="10">
        <v>8</v>
      </c>
      <c r="Q18" s="10"/>
      <c r="R18" s="10"/>
      <c r="S18" s="10"/>
      <c r="T18" s="10">
        <v>11</v>
      </c>
      <c r="U18" s="10"/>
      <c r="V18" s="10"/>
      <c r="W18" s="10"/>
      <c r="X18" s="10"/>
      <c r="Y18" s="11">
        <v>20201130</v>
      </c>
      <c r="Z18" s="11">
        <v>3</v>
      </c>
      <c r="AA18" s="5" t="s">
        <v>57</v>
      </c>
      <c r="AB18" s="11" t="str">
        <f t="shared" si="3"/>
        <v>이형준</v>
      </c>
      <c r="AC18" s="4" t="s">
        <v>71</v>
      </c>
      <c r="AD18" s="12" t="s">
        <v>91</v>
      </c>
    </row>
    <row r="19" spans="1:30" s="13" customFormat="1" ht="20.100000000000001" customHeight="1" x14ac:dyDescent="0.3">
      <c r="A19" s="4">
        <v>13</v>
      </c>
      <c r="B19" s="5">
        <f t="shared" si="4"/>
        <v>12</v>
      </c>
      <c r="C19" s="5">
        <f t="shared" si="4"/>
        <v>1</v>
      </c>
      <c r="D19" s="6" t="s">
        <v>78</v>
      </c>
      <c r="E19" s="6" t="s">
        <v>70</v>
      </c>
      <c r="F19" s="6" t="s">
        <v>82</v>
      </c>
      <c r="G19" s="4" t="s">
        <v>83</v>
      </c>
      <c r="H19" s="4" t="s">
        <v>65</v>
      </c>
      <c r="I19" s="7">
        <f t="shared" si="0"/>
        <v>890</v>
      </c>
      <c r="J19" s="8">
        <v>800</v>
      </c>
      <c r="K19" s="7">
        <f t="shared" ref="K19:K46" si="7">SUM(M19:X19)</f>
        <v>90</v>
      </c>
      <c r="L19" s="9">
        <f t="shared" si="2"/>
        <v>0.10112359550561797</v>
      </c>
      <c r="M19" s="10">
        <v>41</v>
      </c>
      <c r="N19" s="10"/>
      <c r="O19" s="10"/>
      <c r="P19" s="10">
        <v>13</v>
      </c>
      <c r="Q19" s="10"/>
      <c r="R19" s="10"/>
      <c r="S19" s="10"/>
      <c r="T19" s="10">
        <v>36</v>
      </c>
      <c r="U19" s="10"/>
      <c r="V19" s="10"/>
      <c r="W19" s="10"/>
      <c r="X19" s="10"/>
      <c r="Y19" s="11">
        <v>20201201</v>
      </c>
      <c r="Z19" s="11">
        <v>3</v>
      </c>
      <c r="AA19" s="5" t="s">
        <v>58</v>
      </c>
      <c r="AB19" s="11" t="str">
        <f t="shared" si="3"/>
        <v>하선동</v>
      </c>
      <c r="AC19" s="4" t="s">
        <v>71</v>
      </c>
      <c r="AD19" s="12" t="s">
        <v>92</v>
      </c>
    </row>
    <row r="20" spans="1:30" s="13" customFormat="1" ht="20.100000000000001" customHeight="1" x14ac:dyDescent="0.3">
      <c r="A20" s="4">
        <v>14</v>
      </c>
      <c r="B20" s="5">
        <f t="shared" si="4"/>
        <v>12</v>
      </c>
      <c r="C20" s="5">
        <f t="shared" si="4"/>
        <v>1</v>
      </c>
      <c r="D20" s="29" t="s">
        <v>72</v>
      </c>
      <c r="E20" s="29" t="s">
        <v>88</v>
      </c>
      <c r="F20" s="29" t="s">
        <v>89</v>
      </c>
      <c r="G20" s="29" t="s">
        <v>90</v>
      </c>
      <c r="H20" s="29" t="s">
        <v>56</v>
      </c>
      <c r="I20" s="7">
        <f t="shared" si="0"/>
        <v>726</v>
      </c>
      <c r="J20" s="8">
        <v>710</v>
      </c>
      <c r="K20" s="7">
        <f t="shared" si="7"/>
        <v>16</v>
      </c>
      <c r="L20" s="9">
        <f t="shared" si="2"/>
        <v>2.2038567493112948E-2</v>
      </c>
      <c r="M20" s="10"/>
      <c r="N20" s="10"/>
      <c r="O20" s="10"/>
      <c r="P20" s="10">
        <v>16</v>
      </c>
      <c r="Q20" s="10"/>
      <c r="R20" s="10"/>
      <c r="S20" s="10"/>
      <c r="T20" s="10"/>
      <c r="U20" s="10"/>
      <c r="V20" s="10"/>
      <c r="W20" s="10"/>
      <c r="X20" s="10"/>
      <c r="Y20" s="11">
        <v>20201201</v>
      </c>
      <c r="Z20" s="11">
        <v>13</v>
      </c>
      <c r="AA20" s="5" t="s">
        <v>58</v>
      </c>
      <c r="AB20" s="11" t="str">
        <f t="shared" si="3"/>
        <v>하선동</v>
      </c>
      <c r="AC20" s="4" t="s">
        <v>71</v>
      </c>
      <c r="AD20" s="12"/>
    </row>
    <row r="21" spans="1:30" s="13" customFormat="1" ht="20.100000000000001" customHeight="1" x14ac:dyDescent="0.3">
      <c r="A21" s="4">
        <v>15</v>
      </c>
      <c r="B21" s="5">
        <f t="shared" si="4"/>
        <v>12</v>
      </c>
      <c r="C21" s="5">
        <f t="shared" si="4"/>
        <v>1</v>
      </c>
      <c r="D21" s="6" t="s">
        <v>72</v>
      </c>
      <c r="E21" s="6" t="s">
        <v>70</v>
      </c>
      <c r="F21" s="6" t="s">
        <v>86</v>
      </c>
      <c r="G21" s="4" t="s">
        <v>87</v>
      </c>
      <c r="H21" s="4" t="s">
        <v>65</v>
      </c>
      <c r="I21" s="7">
        <f t="shared" si="0"/>
        <v>742</v>
      </c>
      <c r="J21" s="8">
        <v>700</v>
      </c>
      <c r="K21" s="7">
        <f t="shared" si="7"/>
        <v>42</v>
      </c>
      <c r="L21" s="9">
        <f t="shared" si="2"/>
        <v>5.6603773584905662E-2</v>
      </c>
      <c r="M21" s="10">
        <v>36</v>
      </c>
      <c r="N21" s="10"/>
      <c r="O21" s="10"/>
      <c r="P21" s="10">
        <v>6</v>
      </c>
      <c r="Q21" s="10"/>
      <c r="R21" s="10"/>
      <c r="S21" s="10"/>
      <c r="T21" s="10"/>
      <c r="U21" s="10"/>
      <c r="V21" s="10"/>
      <c r="W21" s="10"/>
      <c r="X21" s="10"/>
      <c r="Y21" s="11">
        <v>20201130</v>
      </c>
      <c r="Z21" s="11">
        <v>7</v>
      </c>
      <c r="AA21" s="5" t="s">
        <v>57</v>
      </c>
      <c r="AB21" s="11" t="str">
        <f t="shared" si="3"/>
        <v>이형준</v>
      </c>
      <c r="AC21" s="4" t="s">
        <v>71</v>
      </c>
      <c r="AD21" s="12"/>
    </row>
    <row r="22" spans="1:30" s="13" customFormat="1" ht="20.100000000000001" customHeight="1" x14ac:dyDescent="0.3">
      <c r="A22" s="4">
        <v>16</v>
      </c>
      <c r="B22" s="5">
        <f t="shared" si="4"/>
        <v>12</v>
      </c>
      <c r="C22" s="5">
        <f t="shared" si="4"/>
        <v>1</v>
      </c>
      <c r="D22" s="6" t="s">
        <v>72</v>
      </c>
      <c r="E22" s="6" t="s">
        <v>84</v>
      </c>
      <c r="F22" s="6" t="s">
        <v>85</v>
      </c>
      <c r="G22" s="4">
        <v>7301</v>
      </c>
      <c r="H22" s="4" t="s">
        <v>65</v>
      </c>
      <c r="I22" s="7">
        <f t="shared" si="0"/>
        <v>400</v>
      </c>
      <c r="J22" s="8">
        <v>400</v>
      </c>
      <c r="K22" s="7">
        <f t="shared" si="7"/>
        <v>0</v>
      </c>
      <c r="L22" s="9">
        <f t="shared" si="2"/>
        <v>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>
        <v>20201130</v>
      </c>
      <c r="Z22" s="11">
        <v>13</v>
      </c>
      <c r="AA22" s="5" t="s">
        <v>57</v>
      </c>
      <c r="AB22" s="11" t="str">
        <f t="shared" si="3"/>
        <v>이형준</v>
      </c>
      <c r="AC22" s="4" t="s">
        <v>71</v>
      </c>
      <c r="AD22" s="12"/>
    </row>
    <row r="23" spans="1:30" s="13" customFormat="1" ht="20.100000000000001" customHeight="1" x14ac:dyDescent="0.3">
      <c r="A23" s="4">
        <v>17</v>
      </c>
      <c r="B23" s="5">
        <f t="shared" si="4"/>
        <v>12</v>
      </c>
      <c r="C23" s="5">
        <f t="shared" si="4"/>
        <v>1</v>
      </c>
      <c r="D23" s="6" t="s">
        <v>78</v>
      </c>
      <c r="E23" s="4" t="s">
        <v>79</v>
      </c>
      <c r="F23" s="6" t="s">
        <v>80</v>
      </c>
      <c r="G23" s="4" t="s">
        <v>81</v>
      </c>
      <c r="H23" s="4" t="s">
        <v>65</v>
      </c>
      <c r="I23" s="7">
        <f t="shared" si="0"/>
        <v>1101</v>
      </c>
      <c r="J23" s="8">
        <v>1077</v>
      </c>
      <c r="K23" s="7">
        <f t="shared" si="7"/>
        <v>24</v>
      </c>
      <c r="L23" s="9">
        <f t="shared" si="2"/>
        <v>2.1798365122615803E-2</v>
      </c>
      <c r="M23" s="10"/>
      <c r="N23" s="10"/>
      <c r="O23" s="10"/>
      <c r="P23" s="10">
        <v>20</v>
      </c>
      <c r="Q23" s="10">
        <v>4</v>
      </c>
      <c r="R23" s="10"/>
      <c r="S23" s="10"/>
      <c r="T23" s="10"/>
      <c r="U23" s="10"/>
      <c r="V23" s="10"/>
      <c r="W23" s="10"/>
      <c r="X23" s="10"/>
      <c r="Y23" s="11">
        <v>20201201</v>
      </c>
      <c r="Z23" s="11">
        <v>8</v>
      </c>
      <c r="AA23" s="5" t="s">
        <v>58</v>
      </c>
      <c r="AB23" s="11" t="str">
        <f t="shared" si="3"/>
        <v>하선동</v>
      </c>
      <c r="AC23" s="4" t="s">
        <v>93</v>
      </c>
      <c r="AD23" s="12"/>
    </row>
    <row r="24" spans="1:30" s="13" customFormat="1" ht="20.100000000000001" customHeight="1" x14ac:dyDescent="0.3">
      <c r="A24" s="4">
        <v>18</v>
      </c>
      <c r="B24" s="5">
        <f t="shared" si="4"/>
        <v>12</v>
      </c>
      <c r="C24" s="5">
        <f t="shared" si="4"/>
        <v>1</v>
      </c>
      <c r="D24" s="6" t="s">
        <v>78</v>
      </c>
      <c r="E24" s="4" t="s">
        <v>79</v>
      </c>
      <c r="F24" s="6" t="s">
        <v>80</v>
      </c>
      <c r="G24" s="4" t="s">
        <v>81</v>
      </c>
      <c r="H24" s="4" t="s">
        <v>65</v>
      </c>
      <c r="I24" s="7">
        <f t="shared" si="0"/>
        <v>4876</v>
      </c>
      <c r="J24" s="8">
        <v>4737</v>
      </c>
      <c r="K24" s="7">
        <f t="shared" si="7"/>
        <v>139</v>
      </c>
      <c r="L24" s="9">
        <f t="shared" si="2"/>
        <v>2.8506972928630026E-2</v>
      </c>
      <c r="M24" s="10"/>
      <c r="N24" s="10"/>
      <c r="O24" s="10"/>
      <c r="P24" s="10">
        <v>116</v>
      </c>
      <c r="Q24" s="10">
        <v>23</v>
      </c>
      <c r="R24" s="10"/>
      <c r="S24" s="10"/>
      <c r="T24" s="10"/>
      <c r="U24" s="10"/>
      <c r="V24" s="10"/>
      <c r="W24" s="10"/>
      <c r="X24" s="10"/>
      <c r="Y24" s="11">
        <v>20201201</v>
      </c>
      <c r="Z24" s="11">
        <v>8</v>
      </c>
      <c r="AA24" s="5" t="s">
        <v>57</v>
      </c>
      <c r="AB24" s="11" t="str">
        <f t="shared" si="3"/>
        <v>이형준</v>
      </c>
      <c r="AC24" s="4" t="s">
        <v>93</v>
      </c>
      <c r="AD24" s="12"/>
    </row>
    <row r="25" spans="1:30" s="13" customFormat="1" ht="20.100000000000001" customHeight="1" x14ac:dyDescent="0.3">
      <c r="A25" s="4">
        <v>19</v>
      </c>
      <c r="B25" s="5">
        <f t="shared" ref="B25:C40" si="8">B24</f>
        <v>12</v>
      </c>
      <c r="C25" s="5">
        <f t="shared" si="8"/>
        <v>1</v>
      </c>
      <c r="D25" s="6" t="s">
        <v>26</v>
      </c>
      <c r="E25" s="6" t="s">
        <v>68</v>
      </c>
      <c r="F25" s="6" t="s">
        <v>94</v>
      </c>
      <c r="G25" s="4" t="s">
        <v>95</v>
      </c>
      <c r="H25" s="4" t="s">
        <v>56</v>
      </c>
      <c r="I25" s="7">
        <f t="shared" si="0"/>
        <v>180</v>
      </c>
      <c r="J25" s="8">
        <v>134</v>
      </c>
      <c r="K25" s="7">
        <f t="shared" si="7"/>
        <v>46</v>
      </c>
      <c r="L25" s="9">
        <f t="shared" si="2"/>
        <v>0.25555555555555554</v>
      </c>
      <c r="M25" s="10"/>
      <c r="N25" s="10"/>
      <c r="O25" s="10"/>
      <c r="P25" s="10"/>
      <c r="Q25" s="10">
        <v>1</v>
      </c>
      <c r="R25" s="10"/>
      <c r="S25" s="10"/>
      <c r="T25" s="10"/>
      <c r="U25" s="10"/>
      <c r="V25" s="10"/>
      <c r="W25" s="10"/>
      <c r="X25" s="10">
        <v>45</v>
      </c>
      <c r="Y25" s="11">
        <v>20201201</v>
      </c>
      <c r="Z25" s="11">
        <v>9</v>
      </c>
      <c r="AA25" s="5" t="s">
        <v>58</v>
      </c>
      <c r="AB25" s="11" t="str">
        <f t="shared" si="3"/>
        <v>하선동</v>
      </c>
      <c r="AC25" s="4" t="s">
        <v>93</v>
      </c>
      <c r="AD25" s="12" t="s">
        <v>120</v>
      </c>
    </row>
    <row r="26" spans="1:30" s="13" customFormat="1" ht="20.100000000000001" customHeight="1" x14ac:dyDescent="0.3">
      <c r="A26" s="4">
        <v>20</v>
      </c>
      <c r="B26" s="5">
        <f t="shared" si="8"/>
        <v>12</v>
      </c>
      <c r="C26" s="5">
        <f t="shared" si="8"/>
        <v>1</v>
      </c>
      <c r="D26" s="6" t="s">
        <v>72</v>
      </c>
      <c r="E26" s="6" t="s">
        <v>98</v>
      </c>
      <c r="F26" s="6" t="s">
        <v>96</v>
      </c>
      <c r="G26" s="4" t="s">
        <v>97</v>
      </c>
      <c r="H26" s="4" t="s">
        <v>56</v>
      </c>
      <c r="I26" s="7">
        <f t="shared" si="0"/>
        <v>4192</v>
      </c>
      <c r="J26" s="8">
        <v>4192</v>
      </c>
      <c r="K26" s="7">
        <f t="shared" si="7"/>
        <v>0</v>
      </c>
      <c r="L26" s="9">
        <f t="shared" si="2"/>
        <v>0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>
        <v>20201201</v>
      </c>
      <c r="Z26" s="11">
        <v>11</v>
      </c>
      <c r="AA26" s="5" t="s">
        <v>57</v>
      </c>
      <c r="AB26" s="11" t="str">
        <f t="shared" si="3"/>
        <v>이형준</v>
      </c>
      <c r="AC26" s="4" t="s">
        <v>93</v>
      </c>
      <c r="AD26" s="12"/>
    </row>
    <row r="27" spans="1:30" s="13" customFormat="1" ht="20.100000000000001" customHeight="1" x14ac:dyDescent="0.3">
      <c r="A27" s="4">
        <v>21</v>
      </c>
      <c r="B27" s="5">
        <f t="shared" si="8"/>
        <v>12</v>
      </c>
      <c r="C27" s="5">
        <f t="shared" si="8"/>
        <v>1</v>
      </c>
      <c r="D27" s="6" t="s">
        <v>72</v>
      </c>
      <c r="E27" s="6" t="s">
        <v>70</v>
      </c>
      <c r="F27" s="6" t="s">
        <v>86</v>
      </c>
      <c r="G27" s="4" t="s">
        <v>87</v>
      </c>
      <c r="H27" s="4" t="s">
        <v>65</v>
      </c>
      <c r="I27" s="7">
        <f t="shared" si="0"/>
        <v>2951</v>
      </c>
      <c r="J27" s="8">
        <v>2785</v>
      </c>
      <c r="K27" s="7">
        <f t="shared" si="7"/>
        <v>166</v>
      </c>
      <c r="L27" s="9">
        <f t="shared" si="2"/>
        <v>5.6252117926126735E-2</v>
      </c>
      <c r="M27" s="10">
        <v>60</v>
      </c>
      <c r="N27" s="10"/>
      <c r="O27" s="10"/>
      <c r="P27" s="10">
        <v>56</v>
      </c>
      <c r="Q27" s="10">
        <v>50</v>
      </c>
      <c r="R27" s="10"/>
      <c r="S27" s="10"/>
      <c r="T27" s="10"/>
      <c r="U27" s="10"/>
      <c r="V27" s="10"/>
      <c r="W27" s="10"/>
      <c r="X27" s="10"/>
      <c r="Y27" s="11">
        <v>20201130</v>
      </c>
      <c r="Z27" s="11">
        <v>7</v>
      </c>
      <c r="AA27" s="5" t="s">
        <v>57</v>
      </c>
      <c r="AB27" s="11" t="str">
        <f t="shared" si="3"/>
        <v>이형준</v>
      </c>
      <c r="AC27" s="4" t="s">
        <v>99</v>
      </c>
      <c r="AD27" s="12"/>
    </row>
    <row r="28" spans="1:30" s="13" customFormat="1" ht="20.100000000000001" customHeight="1" x14ac:dyDescent="0.3">
      <c r="A28" s="4">
        <v>22</v>
      </c>
      <c r="B28" s="5">
        <f t="shared" si="8"/>
        <v>12</v>
      </c>
      <c r="C28" s="5">
        <f t="shared" si="8"/>
        <v>1</v>
      </c>
      <c r="D28" s="6" t="s">
        <v>72</v>
      </c>
      <c r="E28" s="6" t="s">
        <v>70</v>
      </c>
      <c r="F28" s="6" t="s">
        <v>86</v>
      </c>
      <c r="G28" s="4" t="s">
        <v>87</v>
      </c>
      <c r="H28" s="4" t="s">
        <v>65</v>
      </c>
      <c r="I28" s="7">
        <f t="shared" si="0"/>
        <v>2065</v>
      </c>
      <c r="J28" s="8">
        <v>1788</v>
      </c>
      <c r="K28" s="7">
        <f t="shared" si="7"/>
        <v>277</v>
      </c>
      <c r="L28" s="9">
        <f t="shared" si="2"/>
        <v>0.1341404358353511</v>
      </c>
      <c r="M28" s="10">
        <v>218</v>
      </c>
      <c r="N28" s="10"/>
      <c r="O28" s="10"/>
      <c r="P28" s="10">
        <v>17</v>
      </c>
      <c r="Q28" s="10">
        <v>42</v>
      </c>
      <c r="R28" s="10"/>
      <c r="S28" s="10"/>
      <c r="T28" s="10"/>
      <c r="U28" s="10"/>
      <c r="V28" s="10"/>
      <c r="W28" s="10"/>
      <c r="X28" s="10"/>
      <c r="Y28" s="11">
        <v>20201201</v>
      </c>
      <c r="Z28" s="11">
        <v>7</v>
      </c>
      <c r="AA28" s="5" t="s">
        <v>58</v>
      </c>
      <c r="AB28" s="11" t="str">
        <f t="shared" si="3"/>
        <v>하선동</v>
      </c>
      <c r="AC28" s="4" t="s">
        <v>99</v>
      </c>
      <c r="AD28" s="12"/>
    </row>
    <row r="29" spans="1:30" s="13" customFormat="1" ht="20.100000000000001" customHeight="1" x14ac:dyDescent="0.3">
      <c r="A29" s="4">
        <v>23</v>
      </c>
      <c r="B29" s="5">
        <f t="shared" si="8"/>
        <v>12</v>
      </c>
      <c r="C29" s="5">
        <f t="shared" si="8"/>
        <v>1</v>
      </c>
      <c r="D29" s="6" t="s">
        <v>69</v>
      </c>
      <c r="E29" s="6" t="s">
        <v>68</v>
      </c>
      <c r="F29" s="6" t="s">
        <v>66</v>
      </c>
      <c r="G29" s="4" t="s">
        <v>67</v>
      </c>
      <c r="H29" s="4" t="s">
        <v>56</v>
      </c>
      <c r="I29" s="7">
        <f t="shared" si="0"/>
        <v>2344</v>
      </c>
      <c r="J29" s="8">
        <v>2340</v>
      </c>
      <c r="K29" s="7">
        <f t="shared" si="7"/>
        <v>4</v>
      </c>
      <c r="L29" s="9">
        <f t="shared" si="2"/>
        <v>1.7064846416382253E-3</v>
      </c>
      <c r="M29" s="10"/>
      <c r="N29" s="10"/>
      <c r="O29" s="10"/>
      <c r="P29" s="10">
        <v>4</v>
      </c>
      <c r="Q29" s="10"/>
      <c r="R29" s="10"/>
      <c r="S29" s="10"/>
      <c r="T29" s="10"/>
      <c r="U29" s="10"/>
      <c r="V29" s="10"/>
      <c r="W29" s="10"/>
      <c r="X29" s="10"/>
      <c r="Y29" s="11">
        <v>20201201</v>
      </c>
      <c r="Z29" s="11">
        <v>15</v>
      </c>
      <c r="AA29" s="5" t="s">
        <v>58</v>
      </c>
      <c r="AB29" s="11" t="str">
        <f t="shared" si="3"/>
        <v>하선동</v>
      </c>
      <c r="AC29" s="4" t="s">
        <v>99</v>
      </c>
      <c r="AD29" s="12" t="s">
        <v>121</v>
      </c>
    </row>
    <row r="30" spans="1:30" s="13" customFormat="1" ht="20.100000000000001" customHeight="1" x14ac:dyDescent="0.3">
      <c r="A30" s="4">
        <v>24</v>
      </c>
      <c r="B30" s="5">
        <f t="shared" si="8"/>
        <v>12</v>
      </c>
      <c r="C30" s="5">
        <f t="shared" si="8"/>
        <v>1</v>
      </c>
      <c r="D30" s="6" t="s">
        <v>69</v>
      </c>
      <c r="E30" s="6" t="s">
        <v>68</v>
      </c>
      <c r="F30" s="6" t="s">
        <v>66</v>
      </c>
      <c r="G30" s="4" t="s">
        <v>67</v>
      </c>
      <c r="H30" s="4" t="s">
        <v>56</v>
      </c>
      <c r="I30" s="7">
        <f t="shared" si="0"/>
        <v>689</v>
      </c>
      <c r="J30" s="8">
        <v>685</v>
      </c>
      <c r="K30" s="7">
        <f t="shared" si="7"/>
        <v>4</v>
      </c>
      <c r="L30" s="9">
        <f t="shared" si="2"/>
        <v>5.8055152394775036E-3</v>
      </c>
      <c r="M30" s="10">
        <v>4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>
        <v>20201210</v>
      </c>
      <c r="Z30" s="11">
        <v>15</v>
      </c>
      <c r="AA30" s="5" t="s">
        <v>58</v>
      </c>
      <c r="AB30" s="11" t="str">
        <f t="shared" si="3"/>
        <v>하선동</v>
      </c>
      <c r="AC30" s="4" t="s">
        <v>99</v>
      </c>
      <c r="AD30" s="12"/>
    </row>
    <row r="31" spans="1:30" s="13" customFormat="1" ht="20.100000000000001" customHeight="1" x14ac:dyDescent="0.3">
      <c r="A31" s="4">
        <v>25</v>
      </c>
      <c r="B31" s="5">
        <f t="shared" si="8"/>
        <v>12</v>
      </c>
      <c r="C31" s="5">
        <f t="shared" si="8"/>
        <v>1</v>
      </c>
      <c r="D31" s="6" t="s">
        <v>72</v>
      </c>
      <c r="E31" s="6" t="s">
        <v>104</v>
      </c>
      <c r="F31" s="6" t="s">
        <v>105</v>
      </c>
      <c r="G31" s="4" t="s">
        <v>106</v>
      </c>
      <c r="H31" s="4" t="s">
        <v>107</v>
      </c>
      <c r="I31" s="7">
        <f t="shared" si="0"/>
        <v>702</v>
      </c>
      <c r="J31" s="8">
        <v>625</v>
      </c>
      <c r="K31" s="7">
        <f t="shared" si="7"/>
        <v>77</v>
      </c>
      <c r="L31" s="9">
        <f t="shared" si="2"/>
        <v>0.10968660968660969</v>
      </c>
      <c r="M31" s="10"/>
      <c r="N31" s="10"/>
      <c r="O31" s="10"/>
      <c r="P31" s="10"/>
      <c r="Q31" s="10"/>
      <c r="R31" s="10">
        <v>12</v>
      </c>
      <c r="S31" s="10">
        <v>2</v>
      </c>
      <c r="T31" s="10">
        <v>63</v>
      </c>
      <c r="U31" s="10"/>
      <c r="V31" s="10"/>
      <c r="W31" s="10"/>
      <c r="X31" s="10"/>
      <c r="Y31" s="11">
        <v>20201130</v>
      </c>
      <c r="Z31" s="11">
        <v>1</v>
      </c>
      <c r="AA31" s="5" t="s">
        <v>100</v>
      </c>
      <c r="AB31" s="11" t="str">
        <f t="shared" si="3"/>
        <v>이형준</v>
      </c>
      <c r="AC31" s="12" t="s">
        <v>103</v>
      </c>
      <c r="AD31" s="12"/>
    </row>
    <row r="32" spans="1:30" s="13" customFormat="1" ht="20.100000000000001" customHeight="1" x14ac:dyDescent="0.3">
      <c r="A32" s="4">
        <v>26</v>
      </c>
      <c r="B32" s="5">
        <f t="shared" si="8"/>
        <v>12</v>
      </c>
      <c r="C32" s="5">
        <f t="shared" si="8"/>
        <v>1</v>
      </c>
      <c r="D32" s="6" t="s">
        <v>26</v>
      </c>
      <c r="E32" s="4" t="s">
        <v>53</v>
      </c>
      <c r="F32" s="4" t="s">
        <v>54</v>
      </c>
      <c r="G32" s="4" t="s">
        <v>55</v>
      </c>
      <c r="H32" s="4" t="s">
        <v>56</v>
      </c>
      <c r="I32" s="7">
        <f t="shared" si="0"/>
        <v>1080</v>
      </c>
      <c r="J32" s="8">
        <v>935</v>
      </c>
      <c r="K32" s="7">
        <f t="shared" si="7"/>
        <v>145</v>
      </c>
      <c r="L32" s="9">
        <f t="shared" si="2"/>
        <v>0.13425925925925927</v>
      </c>
      <c r="M32" s="10">
        <v>139</v>
      </c>
      <c r="N32" s="10"/>
      <c r="O32" s="10">
        <v>1</v>
      </c>
      <c r="P32" s="10"/>
      <c r="Q32" s="10">
        <v>5</v>
      </c>
      <c r="R32" s="10"/>
      <c r="S32" s="10"/>
      <c r="T32" s="10"/>
      <c r="U32" s="10"/>
      <c r="V32" s="10"/>
      <c r="W32" s="10"/>
      <c r="X32" s="10"/>
      <c r="Y32" s="11">
        <v>20201130</v>
      </c>
      <c r="Z32" s="11">
        <v>11</v>
      </c>
      <c r="AA32" s="5" t="s">
        <v>101</v>
      </c>
      <c r="AB32" s="11" t="str">
        <f t="shared" si="3"/>
        <v>하선동</v>
      </c>
      <c r="AC32" s="12" t="s">
        <v>103</v>
      </c>
      <c r="AD32" s="12"/>
    </row>
    <row r="33" spans="1:30" s="13" customFormat="1" ht="20.100000000000001" customHeight="1" x14ac:dyDescent="0.3">
      <c r="A33" s="4">
        <v>27</v>
      </c>
      <c r="B33" s="5">
        <f t="shared" si="8"/>
        <v>12</v>
      </c>
      <c r="C33" s="5">
        <f t="shared" si="8"/>
        <v>1</v>
      </c>
      <c r="D33" s="6" t="s">
        <v>26</v>
      </c>
      <c r="E33" s="4" t="s">
        <v>53</v>
      </c>
      <c r="F33" s="4" t="s">
        <v>54</v>
      </c>
      <c r="G33" s="4" t="s">
        <v>55</v>
      </c>
      <c r="H33" s="4" t="s">
        <v>56</v>
      </c>
      <c r="I33" s="7">
        <f t="shared" si="0"/>
        <v>194</v>
      </c>
      <c r="J33" s="8">
        <v>165</v>
      </c>
      <c r="K33" s="7">
        <f t="shared" si="7"/>
        <v>29</v>
      </c>
      <c r="L33" s="9">
        <f t="shared" si="2"/>
        <v>0.14948453608247422</v>
      </c>
      <c r="M33" s="10">
        <v>29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>
        <v>20201130</v>
      </c>
      <c r="Z33" s="11">
        <v>11</v>
      </c>
      <c r="AA33" s="5" t="s">
        <v>100</v>
      </c>
      <c r="AB33" s="11" t="str">
        <f t="shared" si="3"/>
        <v>이형준</v>
      </c>
      <c r="AC33" s="12" t="s">
        <v>103</v>
      </c>
      <c r="AD33" s="12"/>
    </row>
    <row r="34" spans="1:30" s="13" customFormat="1" ht="20.100000000000001" customHeight="1" x14ac:dyDescent="0.3">
      <c r="A34" s="4">
        <v>28</v>
      </c>
      <c r="B34" s="5">
        <f t="shared" si="8"/>
        <v>12</v>
      </c>
      <c r="C34" s="5">
        <f t="shared" si="8"/>
        <v>1</v>
      </c>
      <c r="D34" s="6" t="s">
        <v>26</v>
      </c>
      <c r="E34" s="4" t="s">
        <v>53</v>
      </c>
      <c r="F34" s="4" t="s">
        <v>54</v>
      </c>
      <c r="G34" s="4" t="s">
        <v>55</v>
      </c>
      <c r="H34" s="4" t="s">
        <v>56</v>
      </c>
      <c r="I34" s="7">
        <f t="shared" si="0"/>
        <v>1079</v>
      </c>
      <c r="J34" s="8">
        <v>830</v>
      </c>
      <c r="K34" s="7">
        <f t="shared" si="7"/>
        <v>249</v>
      </c>
      <c r="L34" s="9">
        <f t="shared" si="2"/>
        <v>0.23076923076923078</v>
      </c>
      <c r="M34" s="10">
        <v>236</v>
      </c>
      <c r="N34" s="10"/>
      <c r="O34" s="10"/>
      <c r="P34" s="10"/>
      <c r="Q34" s="10">
        <v>13</v>
      </c>
      <c r="R34" s="10"/>
      <c r="S34" s="10"/>
      <c r="T34" s="10"/>
      <c r="U34" s="10"/>
      <c r="V34" s="10"/>
      <c r="W34" s="10"/>
      <c r="X34" s="10"/>
      <c r="Y34" s="11">
        <v>20201201</v>
      </c>
      <c r="Z34" s="11">
        <v>11</v>
      </c>
      <c r="AA34" s="5" t="s">
        <v>101</v>
      </c>
      <c r="AB34" s="11" t="str">
        <f t="shared" si="3"/>
        <v>하선동</v>
      </c>
      <c r="AC34" s="12" t="s">
        <v>103</v>
      </c>
      <c r="AD34" s="12" t="s">
        <v>108</v>
      </c>
    </row>
    <row r="35" spans="1:30" s="13" customFormat="1" ht="20.100000000000001" customHeight="1" x14ac:dyDescent="0.3">
      <c r="A35" s="4">
        <v>29</v>
      </c>
      <c r="B35" s="5">
        <f t="shared" si="8"/>
        <v>12</v>
      </c>
      <c r="C35" s="5">
        <f t="shared" si="8"/>
        <v>1</v>
      </c>
      <c r="D35" s="6" t="s">
        <v>26</v>
      </c>
      <c r="E35" s="6" t="s">
        <v>73</v>
      </c>
      <c r="F35" s="6" t="s">
        <v>115</v>
      </c>
      <c r="G35" s="4" t="s">
        <v>114</v>
      </c>
      <c r="H35" s="4" t="s">
        <v>56</v>
      </c>
      <c r="I35" s="7">
        <f t="shared" si="0"/>
        <v>648</v>
      </c>
      <c r="J35" s="8">
        <v>640</v>
      </c>
      <c r="K35" s="7">
        <f t="shared" si="7"/>
        <v>8</v>
      </c>
      <c r="L35" s="9">
        <f t="shared" si="2"/>
        <v>1.2345679012345678E-2</v>
      </c>
      <c r="M35" s="10">
        <v>3</v>
      </c>
      <c r="N35" s="10"/>
      <c r="O35" s="10"/>
      <c r="P35" s="10">
        <v>4</v>
      </c>
      <c r="Q35" s="10">
        <v>1</v>
      </c>
      <c r="R35" s="10"/>
      <c r="S35" s="10"/>
      <c r="T35" s="10"/>
      <c r="U35" s="10"/>
      <c r="V35" s="10"/>
      <c r="W35" s="10"/>
      <c r="X35" s="10"/>
      <c r="Y35" s="11">
        <v>20201104</v>
      </c>
      <c r="Z35" s="11">
        <v>14</v>
      </c>
      <c r="AA35" s="5" t="s">
        <v>57</v>
      </c>
      <c r="AB35" s="11" t="str">
        <f t="shared" si="3"/>
        <v>이형준</v>
      </c>
      <c r="AC35" s="12" t="s">
        <v>113</v>
      </c>
      <c r="AD35" s="12"/>
    </row>
    <row r="36" spans="1:30" s="13" customFormat="1" ht="20.100000000000001" customHeight="1" x14ac:dyDescent="0.3">
      <c r="A36" s="4">
        <v>30</v>
      </c>
      <c r="B36" s="5">
        <f t="shared" si="8"/>
        <v>12</v>
      </c>
      <c r="C36" s="5">
        <f t="shared" si="8"/>
        <v>1</v>
      </c>
      <c r="D36" s="6" t="s">
        <v>26</v>
      </c>
      <c r="E36" s="4" t="s">
        <v>53</v>
      </c>
      <c r="F36" s="4" t="s">
        <v>54</v>
      </c>
      <c r="G36" s="4" t="s">
        <v>55</v>
      </c>
      <c r="H36" s="4" t="s">
        <v>56</v>
      </c>
      <c r="I36" s="7">
        <f t="shared" si="0"/>
        <v>1231</v>
      </c>
      <c r="J36" s="8">
        <v>1070</v>
      </c>
      <c r="K36" s="7">
        <f t="shared" si="7"/>
        <v>161</v>
      </c>
      <c r="L36" s="9">
        <f t="shared" si="2"/>
        <v>0.13078797725426483</v>
      </c>
      <c r="M36" s="10">
        <v>150</v>
      </c>
      <c r="N36" s="10"/>
      <c r="O36" s="10">
        <v>6</v>
      </c>
      <c r="P36" s="10">
        <v>1</v>
      </c>
      <c r="Q36" s="10">
        <v>4</v>
      </c>
      <c r="R36" s="10"/>
      <c r="S36" s="10"/>
      <c r="T36" s="10"/>
      <c r="U36" s="10"/>
      <c r="V36" s="10"/>
      <c r="W36" s="10"/>
      <c r="X36" s="10"/>
      <c r="Y36" s="11">
        <v>20201130</v>
      </c>
      <c r="Z36" s="11">
        <v>11</v>
      </c>
      <c r="AA36" s="5" t="s">
        <v>57</v>
      </c>
      <c r="AB36" s="11" t="str">
        <f t="shared" si="3"/>
        <v>이형준</v>
      </c>
      <c r="AC36" s="12" t="s">
        <v>113</v>
      </c>
      <c r="AD36" s="12" t="s">
        <v>108</v>
      </c>
    </row>
    <row r="37" spans="1:30" s="13" customFormat="1" ht="20.100000000000001" customHeight="1" x14ac:dyDescent="0.3">
      <c r="A37" s="4">
        <v>31</v>
      </c>
      <c r="B37" s="5">
        <f t="shared" si="8"/>
        <v>12</v>
      </c>
      <c r="C37" s="5">
        <f t="shared" si="8"/>
        <v>1</v>
      </c>
      <c r="D37" s="6"/>
      <c r="E37" s="4"/>
      <c r="F37" s="4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  <c r="Z37" s="11"/>
      <c r="AA37" s="5"/>
      <c r="AB37" s="11" t="str">
        <f t="shared" si="3"/>
        <v/>
      </c>
      <c r="AC37" s="12"/>
      <c r="AD37" s="12"/>
    </row>
    <row r="38" spans="1:30" s="13" customFormat="1" ht="20.100000000000001" customHeight="1" x14ac:dyDescent="0.3">
      <c r="A38" s="4">
        <v>32</v>
      </c>
      <c r="B38" s="5">
        <f t="shared" si="8"/>
        <v>12</v>
      </c>
      <c r="C38" s="5">
        <f t="shared" si="8"/>
        <v>1</v>
      </c>
      <c r="D38" s="6"/>
      <c r="E38" s="4"/>
      <c r="F38" s="4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  <c r="Z38" s="11"/>
      <c r="AA38" s="5"/>
      <c r="AB38" s="11" t="str">
        <f t="shared" si="3"/>
        <v/>
      </c>
      <c r="AC38" s="12"/>
      <c r="AD38" s="12"/>
    </row>
    <row r="39" spans="1:30" s="13" customFormat="1" ht="20.100000000000001" customHeight="1" x14ac:dyDescent="0.3">
      <c r="A39" s="4">
        <v>33</v>
      </c>
      <c r="B39" s="5">
        <f t="shared" si="8"/>
        <v>12</v>
      </c>
      <c r="C39" s="5">
        <f t="shared" si="8"/>
        <v>1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1"/>
      <c r="AA39" s="5"/>
      <c r="AB39" s="11" t="str">
        <f t="shared" si="3"/>
        <v/>
      </c>
      <c r="AC39" s="4"/>
      <c r="AD39" s="12"/>
    </row>
    <row r="40" spans="1:30" s="13" customFormat="1" ht="20.100000000000001" customHeight="1" x14ac:dyDescent="0.3">
      <c r="A40" s="4">
        <v>34</v>
      </c>
      <c r="B40" s="5">
        <f t="shared" si="8"/>
        <v>12</v>
      </c>
      <c r="C40" s="5">
        <f t="shared" si="8"/>
        <v>1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  <c r="Z40" s="11"/>
      <c r="AA40" s="5"/>
      <c r="AB40" s="11" t="str">
        <f t="shared" si="3"/>
        <v/>
      </c>
      <c r="AC40" s="4"/>
      <c r="AD40" s="12"/>
    </row>
    <row r="41" spans="1:30" s="13" customFormat="1" ht="20.100000000000001" customHeight="1" x14ac:dyDescent="0.3">
      <c r="A41" s="4">
        <v>35</v>
      </c>
      <c r="B41" s="5">
        <f t="shared" ref="B41:C46" si="9">B40</f>
        <v>12</v>
      </c>
      <c r="C41" s="5">
        <f t="shared" si="9"/>
        <v>1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  <c r="Z41" s="11"/>
      <c r="AA41" s="5"/>
      <c r="AB41" s="11" t="str">
        <f t="shared" si="3"/>
        <v/>
      </c>
      <c r="AC41" s="4"/>
      <c r="AD41" s="12"/>
    </row>
    <row r="42" spans="1:30" s="13" customFormat="1" ht="20.100000000000001" customHeight="1" x14ac:dyDescent="0.3">
      <c r="A42" s="4">
        <v>36</v>
      </c>
      <c r="B42" s="5">
        <f t="shared" si="9"/>
        <v>12</v>
      </c>
      <c r="C42" s="5">
        <f t="shared" si="9"/>
        <v>1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  <c r="Z42" s="11"/>
      <c r="AA42" s="5"/>
      <c r="AB42" s="11" t="str">
        <f t="shared" si="3"/>
        <v/>
      </c>
      <c r="AC42" s="4"/>
      <c r="AD42" s="12"/>
    </row>
    <row r="43" spans="1:30" s="13" customFormat="1" ht="20.100000000000001" customHeight="1" x14ac:dyDescent="0.3">
      <c r="A43" s="4">
        <v>37</v>
      </c>
      <c r="B43" s="5">
        <f t="shared" si="9"/>
        <v>12</v>
      </c>
      <c r="C43" s="5">
        <f t="shared" si="9"/>
        <v>1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  <c r="Z43" s="11"/>
      <c r="AA43" s="5"/>
      <c r="AB43" s="11" t="str">
        <f t="shared" si="3"/>
        <v/>
      </c>
      <c r="AC43" s="4"/>
      <c r="AD43" s="12"/>
    </row>
    <row r="44" spans="1:30" s="13" customFormat="1" ht="20.100000000000001" customHeight="1" x14ac:dyDescent="0.3">
      <c r="A44" s="4">
        <v>38</v>
      </c>
      <c r="B44" s="5">
        <f t="shared" si="9"/>
        <v>12</v>
      </c>
      <c r="C44" s="5">
        <f t="shared" si="9"/>
        <v>1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  <c r="Z44" s="11"/>
      <c r="AA44" s="5"/>
      <c r="AB44" s="11" t="str">
        <f t="shared" si="3"/>
        <v/>
      </c>
      <c r="AC44" s="4"/>
      <c r="AD44" s="12"/>
    </row>
    <row r="45" spans="1:30" s="13" customFormat="1" ht="20.100000000000001" customHeight="1" x14ac:dyDescent="0.3">
      <c r="A45" s="4">
        <v>39</v>
      </c>
      <c r="B45" s="5">
        <f t="shared" si="9"/>
        <v>12</v>
      </c>
      <c r="C45" s="5">
        <f t="shared" si="9"/>
        <v>1</v>
      </c>
      <c r="D45" s="6"/>
      <c r="E45" s="6"/>
      <c r="F45" s="6"/>
      <c r="G45" s="4"/>
      <c r="H45" s="4"/>
      <c r="I45" s="7">
        <f t="shared" ref="I45:I46" si="10">J45+K45</f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1"/>
      <c r="AA45" s="5"/>
      <c r="AB45" s="11" t="str">
        <f t="shared" si="3"/>
        <v/>
      </c>
      <c r="AC45" s="4"/>
      <c r="AD45" s="12"/>
    </row>
    <row r="46" spans="1:30" s="13" customFormat="1" ht="20.100000000000001" customHeight="1" x14ac:dyDescent="0.3">
      <c r="A46" s="4">
        <v>40</v>
      </c>
      <c r="B46" s="5">
        <f t="shared" si="9"/>
        <v>12</v>
      </c>
      <c r="C46" s="5">
        <f t="shared" si="9"/>
        <v>1</v>
      </c>
      <c r="D46" s="6"/>
      <c r="E46" s="6"/>
      <c r="F46" s="6"/>
      <c r="G46" s="4"/>
      <c r="H46" s="4"/>
      <c r="I46" s="7">
        <f t="shared" si="1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1"/>
      <c r="AA46" s="5"/>
      <c r="AB46" s="11" t="str">
        <f t="shared" si="3"/>
        <v/>
      </c>
      <c r="AC46" s="4"/>
      <c r="AD46" s="12"/>
    </row>
    <row r="47" spans="1:30" s="15" customFormat="1" x14ac:dyDescent="0.3">
      <c r="A47" s="40"/>
      <c r="B47" s="41"/>
      <c r="C47" s="41"/>
      <c r="D47" s="41"/>
      <c r="E47" s="41"/>
      <c r="F47" s="41"/>
      <c r="G47" s="41"/>
      <c r="H47" s="41"/>
      <c r="I47" s="31">
        <f t="shared" ref="I47:X47" si="11">SUM(I7:I46)</f>
        <v>48068</v>
      </c>
      <c r="J47" s="31">
        <f t="shared" si="11"/>
        <v>46263</v>
      </c>
      <c r="K47" s="31">
        <f t="shared" si="11"/>
        <v>1805</v>
      </c>
      <c r="L47" s="31" t="e">
        <f t="shared" si="11"/>
        <v>#DIV/0!</v>
      </c>
      <c r="M47" s="31">
        <f t="shared" si="11"/>
        <v>1016</v>
      </c>
      <c r="N47" s="31">
        <f t="shared" si="11"/>
        <v>0</v>
      </c>
      <c r="O47" s="31">
        <f t="shared" si="11"/>
        <v>29</v>
      </c>
      <c r="P47" s="31">
        <f t="shared" si="11"/>
        <v>350</v>
      </c>
      <c r="Q47" s="31">
        <f t="shared" si="11"/>
        <v>153</v>
      </c>
      <c r="R47" s="21"/>
      <c r="S47" s="31">
        <f t="shared" si="11"/>
        <v>2</v>
      </c>
      <c r="T47" s="31">
        <f t="shared" si="11"/>
        <v>110</v>
      </c>
      <c r="U47" s="31">
        <f t="shared" si="11"/>
        <v>0</v>
      </c>
      <c r="V47" s="31">
        <f t="shared" si="11"/>
        <v>0</v>
      </c>
      <c r="W47" s="31">
        <f t="shared" si="11"/>
        <v>0</v>
      </c>
      <c r="X47" s="31">
        <f t="shared" si="11"/>
        <v>133</v>
      </c>
      <c r="Y47" s="32"/>
      <c r="Z47" s="33"/>
      <c r="AA47" s="33"/>
      <c r="AB47" s="33"/>
      <c r="AC47" s="33"/>
      <c r="AD47" s="33"/>
    </row>
    <row r="48" spans="1:30" s="15" customFormat="1" x14ac:dyDescent="0.3">
      <c r="A48" s="40"/>
      <c r="B48" s="41"/>
      <c r="C48" s="41"/>
      <c r="D48" s="41"/>
      <c r="E48" s="41"/>
      <c r="F48" s="41"/>
      <c r="G48" s="41"/>
      <c r="H48" s="41"/>
      <c r="I48" s="31"/>
      <c r="J48" s="31"/>
      <c r="K48" s="31"/>
      <c r="L48" s="31"/>
      <c r="M48" s="31"/>
      <c r="N48" s="31"/>
      <c r="O48" s="31"/>
      <c r="P48" s="31"/>
      <c r="Q48" s="31"/>
      <c r="R48" s="21"/>
      <c r="S48" s="31"/>
      <c r="T48" s="31"/>
      <c r="U48" s="31"/>
      <c r="V48" s="31"/>
      <c r="W48" s="31"/>
      <c r="X48" s="31"/>
      <c r="Y48" s="33"/>
      <c r="Z48" s="33"/>
      <c r="AA48" s="33"/>
      <c r="AB48" s="33"/>
      <c r="AC48" s="33"/>
      <c r="AD48" s="33"/>
    </row>
    <row r="49" spans="1:30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1</v>
      </c>
      <c r="D49" s="6" t="s">
        <v>26</v>
      </c>
      <c r="E49" s="6" t="s">
        <v>110</v>
      </c>
      <c r="F49" s="6" t="s">
        <v>109</v>
      </c>
      <c r="G49" s="4" t="s">
        <v>95</v>
      </c>
      <c r="H49" s="4"/>
      <c r="I49" s="7">
        <f t="shared" ref="I49:I60" si="12">J49+K49</f>
        <v>31</v>
      </c>
      <c r="J49" s="8">
        <v>30</v>
      </c>
      <c r="K49" s="7">
        <f t="shared" ref="K49:K63" si="13">SUM(M49:X49)</f>
        <v>1</v>
      </c>
      <c r="L49" s="9">
        <f t="shared" ref="L49:L63" si="14">K49/I49</f>
        <v>3.2258064516129031E-2</v>
      </c>
      <c r="M49" s="10"/>
      <c r="N49" s="10"/>
      <c r="O49" s="10"/>
      <c r="P49" s="10">
        <v>1</v>
      </c>
      <c r="Q49" s="10"/>
      <c r="R49" s="10"/>
      <c r="S49" s="10"/>
      <c r="T49" s="10"/>
      <c r="U49" s="10"/>
      <c r="V49" s="10"/>
      <c r="W49" s="10"/>
      <c r="X49" s="10"/>
      <c r="Y49" s="11">
        <v>20201130</v>
      </c>
      <c r="Z49" s="11">
        <v>9</v>
      </c>
      <c r="AA49" s="5" t="s">
        <v>58</v>
      </c>
      <c r="AB49" s="11" t="str">
        <f t="shared" ref="AB49:AB61" si="15">IF($AA49="A","하선동",IF($AA49="B","이형준",""))</f>
        <v>하선동</v>
      </c>
      <c r="AC49" s="4" t="s">
        <v>102</v>
      </c>
      <c r="AD49" s="12" t="s">
        <v>112</v>
      </c>
    </row>
    <row r="50" spans="1:30" ht="20.100000000000001" customHeight="1" x14ac:dyDescent="0.3">
      <c r="A50" s="4">
        <v>2</v>
      </c>
      <c r="B50" s="5" t="str">
        <f t="shared" ref="B50:B63" si="16">LEFT($A$1,1)</f>
        <v>1</v>
      </c>
      <c r="C50" s="5" t="str">
        <f t="shared" ref="C50:C63" si="17">MID($A$1,4,2)</f>
        <v xml:space="preserve"> 1</v>
      </c>
      <c r="D50" s="6" t="s">
        <v>69</v>
      </c>
      <c r="E50" s="6" t="s">
        <v>110</v>
      </c>
      <c r="F50" s="6" t="s">
        <v>111</v>
      </c>
      <c r="G50" s="4" t="s">
        <v>67</v>
      </c>
      <c r="H50" s="4" t="s">
        <v>56</v>
      </c>
      <c r="I50" s="7">
        <f t="shared" si="12"/>
        <v>54</v>
      </c>
      <c r="J50" s="14">
        <v>50</v>
      </c>
      <c r="K50" s="7">
        <f t="shared" si="13"/>
        <v>4</v>
      </c>
      <c r="L50" s="9">
        <f t="shared" si="14"/>
        <v>7.407407407407407E-2</v>
      </c>
      <c r="M50" s="10"/>
      <c r="N50" s="10"/>
      <c r="O50" s="10"/>
      <c r="P50" s="10"/>
      <c r="Q50" s="10"/>
      <c r="R50" s="10"/>
      <c r="S50" s="10">
        <v>4</v>
      </c>
      <c r="T50" s="10"/>
      <c r="U50" s="10"/>
      <c r="V50" s="10"/>
      <c r="W50" s="10"/>
      <c r="X50" s="10"/>
      <c r="Y50" s="11">
        <v>20201201</v>
      </c>
      <c r="Z50" s="11">
        <v>2</v>
      </c>
      <c r="AA50" s="5" t="s">
        <v>58</v>
      </c>
      <c r="AB50" s="11" t="str">
        <f t="shared" si="15"/>
        <v>하선동</v>
      </c>
      <c r="AC50" s="4" t="s">
        <v>102</v>
      </c>
      <c r="AD50" s="12" t="s">
        <v>112</v>
      </c>
    </row>
    <row r="51" spans="1:30" ht="20.100000000000001" customHeight="1" x14ac:dyDescent="0.3">
      <c r="A51" s="4">
        <v>3</v>
      </c>
      <c r="B51" s="5" t="str">
        <f t="shared" si="16"/>
        <v>1</v>
      </c>
      <c r="C51" s="5" t="str">
        <f t="shared" si="17"/>
        <v xml:space="preserve"> 1</v>
      </c>
      <c r="D51" s="6" t="s">
        <v>72</v>
      </c>
      <c r="E51" s="6" t="s">
        <v>110</v>
      </c>
      <c r="F51" s="6" t="s">
        <v>118</v>
      </c>
      <c r="G51" s="4" t="s">
        <v>117</v>
      </c>
      <c r="H51" s="4" t="s">
        <v>107</v>
      </c>
      <c r="I51" s="7">
        <f t="shared" si="12"/>
        <v>220</v>
      </c>
      <c r="J51" s="8">
        <v>200</v>
      </c>
      <c r="K51" s="7">
        <f t="shared" si="13"/>
        <v>20</v>
      </c>
      <c r="L51" s="9">
        <f t="shared" si="14"/>
        <v>9.0909090909090912E-2</v>
      </c>
      <c r="M51" s="10"/>
      <c r="N51" s="10"/>
      <c r="O51" s="10"/>
      <c r="P51" s="10"/>
      <c r="Q51" s="10"/>
      <c r="R51" s="10"/>
      <c r="S51" s="10">
        <v>20</v>
      </c>
      <c r="T51" s="10"/>
      <c r="U51" s="10"/>
      <c r="V51" s="10"/>
      <c r="W51" s="10"/>
      <c r="X51" s="10"/>
      <c r="Y51" s="11">
        <v>20201130</v>
      </c>
      <c r="Z51" s="11">
        <v>12</v>
      </c>
      <c r="AA51" s="5" t="s">
        <v>58</v>
      </c>
      <c r="AB51" s="11" t="str">
        <f t="shared" si="15"/>
        <v>하선동</v>
      </c>
      <c r="AC51" s="12" t="s">
        <v>113</v>
      </c>
      <c r="AD51" s="12" t="s">
        <v>116</v>
      </c>
    </row>
    <row r="52" spans="1:30" ht="20.100000000000001" customHeight="1" x14ac:dyDescent="0.3">
      <c r="A52" s="4">
        <v>4</v>
      </c>
      <c r="B52" s="5" t="str">
        <f t="shared" si="16"/>
        <v>1</v>
      </c>
      <c r="C52" s="5" t="str">
        <f t="shared" si="17"/>
        <v xml:space="preserve"> 1</v>
      </c>
      <c r="D52" s="6"/>
      <c r="E52" s="6"/>
      <c r="F52" s="6"/>
      <c r="G52" s="4"/>
      <c r="H52" s="4"/>
      <c r="I52" s="7">
        <f t="shared" si="12"/>
        <v>0</v>
      </c>
      <c r="J52" s="8"/>
      <c r="K52" s="7">
        <f t="shared" si="13"/>
        <v>0</v>
      </c>
      <c r="L52" s="9" t="e">
        <f t="shared" si="14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  <c r="Z52" s="11"/>
      <c r="AA52" s="5"/>
      <c r="AB52" s="11" t="str">
        <f t="shared" si="15"/>
        <v/>
      </c>
      <c r="AC52" s="4"/>
      <c r="AD52" s="12"/>
    </row>
    <row r="53" spans="1:30" ht="20.100000000000001" customHeight="1" x14ac:dyDescent="0.3">
      <c r="A53" s="4">
        <v>5</v>
      </c>
      <c r="B53" s="5" t="str">
        <f t="shared" si="16"/>
        <v>1</v>
      </c>
      <c r="C53" s="5" t="str">
        <f t="shared" si="17"/>
        <v xml:space="preserve"> 1</v>
      </c>
      <c r="D53" s="6"/>
      <c r="E53" s="6"/>
      <c r="F53" s="6"/>
      <c r="G53" s="4"/>
      <c r="H53" s="4"/>
      <c r="I53" s="7">
        <f t="shared" si="12"/>
        <v>0</v>
      </c>
      <c r="J53" s="8"/>
      <c r="K53" s="7">
        <f t="shared" si="13"/>
        <v>0</v>
      </c>
      <c r="L53" s="9" t="e">
        <f t="shared" si="14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  <c r="Z53" s="11"/>
      <c r="AA53" s="5"/>
      <c r="AB53" s="11" t="str">
        <f t="shared" si="15"/>
        <v/>
      </c>
      <c r="AC53" s="4"/>
      <c r="AD53" s="12"/>
    </row>
    <row r="54" spans="1:30" ht="20.100000000000001" customHeight="1" x14ac:dyDescent="0.3">
      <c r="A54" s="4">
        <v>6</v>
      </c>
      <c r="B54" s="5" t="str">
        <f t="shared" si="16"/>
        <v>1</v>
      </c>
      <c r="C54" s="5" t="str">
        <f t="shared" si="17"/>
        <v xml:space="preserve"> 1</v>
      </c>
      <c r="D54" s="6"/>
      <c r="E54" s="6"/>
      <c r="F54" s="6"/>
      <c r="G54" s="4"/>
      <c r="H54" s="4"/>
      <c r="I54" s="7">
        <f t="shared" si="12"/>
        <v>0</v>
      </c>
      <c r="J54" s="8"/>
      <c r="K54" s="7">
        <f t="shared" si="13"/>
        <v>0</v>
      </c>
      <c r="L54" s="9" t="e">
        <f t="shared" si="14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  <c r="Z54" s="11"/>
      <c r="AA54" s="5"/>
      <c r="AB54" s="11" t="str">
        <f t="shared" si="15"/>
        <v/>
      </c>
      <c r="AC54" s="4"/>
      <c r="AD54" s="12"/>
    </row>
    <row r="55" spans="1:30" ht="20.100000000000001" customHeight="1" x14ac:dyDescent="0.3">
      <c r="A55" s="4">
        <v>7</v>
      </c>
      <c r="B55" s="5" t="str">
        <f t="shared" si="16"/>
        <v>1</v>
      </c>
      <c r="C55" s="5" t="str">
        <f t="shared" si="17"/>
        <v xml:space="preserve"> 1</v>
      </c>
      <c r="D55" s="6"/>
      <c r="E55" s="6"/>
      <c r="F55" s="6"/>
      <c r="G55" s="4"/>
      <c r="H55" s="4"/>
      <c r="I55" s="7">
        <f t="shared" si="12"/>
        <v>0</v>
      </c>
      <c r="J55" s="8"/>
      <c r="K55" s="7">
        <f t="shared" si="13"/>
        <v>0</v>
      </c>
      <c r="L55" s="9" t="e">
        <f t="shared" si="14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  <c r="Z55" s="11"/>
      <c r="AA55" s="5"/>
      <c r="AB55" s="11" t="str">
        <f t="shared" si="15"/>
        <v/>
      </c>
      <c r="AC55" s="4"/>
      <c r="AD55" s="12"/>
    </row>
    <row r="56" spans="1:30" ht="20.100000000000001" customHeight="1" x14ac:dyDescent="0.3">
      <c r="A56" s="4">
        <v>8</v>
      </c>
      <c r="B56" s="5" t="str">
        <f t="shared" si="16"/>
        <v>1</v>
      </c>
      <c r="C56" s="5" t="str">
        <f t="shared" si="17"/>
        <v xml:space="preserve"> 1</v>
      </c>
      <c r="D56" s="6"/>
      <c r="E56" s="6"/>
      <c r="F56" s="6"/>
      <c r="G56" s="4"/>
      <c r="H56" s="4"/>
      <c r="I56" s="7">
        <f t="shared" si="12"/>
        <v>0</v>
      </c>
      <c r="J56" s="8"/>
      <c r="K56" s="7">
        <f t="shared" si="13"/>
        <v>0</v>
      </c>
      <c r="L56" s="9" t="e">
        <f t="shared" si="14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  <c r="Z56" s="11"/>
      <c r="AA56" s="5"/>
      <c r="AB56" s="11" t="str">
        <f t="shared" si="15"/>
        <v/>
      </c>
      <c r="AC56" s="12"/>
      <c r="AD56" s="12"/>
    </row>
    <row r="57" spans="1:30" ht="20.100000000000001" customHeight="1" x14ac:dyDescent="0.3">
      <c r="A57" s="4">
        <v>9</v>
      </c>
      <c r="B57" s="5" t="str">
        <f t="shared" si="16"/>
        <v>1</v>
      </c>
      <c r="C57" s="5" t="str">
        <f t="shared" si="17"/>
        <v xml:space="preserve"> 1</v>
      </c>
      <c r="D57" s="6"/>
      <c r="E57" s="6"/>
      <c r="F57" s="6"/>
      <c r="G57" s="4"/>
      <c r="H57" s="4"/>
      <c r="I57" s="7">
        <f t="shared" si="12"/>
        <v>0</v>
      </c>
      <c r="J57" s="8"/>
      <c r="K57" s="7">
        <f t="shared" si="13"/>
        <v>0</v>
      </c>
      <c r="L57" s="9" t="e">
        <f t="shared" si="14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  <c r="Z57" s="11"/>
      <c r="AA57" s="5"/>
      <c r="AB57" s="11" t="str">
        <f t="shared" si="15"/>
        <v/>
      </c>
      <c r="AC57" s="12"/>
      <c r="AD57" s="12"/>
    </row>
    <row r="58" spans="1:30" ht="20.100000000000001" customHeight="1" x14ac:dyDescent="0.3">
      <c r="A58" s="4">
        <v>10</v>
      </c>
      <c r="B58" s="5" t="str">
        <f t="shared" si="16"/>
        <v>1</v>
      </c>
      <c r="C58" s="5" t="str">
        <f t="shared" si="17"/>
        <v xml:space="preserve"> 1</v>
      </c>
      <c r="D58" s="6"/>
      <c r="E58" s="6"/>
      <c r="F58" s="6"/>
      <c r="G58" s="4"/>
      <c r="H58" s="4"/>
      <c r="I58" s="7">
        <f t="shared" si="12"/>
        <v>0</v>
      </c>
      <c r="J58" s="8"/>
      <c r="K58" s="7">
        <f t="shared" si="13"/>
        <v>0</v>
      </c>
      <c r="L58" s="9" t="e">
        <f t="shared" si="14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1"/>
      <c r="AA58" s="5"/>
      <c r="AB58" s="11" t="str">
        <f t="shared" si="15"/>
        <v/>
      </c>
      <c r="AC58" s="4"/>
      <c r="AD58" s="12"/>
    </row>
    <row r="59" spans="1:30" ht="20.100000000000001" customHeight="1" x14ac:dyDescent="0.3">
      <c r="A59" s="4">
        <v>11</v>
      </c>
      <c r="B59" s="5" t="str">
        <f t="shared" si="16"/>
        <v>1</v>
      </c>
      <c r="C59" s="5" t="str">
        <f t="shared" si="17"/>
        <v xml:space="preserve"> 1</v>
      </c>
      <c r="D59" s="6"/>
      <c r="E59" s="6"/>
      <c r="F59" s="6"/>
      <c r="G59" s="4"/>
      <c r="H59" s="4"/>
      <c r="I59" s="7">
        <f t="shared" si="12"/>
        <v>0</v>
      </c>
      <c r="J59" s="8"/>
      <c r="K59" s="7">
        <f t="shared" si="13"/>
        <v>0</v>
      </c>
      <c r="L59" s="9" t="e">
        <f t="shared" si="14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1"/>
      <c r="AA59" s="5"/>
      <c r="AB59" s="11" t="str">
        <f t="shared" si="15"/>
        <v/>
      </c>
      <c r="AC59" s="4"/>
      <c r="AD59" s="12"/>
    </row>
    <row r="60" spans="1:30" ht="20.100000000000001" customHeight="1" x14ac:dyDescent="0.3">
      <c r="A60" s="4">
        <v>12</v>
      </c>
      <c r="B60" s="5" t="str">
        <f t="shared" si="16"/>
        <v>1</v>
      </c>
      <c r="C60" s="5" t="str">
        <f t="shared" si="17"/>
        <v xml:space="preserve"> 1</v>
      </c>
      <c r="D60" s="6"/>
      <c r="E60" s="6"/>
      <c r="F60" s="6"/>
      <c r="G60" s="4"/>
      <c r="H60" s="4"/>
      <c r="I60" s="7">
        <f t="shared" si="12"/>
        <v>0</v>
      </c>
      <c r="J60" s="8"/>
      <c r="K60" s="7">
        <f t="shared" si="13"/>
        <v>0</v>
      </c>
      <c r="L60" s="9" t="e">
        <f t="shared" si="14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  <c r="Z60" s="11"/>
      <c r="AA60" s="5"/>
      <c r="AB60" s="11" t="str">
        <f t="shared" si="15"/>
        <v/>
      </c>
      <c r="AC60" s="4"/>
      <c r="AD60" s="12"/>
    </row>
    <row r="61" spans="1:30" ht="20.100000000000001" customHeight="1" x14ac:dyDescent="0.3">
      <c r="A61" s="4">
        <v>13</v>
      </c>
      <c r="B61" s="5" t="str">
        <f t="shared" si="16"/>
        <v>1</v>
      </c>
      <c r="C61" s="5" t="str">
        <f t="shared" si="17"/>
        <v xml:space="preserve"> 1</v>
      </c>
      <c r="D61" s="6"/>
      <c r="E61" s="6"/>
      <c r="F61" s="6"/>
      <c r="G61" s="4"/>
      <c r="H61" s="4"/>
      <c r="I61" s="7">
        <f t="shared" ref="I61:I63" si="18">J61+K61</f>
        <v>0</v>
      </c>
      <c r="J61" s="8"/>
      <c r="K61" s="7">
        <f t="shared" si="13"/>
        <v>0</v>
      </c>
      <c r="L61" s="9" t="e">
        <f t="shared" si="14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  <c r="Z61" s="11"/>
      <c r="AA61" s="5"/>
      <c r="AB61" s="11" t="str">
        <f t="shared" si="15"/>
        <v/>
      </c>
      <c r="AC61" s="4"/>
      <c r="AD61" s="12"/>
    </row>
    <row r="62" spans="1:30" ht="20.100000000000001" customHeight="1" x14ac:dyDescent="0.3">
      <c r="A62" s="4">
        <v>14</v>
      </c>
      <c r="B62" s="5" t="str">
        <f t="shared" si="16"/>
        <v>1</v>
      </c>
      <c r="C62" s="5" t="str">
        <f t="shared" si="17"/>
        <v xml:space="preserve"> 1</v>
      </c>
      <c r="D62" s="6"/>
      <c r="E62" s="6"/>
      <c r="F62" s="6"/>
      <c r="G62" s="4"/>
      <c r="H62" s="4"/>
      <c r="I62" s="7">
        <f t="shared" si="18"/>
        <v>0</v>
      </c>
      <c r="J62" s="8"/>
      <c r="K62" s="7">
        <f t="shared" si="13"/>
        <v>0</v>
      </c>
      <c r="L62" s="9" t="e">
        <f t="shared" si="14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  <c r="Z62" s="11"/>
      <c r="AA62" s="5"/>
      <c r="AB62" s="11" t="str">
        <f t="shared" ref="AB62:AB63" si="19">IF($AA62="A","하선동",IF($AA62="B","이형준",""))</f>
        <v/>
      </c>
      <c r="AC62" s="4"/>
      <c r="AD62" s="12"/>
    </row>
    <row r="63" spans="1:30" ht="20.100000000000001" customHeight="1" x14ac:dyDescent="0.3">
      <c r="A63" s="4">
        <v>15</v>
      </c>
      <c r="B63" s="5" t="str">
        <f t="shared" si="16"/>
        <v>1</v>
      </c>
      <c r="C63" s="5" t="str">
        <f t="shared" si="17"/>
        <v xml:space="preserve"> 1</v>
      </c>
      <c r="D63" s="6"/>
      <c r="E63" s="6"/>
      <c r="F63" s="6"/>
      <c r="G63" s="4"/>
      <c r="H63" s="4"/>
      <c r="I63" s="7">
        <f t="shared" si="18"/>
        <v>0</v>
      </c>
      <c r="J63" s="8"/>
      <c r="K63" s="7">
        <f t="shared" si="13"/>
        <v>0</v>
      </c>
      <c r="L63" s="9" t="e">
        <f t="shared" si="14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5"/>
      <c r="AB63" s="11" t="str">
        <f t="shared" si="19"/>
        <v/>
      </c>
      <c r="AC63" s="4"/>
      <c r="AD63" s="12"/>
    </row>
    <row r="64" spans="1:30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D3"/>
    <mergeCell ref="A4:AD4"/>
    <mergeCell ref="A5:A6"/>
    <mergeCell ref="B5:B6"/>
    <mergeCell ref="C5:C6"/>
    <mergeCell ref="D5:D6"/>
    <mergeCell ref="E5:E6"/>
    <mergeCell ref="F5:F6"/>
    <mergeCell ref="G5:G6"/>
    <mergeCell ref="Y5:AA5"/>
    <mergeCell ref="AB5:AB6"/>
    <mergeCell ref="AC5:AC6"/>
    <mergeCell ref="AD5:AD6"/>
    <mergeCell ref="M47:M48"/>
    <mergeCell ref="H5:H6"/>
    <mergeCell ref="I5:I6"/>
    <mergeCell ref="J5:J6"/>
    <mergeCell ref="K5:K6"/>
    <mergeCell ref="L5:L6"/>
    <mergeCell ref="M5:X5"/>
    <mergeCell ref="A47:H48"/>
    <mergeCell ref="I47:I48"/>
    <mergeCell ref="J47:J48"/>
    <mergeCell ref="K47:K48"/>
    <mergeCell ref="L47:L48"/>
    <mergeCell ref="T47:T48"/>
    <mergeCell ref="N47:N48"/>
    <mergeCell ref="O47:O48"/>
    <mergeCell ref="P47:P48"/>
    <mergeCell ref="X47:X48"/>
    <mergeCell ref="Y47:AD48"/>
    <mergeCell ref="Q47:Q48"/>
    <mergeCell ref="S47:S48"/>
    <mergeCell ref="U47:U48"/>
    <mergeCell ref="V47:V48"/>
    <mergeCell ref="W47:W48"/>
  </mergeCells>
  <phoneticPr fontId="4" type="noConversion"/>
  <conditionalFormatting sqref="A7:C46 AD9:AD12 D45:Y46 J7:Z12 D39:H44 J17:Z17 K18:Z18 J19:Z30 AC7:AD8 J35:Y44 J16:X16 Z16 AD16:AD22 AC8:AC22 K31:X34 H32:H33 AC23:AD46">
    <cfRule type="expression" dxfId="1057" priority="325">
      <formula>$L7&gt;0.15</formula>
    </cfRule>
    <cfRule type="expression" dxfId="1056" priority="326">
      <formula>AND($L7&gt;0.08,$L7&lt;0.15)</formula>
    </cfRule>
  </conditionalFormatting>
  <conditionalFormatting sqref="A62:AD63 A51:H60 A49:C49 A50:F50 H49:H50 J49:Z60 A61:Z61 AC49:AD61">
    <cfRule type="expression" dxfId="1055" priority="323">
      <formula>$L49&gt;0.15</formula>
    </cfRule>
    <cfRule type="expression" dxfId="1054" priority="324">
      <formula>AND($L49&gt;0.08,$L49&lt;0.15)</formula>
    </cfRule>
  </conditionalFormatting>
  <conditionalFormatting sqref="AC7:AD12 J7:Z15 AD13:AD15 AC13:AC22">
    <cfRule type="expression" dxfId="1053" priority="321">
      <formula>$L7&gt;0.15</formula>
    </cfRule>
    <cfRule type="expression" dxfId="1052" priority="322">
      <formula>AND($L7&gt;0.08,$L7&lt;0.15)</formula>
    </cfRule>
  </conditionalFormatting>
  <conditionalFormatting sqref="D14:F14">
    <cfRule type="expression" dxfId="1051" priority="319">
      <formula>$L14&gt;0.15</formula>
    </cfRule>
    <cfRule type="expression" dxfId="1050" priority="320">
      <formula>AND($L14&gt;0.08,$L14&lt;0.15)</formula>
    </cfRule>
  </conditionalFormatting>
  <conditionalFormatting sqref="D14:F14">
    <cfRule type="expression" dxfId="1049" priority="317">
      <formula>$L14&gt;0.15</formula>
    </cfRule>
    <cfRule type="expression" dxfId="1048" priority="318">
      <formula>AND($L14&gt;0.08,$L14&lt;0.15)</formula>
    </cfRule>
  </conditionalFormatting>
  <conditionalFormatting sqref="G14:H14">
    <cfRule type="expression" dxfId="1047" priority="315">
      <formula>$L14&gt;0.15</formula>
    </cfRule>
    <cfRule type="expression" dxfId="1046" priority="316">
      <formula>AND($L14&gt;0.08,$L14&lt;0.15)</formula>
    </cfRule>
  </conditionalFormatting>
  <conditionalFormatting sqref="E25:H25">
    <cfRule type="expression" dxfId="1045" priority="289">
      <formula>$L25&gt;0.15</formula>
    </cfRule>
    <cfRule type="expression" dxfId="1044" priority="290">
      <formula>AND($L25&gt;0.08,$L25&lt;0.15)</formula>
    </cfRule>
  </conditionalFormatting>
  <conditionalFormatting sqref="E26:H26">
    <cfRule type="expression" dxfId="1043" priority="287">
      <formula>$L26&gt;0.15</formula>
    </cfRule>
    <cfRule type="expression" dxfId="1042" priority="288">
      <formula>AND($L26&gt;0.08,$L26&lt;0.15)</formula>
    </cfRule>
  </conditionalFormatting>
  <conditionalFormatting sqref="D25:D26">
    <cfRule type="expression" dxfId="1041" priority="279">
      <formula>$L25&gt;0.15</formula>
    </cfRule>
    <cfRule type="expression" dxfId="1040" priority="280">
      <formula>AND($L25&gt;0.08,$L25&lt;0.15)</formula>
    </cfRule>
  </conditionalFormatting>
  <conditionalFormatting sqref="H34">
    <cfRule type="expression" dxfId="1039" priority="273">
      <formula>$L34&gt;0.15</formula>
    </cfRule>
    <cfRule type="expression" dxfId="1038" priority="274">
      <formula>AND($L34&gt;0.08,$L34&lt;0.15)</formula>
    </cfRule>
  </conditionalFormatting>
  <conditionalFormatting sqref="I21:I29">
    <cfRule type="expression" dxfId="1037" priority="221">
      <formula>$L21&gt;0.15</formula>
    </cfRule>
    <cfRule type="expression" dxfId="1036" priority="222">
      <formula>AND($L21&gt;0.08,$L21&lt;0.15)</formula>
    </cfRule>
  </conditionalFormatting>
  <conditionalFormatting sqref="I30:I44">
    <cfRule type="expression" dxfId="1035" priority="219">
      <formula>$L30&gt;0.15</formula>
    </cfRule>
    <cfRule type="expression" dxfId="1034" priority="220">
      <formula>AND($L30&gt;0.08,$L30&lt;0.15)</formula>
    </cfRule>
  </conditionalFormatting>
  <conditionalFormatting sqref="I7:I17 I19:I20">
    <cfRule type="expression" dxfId="1033" priority="223">
      <formula>$L7&gt;0.15</formula>
    </cfRule>
    <cfRule type="expression" dxfId="1032" priority="224">
      <formula>AND($L7&gt;0.08,$L7&lt;0.15)</formula>
    </cfRule>
  </conditionalFormatting>
  <conditionalFormatting sqref="D10:H10">
    <cfRule type="expression" dxfId="1031" priority="217">
      <formula>$L10&gt;0.15</formula>
    </cfRule>
    <cfRule type="expression" dxfId="1030" priority="218">
      <formula>AND($L10&gt;0.08,$L10&lt;0.15)</formula>
    </cfRule>
  </conditionalFormatting>
  <conditionalFormatting sqref="H15">
    <cfRule type="expression" dxfId="1029" priority="199">
      <formula>$L15&gt;0.15</formula>
    </cfRule>
    <cfRule type="expression" dxfId="1028" priority="200">
      <formula>AND($L15&gt;0.08,$L15&lt;0.15)</formula>
    </cfRule>
  </conditionalFormatting>
  <conditionalFormatting sqref="D56:F56">
    <cfRule type="expression" dxfId="1027" priority="181">
      <formula>$L20&gt;0.15</formula>
    </cfRule>
    <cfRule type="expression" dxfId="1026" priority="182">
      <formula>AND($L20&gt;0.08,$L20&lt;0.15)</formula>
    </cfRule>
  </conditionalFormatting>
  <conditionalFormatting sqref="D56:F56">
    <cfRule type="expression" dxfId="1025" priority="179">
      <formula>$L20&gt;0.15</formula>
    </cfRule>
    <cfRule type="expression" dxfId="1024" priority="180">
      <formula>AND($L20&gt;0.08,$L20&lt;0.15)</formula>
    </cfRule>
  </conditionalFormatting>
  <conditionalFormatting sqref="G56:H56">
    <cfRule type="expression" dxfId="1023" priority="177">
      <formula>$L20&gt;0.15</formula>
    </cfRule>
    <cfRule type="expression" dxfId="1022" priority="178">
      <formula>AND($L20&gt;0.08,$L20&lt;0.15)</formula>
    </cfRule>
  </conditionalFormatting>
  <conditionalFormatting sqref="J18">
    <cfRule type="expression" dxfId="1021" priority="169">
      <formula>$L18&gt;0.15</formula>
    </cfRule>
    <cfRule type="expression" dxfId="1020" priority="170">
      <formula>AND($L18&gt;0.08,$L18&lt;0.15)</formula>
    </cfRule>
  </conditionalFormatting>
  <conditionalFormatting sqref="I18">
    <cfRule type="expression" dxfId="1019" priority="167">
      <formula>$L18&gt;0.15</formula>
    </cfRule>
    <cfRule type="expression" dxfId="1018" priority="168">
      <formula>AND($L18&gt;0.08,$L18&lt;0.15)</formula>
    </cfRule>
  </conditionalFormatting>
  <conditionalFormatting sqref="D57:F57">
    <cfRule type="expression" dxfId="1017" priority="159">
      <formula>$L21&gt;0.15</formula>
    </cfRule>
    <cfRule type="expression" dxfId="1016" priority="160">
      <formula>AND($L21&gt;0.08,$L21&lt;0.15)</formula>
    </cfRule>
  </conditionalFormatting>
  <conditionalFormatting sqref="D57:F57">
    <cfRule type="expression" dxfId="1015" priority="157">
      <formula>$L21&gt;0.15</formula>
    </cfRule>
    <cfRule type="expression" dxfId="1014" priority="158">
      <formula>AND($L21&gt;0.08,$L21&lt;0.15)</formula>
    </cfRule>
  </conditionalFormatting>
  <conditionalFormatting sqref="G57:H57">
    <cfRule type="expression" dxfId="1013" priority="155">
      <formula>$L21&gt;0.15</formula>
    </cfRule>
    <cfRule type="expression" dxfId="1012" priority="156">
      <formula>AND($L21&gt;0.08,$L21&lt;0.15)</formula>
    </cfRule>
  </conditionalFormatting>
  <conditionalFormatting sqref="I49:I53">
    <cfRule type="expression" dxfId="1011" priority="151">
      <formula>$L49&gt;0.15</formula>
    </cfRule>
    <cfRule type="expression" dxfId="1010" priority="152">
      <formula>AND($L49&gt;0.08,$L49&lt;0.15)</formula>
    </cfRule>
  </conditionalFormatting>
  <conditionalFormatting sqref="I59:I60">
    <cfRule type="expression" dxfId="1009" priority="149">
      <formula>$L59&gt;0.15</formula>
    </cfRule>
    <cfRule type="expression" dxfId="1008" priority="150">
      <formula>AND($L59&gt;0.08,$L59&lt;0.15)</formula>
    </cfRule>
  </conditionalFormatting>
  <conditionalFormatting sqref="I54:I58">
    <cfRule type="expression" dxfId="1007" priority="147">
      <formula>$L54&gt;0.15</formula>
    </cfRule>
    <cfRule type="expression" dxfId="1006" priority="148">
      <formula>AND($L54&gt;0.08,$L54&lt;0.15)</formula>
    </cfRule>
  </conditionalFormatting>
  <conditionalFormatting sqref="D7:H7">
    <cfRule type="expression" dxfId="1005" priority="145">
      <formula>$L7&gt;0.15</formula>
    </cfRule>
    <cfRule type="expression" dxfId="1004" priority="146">
      <formula>AND($L7&gt;0.08,$L7&lt;0.15)</formula>
    </cfRule>
  </conditionalFormatting>
  <conditionalFormatting sqref="AA7:AB12 AA16:AB30">
    <cfRule type="expression" dxfId="1003" priority="143">
      <formula>$L7&gt;0.15</formula>
    </cfRule>
    <cfRule type="expression" dxfId="1002" priority="144">
      <formula>AND($L7&gt;0.08,$L7&lt;0.15)</formula>
    </cfRule>
  </conditionalFormatting>
  <conditionalFormatting sqref="AA7:AB15">
    <cfRule type="expression" dxfId="1001" priority="141">
      <formula>$L7&gt;0.15</formula>
    </cfRule>
    <cfRule type="expression" dxfId="1000" priority="142">
      <formula>AND($L7&gt;0.08,$L7&lt;0.15)</formula>
    </cfRule>
  </conditionalFormatting>
  <conditionalFormatting sqref="Z35">
    <cfRule type="expression" dxfId="999" priority="139">
      <formula>$L35&gt;0.15</formula>
    </cfRule>
    <cfRule type="expression" dxfId="998" priority="140">
      <formula>AND($L35&gt;0.08,$L35&lt;0.15)</formula>
    </cfRule>
  </conditionalFormatting>
  <conditionalFormatting sqref="AA35:AB35">
    <cfRule type="expression" dxfId="997" priority="137">
      <formula>$L35&gt;0.15</formula>
    </cfRule>
    <cfRule type="expression" dxfId="996" priority="138">
      <formula>AND($L35&gt;0.08,$L35&lt;0.15)</formula>
    </cfRule>
  </conditionalFormatting>
  <conditionalFormatting sqref="Z36:Z46">
    <cfRule type="expression" dxfId="995" priority="135">
      <formula>$L36&gt;0.15</formula>
    </cfRule>
    <cfRule type="expression" dxfId="994" priority="136">
      <formula>AND($L36&gt;0.08,$L36&lt;0.15)</formula>
    </cfRule>
  </conditionalFormatting>
  <conditionalFormatting sqref="AA36:AB46">
    <cfRule type="expression" dxfId="993" priority="133">
      <formula>$L36&gt;0.15</formula>
    </cfRule>
    <cfRule type="expression" dxfId="992" priority="134">
      <formula>AND($L36&gt;0.08,$L36&lt;0.15)</formula>
    </cfRule>
  </conditionalFormatting>
  <conditionalFormatting sqref="D8:H8">
    <cfRule type="expression" dxfId="991" priority="131">
      <formula>$L8&gt;0.15</formula>
    </cfRule>
    <cfRule type="expression" dxfId="990" priority="132">
      <formula>AND($L8&gt;0.08,$L8&lt;0.15)</formula>
    </cfRule>
  </conditionalFormatting>
  <conditionalFormatting sqref="D9:H9">
    <cfRule type="expression" dxfId="989" priority="129">
      <formula>$L9&gt;0.15</formula>
    </cfRule>
    <cfRule type="expression" dxfId="988" priority="130">
      <formula>AND($L9&gt;0.08,$L9&lt;0.15)</formula>
    </cfRule>
  </conditionalFormatting>
  <conditionalFormatting sqref="Y16">
    <cfRule type="expression" dxfId="987" priority="123">
      <formula>$L16&gt;0.15</formula>
    </cfRule>
    <cfRule type="expression" dxfId="986" priority="124">
      <formula>AND($L16&gt;0.08,$L16&lt;0.15)</formula>
    </cfRule>
  </conditionalFormatting>
  <conditionalFormatting sqref="D12:F12">
    <cfRule type="expression" dxfId="985" priority="121">
      <formula>$L12&gt;0.15</formula>
    </cfRule>
    <cfRule type="expression" dxfId="984" priority="122">
      <formula>AND($L12&gt;0.08,$L12&lt;0.15)</formula>
    </cfRule>
  </conditionalFormatting>
  <conditionalFormatting sqref="D12:F12">
    <cfRule type="expression" dxfId="983" priority="119">
      <formula>$L12&gt;0.15</formula>
    </cfRule>
    <cfRule type="expression" dxfId="982" priority="120">
      <formula>AND($L12&gt;0.08,$L12&lt;0.15)</formula>
    </cfRule>
  </conditionalFormatting>
  <conditionalFormatting sqref="G12:H12">
    <cfRule type="expression" dxfId="981" priority="117">
      <formula>$L12&gt;0.15</formula>
    </cfRule>
    <cfRule type="expression" dxfId="980" priority="118">
      <formula>AND($L12&gt;0.08,$L12&lt;0.15)</formula>
    </cfRule>
  </conditionalFormatting>
  <conditionalFormatting sqref="D13:F13">
    <cfRule type="expression" dxfId="979" priority="115">
      <formula>$L13&gt;0.15</formula>
    </cfRule>
    <cfRule type="expression" dxfId="978" priority="116">
      <formula>AND($L13&gt;0.08,$L13&lt;0.15)</formula>
    </cfRule>
  </conditionalFormatting>
  <conditionalFormatting sqref="D13:F13">
    <cfRule type="expression" dxfId="977" priority="113">
      <formula>$L13&gt;0.15</formula>
    </cfRule>
    <cfRule type="expression" dxfId="976" priority="114">
      <formula>AND($L13&gt;0.08,$L13&lt;0.15)</formula>
    </cfRule>
  </conditionalFormatting>
  <conditionalFormatting sqref="G13:H13">
    <cfRule type="expression" dxfId="975" priority="111">
      <formula>$L13&gt;0.15</formula>
    </cfRule>
    <cfRule type="expression" dxfId="974" priority="112">
      <formula>AND($L13&gt;0.08,$L13&lt;0.15)</formula>
    </cfRule>
  </conditionalFormatting>
  <conditionalFormatting sqref="D15:F15">
    <cfRule type="expression" dxfId="973" priority="109">
      <formula>$L15&gt;0.15</formula>
    </cfRule>
    <cfRule type="expression" dxfId="972" priority="110">
      <formula>AND($L15&gt;0.08,$L15&lt;0.15)</formula>
    </cfRule>
  </conditionalFormatting>
  <conditionalFormatting sqref="D15:F15">
    <cfRule type="expression" dxfId="971" priority="107">
      <formula>$L15&gt;0.15</formula>
    </cfRule>
    <cfRule type="expression" dxfId="970" priority="108">
      <formula>AND($L15&gt;0.08,$L15&lt;0.15)</formula>
    </cfRule>
  </conditionalFormatting>
  <conditionalFormatting sqref="G15">
    <cfRule type="expression" dxfId="969" priority="105">
      <formula>$L15&gt;0.15</formula>
    </cfRule>
    <cfRule type="expression" dxfId="968" priority="106">
      <formula>AND($L15&gt;0.08,$L15&lt;0.15)</formula>
    </cfRule>
  </conditionalFormatting>
  <conditionalFormatting sqref="D16 F16">
    <cfRule type="expression" dxfId="967" priority="103">
      <formula>$L16&gt;0.15</formula>
    </cfRule>
    <cfRule type="expression" dxfId="966" priority="104">
      <formula>AND($L16&gt;0.08,$L16&lt;0.15)</formula>
    </cfRule>
  </conditionalFormatting>
  <conditionalFormatting sqref="D16 F16">
    <cfRule type="expression" dxfId="965" priority="101">
      <formula>$L16&gt;0.15</formula>
    </cfRule>
    <cfRule type="expression" dxfId="964" priority="102">
      <formula>AND($L16&gt;0.08,$L16&lt;0.15)</formula>
    </cfRule>
  </conditionalFormatting>
  <conditionalFormatting sqref="G16:H16">
    <cfRule type="expression" dxfId="963" priority="99">
      <formula>$L16&gt;0.15</formula>
    </cfRule>
    <cfRule type="expression" dxfId="962" priority="100">
      <formula>AND($L16&gt;0.08,$L16&lt;0.15)</formula>
    </cfRule>
  </conditionalFormatting>
  <conditionalFormatting sqref="E16">
    <cfRule type="expression" dxfId="961" priority="97">
      <formula>$L16&gt;0.15</formula>
    </cfRule>
    <cfRule type="expression" dxfId="960" priority="98">
      <formula>AND($L16&gt;0.08,$L16&lt;0.15)</formula>
    </cfRule>
  </conditionalFormatting>
  <conditionalFormatting sqref="D17 F17">
    <cfRule type="expression" dxfId="959" priority="95">
      <formula>$L17&gt;0.15</formula>
    </cfRule>
    <cfRule type="expression" dxfId="958" priority="96">
      <formula>AND($L17&gt;0.08,$L17&lt;0.15)</formula>
    </cfRule>
  </conditionalFormatting>
  <conditionalFormatting sqref="D17 F17">
    <cfRule type="expression" dxfId="957" priority="93">
      <formula>$L17&gt;0.15</formula>
    </cfRule>
    <cfRule type="expression" dxfId="956" priority="94">
      <formula>AND($L17&gt;0.08,$L17&lt;0.15)</formula>
    </cfRule>
  </conditionalFormatting>
  <conditionalFormatting sqref="G17:H17">
    <cfRule type="expression" dxfId="955" priority="91">
      <formula>$L17&gt;0.15</formula>
    </cfRule>
    <cfRule type="expression" dxfId="954" priority="92">
      <formula>AND($L17&gt;0.08,$L17&lt;0.15)</formula>
    </cfRule>
  </conditionalFormatting>
  <conditionalFormatting sqref="E17">
    <cfRule type="expression" dxfId="953" priority="89">
      <formula>$L17&gt;0.15</formula>
    </cfRule>
    <cfRule type="expression" dxfId="952" priority="90">
      <formula>AND($L17&gt;0.08,$L17&lt;0.15)</formula>
    </cfRule>
  </conditionalFormatting>
  <conditionalFormatting sqref="D18:F18">
    <cfRule type="expression" dxfId="951" priority="85">
      <formula>$L18&gt;0.15</formula>
    </cfRule>
    <cfRule type="expression" dxfId="950" priority="86">
      <formula>AND($L18&gt;0.08,$L18&lt;0.15)</formula>
    </cfRule>
  </conditionalFormatting>
  <conditionalFormatting sqref="G18:H18">
    <cfRule type="expression" dxfId="949" priority="83">
      <formula>$L18&gt;0.15</formula>
    </cfRule>
    <cfRule type="expression" dxfId="948" priority="84">
      <formula>AND($L18&gt;0.08,$L18&lt;0.15)</formula>
    </cfRule>
  </conditionalFormatting>
  <conditionalFormatting sqref="D18:F18">
    <cfRule type="expression" dxfId="947" priority="87">
      <formula>$L18&gt;0.15</formula>
    </cfRule>
    <cfRule type="expression" dxfId="946" priority="88">
      <formula>AND($L18&gt;0.08,$L18&lt;0.15)</formula>
    </cfRule>
  </conditionalFormatting>
  <conditionalFormatting sqref="D19:F19">
    <cfRule type="expression" dxfId="945" priority="79">
      <formula>$L19&gt;0.15</formula>
    </cfRule>
    <cfRule type="expression" dxfId="944" priority="80">
      <formula>AND($L19&gt;0.08,$L19&lt;0.15)</formula>
    </cfRule>
  </conditionalFormatting>
  <conditionalFormatting sqref="G19:H19">
    <cfRule type="expression" dxfId="943" priority="77">
      <formula>$L19&gt;0.15</formula>
    </cfRule>
    <cfRule type="expression" dxfId="942" priority="78">
      <formula>AND($L19&gt;0.08,$L19&lt;0.15)</formula>
    </cfRule>
  </conditionalFormatting>
  <conditionalFormatting sqref="D19:F19">
    <cfRule type="expression" dxfId="941" priority="81">
      <formula>$L19&gt;0.15</formula>
    </cfRule>
    <cfRule type="expression" dxfId="940" priority="82">
      <formula>AND($L19&gt;0.08,$L19&lt;0.15)</formula>
    </cfRule>
  </conditionalFormatting>
  <conditionalFormatting sqref="E22:H22">
    <cfRule type="expression" dxfId="939" priority="75">
      <formula>$L22&gt;0.15</formula>
    </cfRule>
    <cfRule type="expression" dxfId="938" priority="76">
      <formula>AND($L22&gt;0.08,$L22&lt;0.15)</formula>
    </cfRule>
  </conditionalFormatting>
  <conditionalFormatting sqref="D22">
    <cfRule type="expression" dxfId="937" priority="73">
      <formula>$L22&gt;0.15</formula>
    </cfRule>
    <cfRule type="expression" dxfId="936" priority="74">
      <formula>AND($L22&gt;0.08,$L22&lt;0.15)</formula>
    </cfRule>
  </conditionalFormatting>
  <conditionalFormatting sqref="E21:H21">
    <cfRule type="expression" dxfId="935" priority="71">
      <formula>$L21&gt;0.15</formula>
    </cfRule>
    <cfRule type="expression" dxfId="934" priority="72">
      <formula>AND($L21&gt;0.08,$L21&lt;0.15)</formula>
    </cfRule>
  </conditionalFormatting>
  <conditionalFormatting sqref="D21">
    <cfRule type="expression" dxfId="933" priority="69">
      <formula>$L21&gt;0.15</formula>
    </cfRule>
    <cfRule type="expression" dxfId="932" priority="70">
      <formula>AND($L21&gt;0.08,$L21&lt;0.15)</formula>
    </cfRule>
  </conditionalFormatting>
  <conditionalFormatting sqref="D23 F23">
    <cfRule type="expression" dxfId="931" priority="67">
      <formula>$L23&gt;0.15</formula>
    </cfRule>
    <cfRule type="expression" dxfId="930" priority="68">
      <formula>AND($L23&gt;0.08,$L23&lt;0.15)</formula>
    </cfRule>
  </conditionalFormatting>
  <conditionalFormatting sqref="D23 F23">
    <cfRule type="expression" dxfId="929" priority="65">
      <formula>$L23&gt;0.15</formula>
    </cfRule>
    <cfRule type="expression" dxfId="928" priority="66">
      <formula>AND($L23&gt;0.08,$L23&lt;0.15)</formula>
    </cfRule>
  </conditionalFormatting>
  <conditionalFormatting sqref="G23:H23">
    <cfRule type="expression" dxfId="927" priority="63">
      <formula>$L23&gt;0.15</formula>
    </cfRule>
    <cfRule type="expression" dxfId="926" priority="64">
      <formula>AND($L23&gt;0.08,$L23&lt;0.15)</formula>
    </cfRule>
  </conditionalFormatting>
  <conditionalFormatting sqref="E23">
    <cfRule type="expression" dxfId="925" priority="61">
      <formula>$L23&gt;0.15</formula>
    </cfRule>
    <cfRule type="expression" dxfId="924" priority="62">
      <formula>AND($L23&gt;0.08,$L23&lt;0.15)</formula>
    </cfRule>
  </conditionalFormatting>
  <conditionalFormatting sqref="D24 F24">
    <cfRule type="expression" dxfId="923" priority="59">
      <formula>$L24&gt;0.15</formula>
    </cfRule>
    <cfRule type="expression" dxfId="922" priority="60">
      <formula>AND($L24&gt;0.08,$L24&lt;0.15)</formula>
    </cfRule>
  </conditionalFormatting>
  <conditionalFormatting sqref="D24 F24">
    <cfRule type="expression" dxfId="921" priority="57">
      <formula>$L24&gt;0.15</formula>
    </cfRule>
    <cfRule type="expression" dxfId="920" priority="58">
      <formula>AND($L24&gt;0.08,$L24&lt;0.15)</formula>
    </cfRule>
  </conditionalFormatting>
  <conditionalFormatting sqref="G24:H24">
    <cfRule type="expression" dxfId="919" priority="55">
      <formula>$L24&gt;0.15</formula>
    </cfRule>
    <cfRule type="expression" dxfId="918" priority="56">
      <formula>AND($L24&gt;0.08,$L24&lt;0.15)</formula>
    </cfRule>
  </conditionalFormatting>
  <conditionalFormatting sqref="E24">
    <cfRule type="expression" dxfId="917" priority="53">
      <formula>$L24&gt;0.15</formula>
    </cfRule>
    <cfRule type="expression" dxfId="916" priority="54">
      <formula>AND($L24&gt;0.08,$L24&lt;0.15)</formula>
    </cfRule>
  </conditionalFormatting>
  <conditionalFormatting sqref="E27:H27">
    <cfRule type="expression" dxfId="915" priority="51">
      <formula>$L27&gt;0.15</formula>
    </cfRule>
    <cfRule type="expression" dxfId="914" priority="52">
      <formula>AND($L27&gt;0.08,$L27&lt;0.15)</formula>
    </cfRule>
  </conditionalFormatting>
  <conditionalFormatting sqref="D27">
    <cfRule type="expression" dxfId="913" priority="49">
      <formula>$L27&gt;0.15</formula>
    </cfRule>
    <cfRule type="expression" dxfId="912" priority="50">
      <formula>AND($L27&gt;0.08,$L27&lt;0.15)</formula>
    </cfRule>
  </conditionalFormatting>
  <conditionalFormatting sqref="E28:H28">
    <cfRule type="expression" dxfId="911" priority="47">
      <formula>$L28&gt;0.15</formula>
    </cfRule>
    <cfRule type="expression" dxfId="910" priority="48">
      <formula>AND($L28&gt;0.08,$L28&lt;0.15)</formula>
    </cfRule>
  </conditionalFormatting>
  <conditionalFormatting sqref="D28">
    <cfRule type="expression" dxfId="909" priority="45">
      <formula>$L28&gt;0.15</formula>
    </cfRule>
    <cfRule type="expression" dxfId="908" priority="46">
      <formula>AND($L28&gt;0.08,$L28&lt;0.15)</formula>
    </cfRule>
  </conditionalFormatting>
  <conditionalFormatting sqref="D29:H29">
    <cfRule type="expression" dxfId="907" priority="43">
      <formula>$L29&gt;0.15</formula>
    </cfRule>
    <cfRule type="expression" dxfId="906" priority="44">
      <formula>AND($L29&gt;0.08,$L29&lt;0.15)</formula>
    </cfRule>
  </conditionalFormatting>
  <conditionalFormatting sqref="D30:H30">
    <cfRule type="expression" dxfId="905" priority="41">
      <formula>$L30&gt;0.15</formula>
    </cfRule>
    <cfRule type="expression" dxfId="904" priority="42">
      <formula>AND($L30&gt;0.08,$L30&lt;0.15)</formula>
    </cfRule>
  </conditionalFormatting>
  <conditionalFormatting sqref="J31:J34">
    <cfRule type="expression" dxfId="903" priority="39">
      <formula>$L31&gt;0.15</formula>
    </cfRule>
    <cfRule type="expression" dxfId="902" priority="40">
      <formula>AND($L31&gt;0.08,$L31&lt;0.15)</formula>
    </cfRule>
  </conditionalFormatting>
  <conditionalFormatting sqref="Y31:AB34">
    <cfRule type="expression" dxfId="901" priority="37">
      <formula>$L31&gt;0.15</formula>
    </cfRule>
    <cfRule type="expression" dxfId="900" priority="38">
      <formula>AND($L31&gt;0.08,$L31&lt;0.15)</formula>
    </cfRule>
  </conditionalFormatting>
  <conditionalFormatting sqref="D31:F31">
    <cfRule type="expression" dxfId="899" priority="35">
      <formula>$L31&gt;0.15</formula>
    </cfRule>
    <cfRule type="expression" dxfId="898" priority="36">
      <formula>AND($L31&gt;0.08,$L31&lt;0.15)</formula>
    </cfRule>
  </conditionalFormatting>
  <conditionalFormatting sqref="D31:F31">
    <cfRule type="expression" dxfId="897" priority="33">
      <formula>$L31&gt;0.15</formula>
    </cfRule>
    <cfRule type="expression" dxfId="896" priority="34">
      <formula>AND($L31&gt;0.08,$L31&lt;0.15)</formula>
    </cfRule>
  </conditionalFormatting>
  <conditionalFormatting sqref="G31:H31">
    <cfRule type="expression" dxfId="895" priority="31">
      <formula>$L31&gt;0.15</formula>
    </cfRule>
    <cfRule type="expression" dxfId="894" priority="32">
      <formula>AND($L31&gt;0.08,$L31&lt;0.15)</formula>
    </cfRule>
  </conditionalFormatting>
  <conditionalFormatting sqref="D32:G32">
    <cfRule type="expression" dxfId="893" priority="29">
      <formula>$L32&gt;0.15</formula>
    </cfRule>
    <cfRule type="expression" dxfId="892" priority="30">
      <formula>AND($L32&gt;0.08,$L32&lt;0.15)</formula>
    </cfRule>
  </conditionalFormatting>
  <conditionalFormatting sqref="D33:G33">
    <cfRule type="expression" dxfId="891" priority="27">
      <formula>$L33&gt;0.15</formula>
    </cfRule>
    <cfRule type="expression" dxfId="890" priority="28">
      <formula>AND($L33&gt;0.08,$L33&lt;0.15)</formula>
    </cfRule>
  </conditionalFormatting>
  <conditionalFormatting sqref="D34:G34">
    <cfRule type="expression" dxfId="889" priority="25">
      <formula>$L34&gt;0.15</formula>
    </cfRule>
    <cfRule type="expression" dxfId="888" priority="26">
      <formula>AND($L34&gt;0.08,$L34&lt;0.15)</formula>
    </cfRule>
  </conditionalFormatting>
  <conditionalFormatting sqref="D35:H35">
    <cfRule type="expression" dxfId="887" priority="23">
      <formula>$L35&gt;0.15</formula>
    </cfRule>
    <cfRule type="expression" dxfId="886" priority="24">
      <formula>AND($L35&gt;0.08,$L35&lt;0.15)</formula>
    </cfRule>
  </conditionalFormatting>
  <conditionalFormatting sqref="D49:G49">
    <cfRule type="expression" dxfId="885" priority="21">
      <formula>$L49&gt;0.15</formula>
    </cfRule>
    <cfRule type="expression" dxfId="884" priority="22">
      <formula>AND($L49&gt;0.08,$L49&lt;0.15)</formula>
    </cfRule>
  </conditionalFormatting>
  <conditionalFormatting sqref="G50">
    <cfRule type="expression" dxfId="883" priority="19">
      <formula>$L50&gt;0.15</formula>
    </cfRule>
    <cfRule type="expression" dxfId="882" priority="20">
      <formula>AND($L50&gt;0.08,$L50&lt;0.15)</formula>
    </cfRule>
  </conditionalFormatting>
  <conditionalFormatting sqref="AA49:AB53">
    <cfRule type="expression" dxfId="881" priority="17">
      <formula>$L49&gt;0.15</formula>
    </cfRule>
    <cfRule type="expression" dxfId="880" priority="18">
      <formula>AND($L49&gt;0.08,$L49&lt;0.15)</formula>
    </cfRule>
  </conditionalFormatting>
  <conditionalFormatting sqref="AA54:AB56">
    <cfRule type="expression" dxfId="879" priority="15">
      <formula>$L54&gt;0.15</formula>
    </cfRule>
    <cfRule type="expression" dxfId="878" priority="16">
      <formula>AND($L54&gt;0.08,$L54&lt;0.15)</formula>
    </cfRule>
  </conditionalFormatting>
  <conditionalFormatting sqref="AA57:AB61">
    <cfRule type="expression" dxfId="877" priority="13">
      <formula>$L57&gt;0.15</formula>
    </cfRule>
    <cfRule type="expression" dxfId="876" priority="14">
      <formula>AND($L57&gt;0.08,$L57&lt;0.15)</formula>
    </cfRule>
  </conditionalFormatting>
  <conditionalFormatting sqref="D37:H38">
    <cfRule type="expression" dxfId="875" priority="9">
      <formula>$L37&gt;0.15</formula>
    </cfRule>
    <cfRule type="expression" dxfId="874" priority="10">
      <formula>AND($L37&gt;0.08,$L37&lt;0.15)</formula>
    </cfRule>
  </conditionalFormatting>
  <conditionalFormatting sqref="H36">
    <cfRule type="expression" dxfId="873" priority="7">
      <formula>$L36&gt;0.15</formula>
    </cfRule>
    <cfRule type="expression" dxfId="872" priority="8">
      <formula>AND($L36&gt;0.08,$L36&lt;0.15)</formula>
    </cfRule>
  </conditionalFormatting>
  <conditionalFormatting sqref="D36:G36">
    <cfRule type="expression" dxfId="871" priority="5">
      <formula>$L36&gt;0.15</formula>
    </cfRule>
    <cfRule type="expression" dxfId="870" priority="6">
      <formula>AND($L36&gt;0.08,$L36&lt;0.15)</formula>
    </cfRule>
  </conditionalFormatting>
  <conditionalFormatting sqref="E11:H11">
    <cfRule type="expression" dxfId="869" priority="3">
      <formula>$L11&gt;0.15</formula>
    </cfRule>
    <cfRule type="expression" dxfId="868" priority="4">
      <formula>AND($L11&gt;0.08,$L11&lt;0.15)</formula>
    </cfRule>
  </conditionalFormatting>
  <conditionalFormatting sqref="D11">
    <cfRule type="expression" dxfId="867" priority="1">
      <formula>$L11&gt;0.15</formula>
    </cfRule>
    <cfRule type="expression" dxfId="866" priority="2">
      <formula>AND($L11&gt;0.08,$L11&lt;0.15)</formula>
    </cfRule>
  </conditionalFormatting>
  <dataValidations count="3">
    <dataValidation allowBlank="1" showInputMessage="1" showErrorMessage="1" prompt="수식 계산_x000a_수치 입력 금지" sqref="K7:K46 K49:K63" xr:uid="{00000000-0002-0000-0100-000000000000}"/>
    <dataValidation type="whole" allowBlank="1" showInputMessage="1" showErrorMessage="1" errorTitle="입력값이 올바르지 않습니다." error="숫자만 쓰세요!" sqref="M49:X63 M7:X46" xr:uid="{00000000-0002-0000-0100-000001000000}">
      <formula1>0</formula1>
      <formula2>20000</formula2>
    </dataValidation>
    <dataValidation type="list" allowBlank="1" showInputMessage="1" showErrorMessage="1" sqref="AA7:AA46 AA49:AA63" xr:uid="{00000000-0002-0000-0100-00000200000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20" max="55" man="1"/>
  </col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3000000}">
          <x14:formula1>
            <xm:f>데이터!$B$4:$B$17</xm:f>
          </x14:formula1>
          <xm:sqref>D49:D63 D25:D26 D35 D37:D46 D11</xm:sqref>
        </x14:dataValidation>
        <x14:dataValidation type="list" allowBlank="1" showInputMessage="1" showErrorMessage="1" xr:uid="{00000000-0002-0000-0100-000004000000}">
          <x14:formula1>
            <xm:f>데이터!$C$4:$C$11</xm:f>
          </x14:formula1>
          <xm:sqref>AC39:AC46 AC7:AC30 AC58:AC63 AC49:AC50 AC52:AC55</xm:sqref>
        </x14:dataValidation>
        <x14:dataValidation type="list" allowBlank="1" showInputMessage="1" showErrorMessage="1" xr:uid="{00000000-0002-0000-0100-000005000000}">
          <x14:formula1>
            <xm:f>'[검사일보 11월 5째주 (11.30).xlsx]데이터'!#REF!</xm:f>
          </x14:formula1>
          <xm:sqref>D7 D32:D34 D36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2"/>
  <sheetViews>
    <sheetView zoomScale="85" zoomScaleNormal="85" workbookViewId="0">
      <pane ySplit="6" topLeftCell="A22" activePane="bottomLeft" state="frozen"/>
      <selection activeCell="A4" sqref="A4:AC4"/>
      <selection pane="bottomLeft" activeCell="D43" sqref="D43:H4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4" width="5.875" style="16" customWidth="1"/>
    <col min="25" max="25" width="9.875" style="16" customWidth="1"/>
    <col min="26" max="27" width="5.375" style="16" customWidth="1"/>
    <col min="28" max="28" width="9" style="16" customWidth="1"/>
    <col min="29" max="29" width="10.25" style="16" customWidth="1"/>
    <col min="30" max="30" width="33.75" style="16" bestFit="1" customWidth="1"/>
    <col min="31" max="16384" width="9" style="16"/>
  </cols>
  <sheetData>
    <row r="1" spans="1:30" s="1" customFormat="1" ht="13.5" customHeight="1" x14ac:dyDescent="0.3">
      <c r="A1" s="42" t="s">
        <v>153</v>
      </c>
      <c r="B1" s="43"/>
      <c r="C1" s="43"/>
      <c r="D1" s="43"/>
      <c r="E1" s="48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9"/>
    </row>
    <row r="2" spans="1:30" s="1" customFormat="1" ht="13.5" customHeight="1" x14ac:dyDescent="0.3">
      <c r="A2" s="44"/>
      <c r="B2" s="45"/>
      <c r="C2" s="45"/>
      <c r="D2" s="45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1"/>
    </row>
    <row r="3" spans="1:30" s="1" customFormat="1" ht="13.5" customHeight="1" x14ac:dyDescent="0.3">
      <c r="A3" s="46"/>
      <c r="B3" s="47"/>
      <c r="C3" s="47"/>
      <c r="D3" s="47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3"/>
    </row>
    <row r="4" spans="1:30" s="1" customFormat="1" ht="9.9499999999999993" customHeight="1" thickBot="1" x14ac:dyDescent="0.35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6"/>
    </row>
    <row r="5" spans="1:30" s="2" customFormat="1" ht="17.25" thickTop="1" x14ac:dyDescent="0.3">
      <c r="A5" s="36" t="s">
        <v>1</v>
      </c>
      <c r="B5" s="57" t="s">
        <v>46</v>
      </c>
      <c r="C5" s="57" t="str">
        <f>RIGHT($A$1,1)</f>
        <v>일</v>
      </c>
      <c r="D5" s="36" t="s">
        <v>2</v>
      </c>
      <c r="E5" s="36" t="s">
        <v>3</v>
      </c>
      <c r="F5" s="36" t="s">
        <v>4</v>
      </c>
      <c r="G5" s="36" t="s">
        <v>5</v>
      </c>
      <c r="H5" s="34" t="s">
        <v>6</v>
      </c>
      <c r="I5" s="36" t="s">
        <v>7</v>
      </c>
      <c r="J5" s="36" t="s">
        <v>8</v>
      </c>
      <c r="K5" s="36" t="s">
        <v>9</v>
      </c>
      <c r="L5" s="37" t="s">
        <v>10</v>
      </c>
      <c r="M5" s="39" t="s">
        <v>11</v>
      </c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 t="s">
        <v>12</v>
      </c>
      <c r="Z5" s="39"/>
      <c r="AA5" s="39"/>
      <c r="AB5" s="39" t="s">
        <v>13</v>
      </c>
      <c r="AC5" s="39" t="s">
        <v>14</v>
      </c>
      <c r="AD5" s="60" t="s">
        <v>15</v>
      </c>
    </row>
    <row r="6" spans="1:30" s="2" customFormat="1" ht="25.5" customHeight="1" thickBot="1" x14ac:dyDescent="0.35">
      <c r="A6" s="35"/>
      <c r="B6" s="58"/>
      <c r="C6" s="58"/>
      <c r="D6" s="35"/>
      <c r="E6" s="35"/>
      <c r="F6" s="35"/>
      <c r="G6" s="35"/>
      <c r="H6" s="35"/>
      <c r="I6" s="35"/>
      <c r="J6" s="35"/>
      <c r="K6" s="35"/>
      <c r="L6" s="38"/>
      <c r="M6" s="25" t="s">
        <v>16</v>
      </c>
      <c r="N6" s="25" t="s">
        <v>17</v>
      </c>
      <c r="O6" s="25" t="s">
        <v>18</v>
      </c>
      <c r="P6" s="25" t="s">
        <v>19</v>
      </c>
      <c r="Q6" s="23" t="s">
        <v>47</v>
      </c>
      <c r="R6" s="23" t="s">
        <v>48</v>
      </c>
      <c r="S6" s="25" t="s">
        <v>20</v>
      </c>
      <c r="T6" s="23" t="s">
        <v>49</v>
      </c>
      <c r="U6" s="23" t="s">
        <v>50</v>
      </c>
      <c r="V6" s="3" t="s">
        <v>51</v>
      </c>
      <c r="W6" s="3" t="s">
        <v>42</v>
      </c>
      <c r="X6" s="3" t="s">
        <v>43</v>
      </c>
      <c r="Y6" s="25" t="s">
        <v>21</v>
      </c>
      <c r="Z6" s="25" t="s">
        <v>22</v>
      </c>
      <c r="AA6" s="25" t="s">
        <v>23</v>
      </c>
      <c r="AB6" s="59"/>
      <c r="AC6" s="59"/>
      <c r="AD6" s="59"/>
    </row>
    <row r="7" spans="1:30" s="13" customFormat="1" ht="20.100000000000001" customHeight="1" thickTop="1" x14ac:dyDescent="0.3">
      <c r="A7" s="4">
        <v>1</v>
      </c>
      <c r="B7" s="5">
        <v>12</v>
      </c>
      <c r="C7" s="5">
        <v>1</v>
      </c>
      <c r="D7" s="6" t="s">
        <v>26</v>
      </c>
      <c r="E7" s="6" t="s">
        <v>68</v>
      </c>
      <c r="F7" s="6" t="s">
        <v>94</v>
      </c>
      <c r="G7" s="4" t="s">
        <v>95</v>
      </c>
      <c r="H7" s="4" t="s">
        <v>56</v>
      </c>
      <c r="I7" s="7">
        <f t="shared" ref="I7:I46" si="0">J7+K7</f>
        <v>473</v>
      </c>
      <c r="J7" s="8">
        <v>338</v>
      </c>
      <c r="K7" s="7">
        <f t="shared" ref="K7:K46" si="1">SUM(M7:X7)</f>
        <v>135</v>
      </c>
      <c r="L7" s="9">
        <f t="shared" ref="L7:L46" si="2">K7/I7</f>
        <v>0.28541226215644822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>
        <v>135</v>
      </c>
      <c r="Y7" s="11">
        <v>20201202</v>
      </c>
      <c r="Z7" s="11">
        <v>9</v>
      </c>
      <c r="AA7" s="11" t="s">
        <v>122</v>
      </c>
      <c r="AB7" s="11" t="str">
        <f t="shared" ref="AB7:AB46" si="3">IF($AA7="A","하선동",IF($AA7="B","이형준",""))</f>
        <v>하선동</v>
      </c>
      <c r="AC7" s="4" t="s">
        <v>61</v>
      </c>
      <c r="AD7" s="11"/>
    </row>
    <row r="8" spans="1:30" s="13" customFormat="1" ht="20.100000000000001" customHeight="1" x14ac:dyDescent="0.3">
      <c r="A8" s="4">
        <v>2</v>
      </c>
      <c r="B8" s="5">
        <f>B7</f>
        <v>12</v>
      </c>
      <c r="C8" s="5">
        <f>C7</f>
        <v>1</v>
      </c>
      <c r="D8" s="6" t="s">
        <v>69</v>
      </c>
      <c r="E8" s="6" t="s">
        <v>68</v>
      </c>
      <c r="F8" s="6" t="s">
        <v>66</v>
      </c>
      <c r="G8" s="4" t="s">
        <v>67</v>
      </c>
      <c r="H8" s="4" t="s">
        <v>56</v>
      </c>
      <c r="I8" s="7">
        <f t="shared" si="0"/>
        <v>554</v>
      </c>
      <c r="J8" s="8">
        <v>530</v>
      </c>
      <c r="K8" s="7">
        <f t="shared" si="1"/>
        <v>24</v>
      </c>
      <c r="L8" s="9">
        <f t="shared" si="2"/>
        <v>4.3321299638989168E-2</v>
      </c>
      <c r="M8" s="10"/>
      <c r="N8" s="10"/>
      <c r="O8" s="10"/>
      <c r="P8" s="10">
        <v>23</v>
      </c>
      <c r="Q8" s="10">
        <v>1</v>
      </c>
      <c r="R8" s="10"/>
      <c r="S8" s="10"/>
      <c r="T8" s="10"/>
      <c r="U8" s="10"/>
      <c r="V8" s="10"/>
      <c r="W8" s="10"/>
      <c r="X8" s="10"/>
      <c r="Y8" s="11">
        <v>20201202</v>
      </c>
      <c r="Z8" s="11">
        <v>15</v>
      </c>
      <c r="AA8" s="11" t="s">
        <v>122</v>
      </c>
      <c r="AB8" s="11" t="str">
        <f t="shared" si="3"/>
        <v>하선동</v>
      </c>
      <c r="AC8" s="4" t="s">
        <v>61</v>
      </c>
      <c r="AD8" s="11"/>
    </row>
    <row r="9" spans="1:30" s="13" customFormat="1" ht="20.100000000000001" customHeight="1" x14ac:dyDescent="0.3">
      <c r="A9" s="4">
        <v>3</v>
      </c>
      <c r="B9" s="5">
        <f t="shared" ref="B9:C24" si="4">B8</f>
        <v>12</v>
      </c>
      <c r="C9" s="5">
        <f t="shared" si="4"/>
        <v>1</v>
      </c>
      <c r="D9" s="6" t="s">
        <v>69</v>
      </c>
      <c r="E9" s="6" t="s">
        <v>68</v>
      </c>
      <c r="F9" s="6" t="s">
        <v>66</v>
      </c>
      <c r="G9" s="4" t="s">
        <v>67</v>
      </c>
      <c r="H9" s="4" t="s">
        <v>56</v>
      </c>
      <c r="I9" s="7">
        <f t="shared" si="0"/>
        <v>4748</v>
      </c>
      <c r="J9" s="8">
        <v>4520</v>
      </c>
      <c r="K9" s="7">
        <f t="shared" si="1"/>
        <v>228</v>
      </c>
      <c r="L9" s="9">
        <f t="shared" si="2"/>
        <v>4.8020219039595621E-2</v>
      </c>
      <c r="M9" s="10">
        <v>79</v>
      </c>
      <c r="N9" s="10"/>
      <c r="O9" s="10"/>
      <c r="P9" s="10">
        <v>149</v>
      </c>
      <c r="Q9" s="10"/>
      <c r="R9" s="10"/>
      <c r="S9" s="10"/>
      <c r="T9" s="10"/>
      <c r="U9" s="10"/>
      <c r="V9" s="10"/>
      <c r="W9" s="10"/>
      <c r="X9" s="10"/>
      <c r="Y9" s="11">
        <v>20201202</v>
      </c>
      <c r="Z9" s="11">
        <v>15</v>
      </c>
      <c r="AA9" s="5" t="s">
        <v>123</v>
      </c>
      <c r="AB9" s="11" t="str">
        <f t="shared" si="3"/>
        <v>이형준</v>
      </c>
      <c r="AC9" s="4" t="s">
        <v>61</v>
      </c>
      <c r="AD9" s="11"/>
    </row>
    <row r="10" spans="1:30" s="13" customFormat="1" ht="20.100000000000001" customHeight="1" x14ac:dyDescent="0.3">
      <c r="A10" s="4">
        <v>4</v>
      </c>
      <c r="B10" s="5">
        <f t="shared" si="4"/>
        <v>12</v>
      </c>
      <c r="C10" s="5">
        <f t="shared" si="4"/>
        <v>1</v>
      </c>
      <c r="D10" s="6" t="s">
        <v>69</v>
      </c>
      <c r="E10" s="6" t="s">
        <v>124</v>
      </c>
      <c r="F10" s="6" t="s">
        <v>126</v>
      </c>
      <c r="G10" s="4" t="s">
        <v>127</v>
      </c>
      <c r="H10" s="4" t="s">
        <v>128</v>
      </c>
      <c r="I10" s="7">
        <f t="shared" si="0"/>
        <v>1135</v>
      </c>
      <c r="J10" s="8">
        <v>1120</v>
      </c>
      <c r="K10" s="7">
        <f t="shared" si="1"/>
        <v>15</v>
      </c>
      <c r="L10" s="9">
        <f t="shared" si="2"/>
        <v>1.3215859030837005E-2</v>
      </c>
      <c r="M10" s="10"/>
      <c r="N10" s="10"/>
      <c r="O10" s="10"/>
      <c r="P10" s="10">
        <v>8</v>
      </c>
      <c r="Q10" s="10">
        <v>1</v>
      </c>
      <c r="R10" s="10"/>
      <c r="S10" s="10">
        <v>6</v>
      </c>
      <c r="T10" s="10"/>
      <c r="U10" s="10"/>
      <c r="V10" s="10"/>
      <c r="W10" s="10"/>
      <c r="X10" s="10"/>
      <c r="Y10" s="11">
        <v>20201202</v>
      </c>
      <c r="Z10" s="11">
        <v>2</v>
      </c>
      <c r="AA10" s="5" t="s">
        <v>123</v>
      </c>
      <c r="AB10" s="11" t="str">
        <f t="shared" si="3"/>
        <v>이형준</v>
      </c>
      <c r="AC10" s="4" t="s">
        <v>61</v>
      </c>
      <c r="AD10" s="11"/>
    </row>
    <row r="11" spans="1:30" s="13" customFormat="1" ht="20.100000000000001" customHeight="1" x14ac:dyDescent="0.3">
      <c r="A11" s="4">
        <v>5</v>
      </c>
      <c r="B11" s="5">
        <f t="shared" si="4"/>
        <v>12</v>
      </c>
      <c r="C11" s="5">
        <f t="shared" si="4"/>
        <v>1</v>
      </c>
      <c r="D11" s="6" t="s">
        <v>131</v>
      </c>
      <c r="E11" s="6" t="s">
        <v>130</v>
      </c>
      <c r="F11" s="6" t="s">
        <v>129</v>
      </c>
      <c r="G11" s="4" t="s">
        <v>132</v>
      </c>
      <c r="H11" s="4" t="s">
        <v>56</v>
      </c>
      <c r="I11" s="7">
        <f t="shared" si="0"/>
        <v>2564</v>
      </c>
      <c r="J11" s="8">
        <v>2553</v>
      </c>
      <c r="K11" s="7">
        <f t="shared" si="1"/>
        <v>11</v>
      </c>
      <c r="L11" s="9">
        <f t="shared" si="2"/>
        <v>4.2901716068642747E-3</v>
      </c>
      <c r="M11" s="10">
        <v>11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>
        <v>20201202</v>
      </c>
      <c r="Z11" s="11">
        <v>11</v>
      </c>
      <c r="AA11" s="5" t="s">
        <v>122</v>
      </c>
      <c r="AB11" s="11" t="str">
        <f t="shared" si="3"/>
        <v>하선동</v>
      </c>
      <c r="AC11" s="4" t="s">
        <v>71</v>
      </c>
      <c r="AD11" s="11"/>
    </row>
    <row r="12" spans="1:30" s="13" customFormat="1" ht="20.100000000000001" customHeight="1" x14ac:dyDescent="0.3">
      <c r="A12" s="4">
        <v>6</v>
      </c>
      <c r="B12" s="5">
        <f t="shared" si="4"/>
        <v>12</v>
      </c>
      <c r="C12" s="5">
        <f t="shared" si="4"/>
        <v>1</v>
      </c>
      <c r="D12" s="6" t="s">
        <v>131</v>
      </c>
      <c r="E12" s="6" t="s">
        <v>130</v>
      </c>
      <c r="F12" s="6" t="s">
        <v>129</v>
      </c>
      <c r="G12" s="4" t="s">
        <v>132</v>
      </c>
      <c r="H12" s="4" t="s">
        <v>56</v>
      </c>
      <c r="I12" s="7">
        <f t="shared" si="0"/>
        <v>3100</v>
      </c>
      <c r="J12" s="8">
        <v>3100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>
        <v>20201201</v>
      </c>
      <c r="Z12" s="11">
        <v>11</v>
      </c>
      <c r="AA12" s="5" t="s">
        <v>122</v>
      </c>
      <c r="AB12" s="11" t="str">
        <f t="shared" si="3"/>
        <v>하선동</v>
      </c>
      <c r="AC12" s="4" t="s">
        <v>71</v>
      </c>
      <c r="AD12" s="11"/>
    </row>
    <row r="13" spans="1:30" s="13" customFormat="1" ht="20.100000000000001" customHeight="1" x14ac:dyDescent="0.3">
      <c r="A13" s="4">
        <v>7</v>
      </c>
      <c r="B13" s="5">
        <f t="shared" si="4"/>
        <v>12</v>
      </c>
      <c r="C13" s="5">
        <f t="shared" si="4"/>
        <v>1</v>
      </c>
      <c r="D13" s="6" t="s">
        <v>135</v>
      </c>
      <c r="E13" s="4" t="s">
        <v>134</v>
      </c>
      <c r="F13" s="4" t="s">
        <v>133</v>
      </c>
      <c r="G13" s="4" t="s">
        <v>136</v>
      </c>
      <c r="H13" s="4" t="s">
        <v>56</v>
      </c>
      <c r="I13" s="7">
        <f t="shared" si="0"/>
        <v>1620</v>
      </c>
      <c r="J13" s="8">
        <v>1620</v>
      </c>
      <c r="K13" s="7">
        <f t="shared" si="1"/>
        <v>0</v>
      </c>
      <c r="L13" s="9">
        <f t="shared" si="2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>
        <v>20201201</v>
      </c>
      <c r="Z13" s="11">
        <v>14</v>
      </c>
      <c r="AA13" s="5" t="s">
        <v>122</v>
      </c>
      <c r="AB13" s="11" t="str">
        <f t="shared" si="3"/>
        <v>하선동</v>
      </c>
      <c r="AC13" s="4" t="s">
        <v>71</v>
      </c>
      <c r="AD13" s="11"/>
    </row>
    <row r="14" spans="1:30" s="13" customFormat="1" ht="20.100000000000001" customHeight="1" x14ac:dyDescent="0.3">
      <c r="A14" s="4">
        <v>8</v>
      </c>
      <c r="B14" s="5">
        <f t="shared" si="4"/>
        <v>12</v>
      </c>
      <c r="C14" s="5">
        <f t="shared" si="4"/>
        <v>1</v>
      </c>
      <c r="D14" s="6" t="s">
        <v>135</v>
      </c>
      <c r="E14" s="4" t="s">
        <v>134</v>
      </c>
      <c r="F14" s="4" t="s">
        <v>133</v>
      </c>
      <c r="G14" s="4" t="s">
        <v>136</v>
      </c>
      <c r="H14" s="4" t="s">
        <v>56</v>
      </c>
      <c r="I14" s="7">
        <f t="shared" si="0"/>
        <v>1600</v>
      </c>
      <c r="J14" s="8">
        <v>1600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>
        <v>20201202</v>
      </c>
      <c r="Z14" s="11">
        <v>14</v>
      </c>
      <c r="AA14" s="5" t="s">
        <v>122</v>
      </c>
      <c r="AB14" s="11" t="str">
        <f t="shared" si="3"/>
        <v>하선동</v>
      </c>
      <c r="AC14" s="4" t="s">
        <v>71</v>
      </c>
      <c r="AD14" s="11"/>
    </row>
    <row r="15" spans="1:30" s="13" customFormat="1" ht="20.100000000000001" customHeight="1" x14ac:dyDescent="0.3">
      <c r="A15" s="4">
        <v>9</v>
      </c>
      <c r="B15" s="5">
        <f t="shared" si="4"/>
        <v>12</v>
      </c>
      <c r="C15" s="5">
        <f t="shared" si="4"/>
        <v>1</v>
      </c>
      <c r="D15" s="6" t="s">
        <v>72</v>
      </c>
      <c r="E15" s="6" t="s">
        <v>84</v>
      </c>
      <c r="F15" s="6" t="s">
        <v>85</v>
      </c>
      <c r="G15" s="4">
        <v>7301</v>
      </c>
      <c r="H15" s="4" t="s">
        <v>56</v>
      </c>
      <c r="I15" s="7">
        <f t="shared" si="0"/>
        <v>2900</v>
      </c>
      <c r="J15" s="8">
        <v>2900</v>
      </c>
      <c r="K15" s="7">
        <f t="shared" si="1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>
        <v>20201130</v>
      </c>
      <c r="Z15" s="11">
        <v>13</v>
      </c>
      <c r="AA15" s="5" t="s">
        <v>123</v>
      </c>
      <c r="AB15" s="11" t="str">
        <f t="shared" si="3"/>
        <v>이형준</v>
      </c>
      <c r="AC15" s="4" t="s">
        <v>71</v>
      </c>
      <c r="AD15" s="11"/>
    </row>
    <row r="16" spans="1:30" s="13" customFormat="1" ht="20.100000000000001" customHeight="1" x14ac:dyDescent="0.3">
      <c r="A16" s="4">
        <v>10</v>
      </c>
      <c r="B16" s="5">
        <f t="shared" si="4"/>
        <v>12</v>
      </c>
      <c r="C16" s="5">
        <v>2</v>
      </c>
      <c r="D16" s="6" t="s">
        <v>72</v>
      </c>
      <c r="E16" s="6" t="s">
        <v>84</v>
      </c>
      <c r="F16" s="6" t="s">
        <v>85</v>
      </c>
      <c r="G16" s="4">
        <v>7301</v>
      </c>
      <c r="H16" s="4" t="s">
        <v>56</v>
      </c>
      <c r="I16" s="7">
        <f t="shared" si="0"/>
        <v>520</v>
      </c>
      <c r="J16" s="8">
        <v>520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1">
        <v>20200707</v>
      </c>
      <c r="Z16" s="11">
        <v>14</v>
      </c>
      <c r="AA16" s="5" t="s">
        <v>122</v>
      </c>
      <c r="AB16" s="11" t="str">
        <f t="shared" si="3"/>
        <v>하선동</v>
      </c>
      <c r="AC16" s="4" t="s">
        <v>71</v>
      </c>
      <c r="AD16" s="11"/>
    </row>
    <row r="17" spans="1:30" s="13" customFormat="1" ht="20.100000000000001" customHeight="1" x14ac:dyDescent="0.3">
      <c r="A17" s="4">
        <v>11</v>
      </c>
      <c r="B17" s="5">
        <f t="shared" si="4"/>
        <v>12</v>
      </c>
      <c r="C17" s="5">
        <f t="shared" si="4"/>
        <v>2</v>
      </c>
      <c r="D17" s="6" t="s">
        <v>69</v>
      </c>
      <c r="E17" s="6" t="s">
        <v>68</v>
      </c>
      <c r="F17" s="6" t="s">
        <v>137</v>
      </c>
      <c r="G17" s="4" t="s">
        <v>127</v>
      </c>
      <c r="H17" s="4" t="s">
        <v>56</v>
      </c>
      <c r="I17" s="7">
        <f t="shared" si="0"/>
        <v>3750</v>
      </c>
      <c r="J17" s="8">
        <v>3710</v>
      </c>
      <c r="K17" s="7">
        <f t="shared" si="1"/>
        <v>40</v>
      </c>
      <c r="L17" s="9">
        <f t="shared" si="2"/>
        <v>1.0666666666666666E-2</v>
      </c>
      <c r="M17" s="10"/>
      <c r="N17" s="10">
        <v>6</v>
      </c>
      <c r="O17" s="10"/>
      <c r="P17" s="10">
        <v>32</v>
      </c>
      <c r="Q17" s="10">
        <v>2</v>
      </c>
      <c r="R17" s="10"/>
      <c r="S17" s="10"/>
      <c r="T17" s="10"/>
      <c r="U17" s="10"/>
      <c r="V17" s="10"/>
      <c r="W17" s="10"/>
      <c r="X17" s="10"/>
      <c r="Y17" s="11">
        <v>20201105</v>
      </c>
      <c r="Z17" s="11">
        <v>5</v>
      </c>
      <c r="AA17" s="5" t="s">
        <v>122</v>
      </c>
      <c r="AB17" s="11" t="str">
        <f t="shared" si="3"/>
        <v>하선동</v>
      </c>
      <c r="AC17" s="4" t="s">
        <v>71</v>
      </c>
      <c r="AD17" s="11"/>
    </row>
    <row r="18" spans="1:30" s="13" customFormat="1" ht="20.100000000000001" customHeight="1" x14ac:dyDescent="0.3">
      <c r="A18" s="4">
        <v>12</v>
      </c>
      <c r="B18" s="5">
        <f t="shared" si="4"/>
        <v>12</v>
      </c>
      <c r="C18" s="5">
        <f t="shared" si="4"/>
        <v>2</v>
      </c>
      <c r="D18" s="6" t="s">
        <v>69</v>
      </c>
      <c r="E18" s="6" t="s">
        <v>68</v>
      </c>
      <c r="F18" s="6" t="s">
        <v>137</v>
      </c>
      <c r="G18" s="4" t="s">
        <v>127</v>
      </c>
      <c r="H18" s="4" t="s">
        <v>56</v>
      </c>
      <c r="I18" s="7">
        <f t="shared" si="0"/>
        <v>4107</v>
      </c>
      <c r="J18" s="8">
        <v>4040</v>
      </c>
      <c r="K18" s="7">
        <f t="shared" si="1"/>
        <v>67</v>
      </c>
      <c r="L18" s="9">
        <f t="shared" si="2"/>
        <v>1.6313610908205503E-2</v>
      </c>
      <c r="M18" s="10"/>
      <c r="N18" s="10">
        <v>52</v>
      </c>
      <c r="O18" s="10"/>
      <c r="P18" s="10">
        <v>14</v>
      </c>
      <c r="Q18" s="10">
        <v>1</v>
      </c>
      <c r="R18" s="10"/>
      <c r="S18" s="10"/>
      <c r="T18" s="10"/>
      <c r="U18" s="10"/>
      <c r="V18" s="10"/>
      <c r="W18" s="10"/>
      <c r="X18" s="10"/>
      <c r="Y18" s="11">
        <v>20201105</v>
      </c>
      <c r="Z18" s="11">
        <v>5</v>
      </c>
      <c r="AA18" s="5" t="s">
        <v>123</v>
      </c>
      <c r="AB18" s="11" t="str">
        <f t="shared" si="3"/>
        <v>이형준</v>
      </c>
      <c r="AC18" s="4" t="s">
        <v>71</v>
      </c>
      <c r="AD18" s="11"/>
    </row>
    <row r="19" spans="1:30" s="13" customFormat="1" ht="20.100000000000001" customHeight="1" x14ac:dyDescent="0.3">
      <c r="A19" s="4">
        <v>13</v>
      </c>
      <c r="B19" s="5">
        <f t="shared" si="4"/>
        <v>12</v>
      </c>
      <c r="C19" s="5">
        <f t="shared" si="4"/>
        <v>2</v>
      </c>
      <c r="D19" s="6" t="s">
        <v>72</v>
      </c>
      <c r="E19" s="6" t="s">
        <v>73</v>
      </c>
      <c r="F19" s="6" t="s">
        <v>74</v>
      </c>
      <c r="G19" s="4" t="s">
        <v>75</v>
      </c>
      <c r="H19" s="4" t="s">
        <v>56</v>
      </c>
      <c r="I19" s="7">
        <f t="shared" si="0"/>
        <v>2850</v>
      </c>
      <c r="J19" s="8">
        <v>2850</v>
      </c>
      <c r="K19" s="7">
        <f t="shared" si="1"/>
        <v>0</v>
      </c>
      <c r="L19" s="9">
        <f t="shared" si="2"/>
        <v>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1">
        <v>20201201</v>
      </c>
      <c r="Z19" s="11">
        <v>4</v>
      </c>
      <c r="AA19" s="5" t="s">
        <v>123</v>
      </c>
      <c r="AB19" s="11" t="str">
        <f t="shared" si="3"/>
        <v>이형준</v>
      </c>
      <c r="AC19" s="4" t="s">
        <v>71</v>
      </c>
      <c r="AD19" s="11"/>
    </row>
    <row r="20" spans="1:30" s="13" customFormat="1" ht="20.100000000000001" customHeight="1" x14ac:dyDescent="0.3">
      <c r="A20" s="4">
        <v>14</v>
      </c>
      <c r="B20" s="5">
        <f t="shared" si="4"/>
        <v>12</v>
      </c>
      <c r="C20" s="5">
        <f t="shared" si="4"/>
        <v>2</v>
      </c>
      <c r="D20" s="29" t="s">
        <v>135</v>
      </c>
      <c r="E20" s="29" t="s">
        <v>139</v>
      </c>
      <c r="F20" s="29" t="s">
        <v>138</v>
      </c>
      <c r="G20" s="29">
        <v>7301</v>
      </c>
      <c r="H20" s="29" t="s">
        <v>56</v>
      </c>
      <c r="I20" s="7">
        <f t="shared" si="0"/>
        <v>1200</v>
      </c>
      <c r="J20" s="8">
        <v>1200</v>
      </c>
      <c r="K20" s="7">
        <f t="shared" si="1"/>
        <v>0</v>
      </c>
      <c r="L20" s="9">
        <f t="shared" si="2"/>
        <v>0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>
        <v>20201202</v>
      </c>
      <c r="Z20" s="11">
        <v>13</v>
      </c>
      <c r="AA20" s="5" t="s">
        <v>122</v>
      </c>
      <c r="AB20" s="11" t="str">
        <f t="shared" si="3"/>
        <v>하선동</v>
      </c>
      <c r="AC20" s="4" t="s">
        <v>71</v>
      </c>
      <c r="AD20" s="11"/>
    </row>
    <row r="21" spans="1:30" s="13" customFormat="1" ht="20.100000000000001" customHeight="1" x14ac:dyDescent="0.3">
      <c r="A21" s="4">
        <v>15</v>
      </c>
      <c r="B21" s="5">
        <f t="shared" si="4"/>
        <v>12</v>
      </c>
      <c r="C21" s="5">
        <f t="shared" si="4"/>
        <v>2</v>
      </c>
      <c r="D21" s="6" t="s">
        <v>78</v>
      </c>
      <c r="E21" s="4" t="s">
        <v>79</v>
      </c>
      <c r="F21" s="6" t="s">
        <v>80</v>
      </c>
      <c r="G21" s="4" t="s">
        <v>67</v>
      </c>
      <c r="H21" s="4" t="s">
        <v>56</v>
      </c>
      <c r="I21" s="7">
        <f t="shared" si="0"/>
        <v>1878</v>
      </c>
      <c r="J21" s="8">
        <v>1800</v>
      </c>
      <c r="K21" s="7">
        <f t="shared" si="1"/>
        <v>78</v>
      </c>
      <c r="L21" s="9">
        <f t="shared" si="2"/>
        <v>4.1533546325878593E-2</v>
      </c>
      <c r="M21" s="10"/>
      <c r="N21" s="10"/>
      <c r="O21" s="10"/>
      <c r="P21" s="10">
        <v>76</v>
      </c>
      <c r="Q21" s="10">
        <v>2</v>
      </c>
      <c r="R21" s="10"/>
      <c r="S21" s="10"/>
      <c r="T21" s="10"/>
      <c r="U21" s="10"/>
      <c r="V21" s="10"/>
      <c r="W21" s="10"/>
      <c r="X21" s="10"/>
      <c r="Y21" s="11">
        <v>20201202</v>
      </c>
      <c r="Z21" s="11">
        <v>8</v>
      </c>
      <c r="AA21" s="5" t="s">
        <v>122</v>
      </c>
      <c r="AB21" s="11" t="str">
        <f t="shared" si="3"/>
        <v>하선동</v>
      </c>
      <c r="AC21" s="4" t="s">
        <v>93</v>
      </c>
      <c r="AD21" s="11"/>
    </row>
    <row r="22" spans="1:30" s="13" customFormat="1" ht="20.100000000000001" customHeight="1" x14ac:dyDescent="0.3">
      <c r="A22" s="4">
        <v>16</v>
      </c>
      <c r="B22" s="5">
        <f t="shared" si="4"/>
        <v>12</v>
      </c>
      <c r="C22" s="5">
        <f t="shared" si="4"/>
        <v>2</v>
      </c>
      <c r="D22" s="6" t="s">
        <v>72</v>
      </c>
      <c r="E22" s="6" t="s">
        <v>73</v>
      </c>
      <c r="F22" s="6" t="s">
        <v>74</v>
      </c>
      <c r="G22" s="4" t="s">
        <v>75</v>
      </c>
      <c r="H22" s="4" t="s">
        <v>56</v>
      </c>
      <c r="I22" s="7">
        <f t="shared" si="0"/>
        <v>2217</v>
      </c>
      <c r="J22" s="8">
        <v>2205</v>
      </c>
      <c r="K22" s="7">
        <f t="shared" si="1"/>
        <v>12</v>
      </c>
      <c r="L22" s="9">
        <f t="shared" si="2"/>
        <v>5.4127198917456026E-3</v>
      </c>
      <c r="M22" s="10"/>
      <c r="N22" s="10"/>
      <c r="O22" s="10"/>
      <c r="P22" s="10"/>
      <c r="Q22" s="10">
        <v>12</v>
      </c>
      <c r="R22" s="10"/>
      <c r="S22" s="10"/>
      <c r="T22" s="10"/>
      <c r="U22" s="10"/>
      <c r="V22" s="10"/>
      <c r="W22" s="10"/>
      <c r="X22" s="10"/>
      <c r="Y22" s="11">
        <v>20201202</v>
      </c>
      <c r="Z22" s="11">
        <v>4</v>
      </c>
      <c r="AA22" s="5" t="s">
        <v>122</v>
      </c>
      <c r="AB22" s="11" t="str">
        <f t="shared" si="3"/>
        <v>하선동</v>
      </c>
      <c r="AC22" s="4" t="s">
        <v>93</v>
      </c>
      <c r="AD22" s="11"/>
    </row>
    <row r="23" spans="1:30" s="13" customFormat="1" ht="20.100000000000001" customHeight="1" x14ac:dyDescent="0.3">
      <c r="A23" s="4">
        <v>17</v>
      </c>
      <c r="B23" s="5">
        <f t="shared" si="4"/>
        <v>12</v>
      </c>
      <c r="C23" s="5">
        <f t="shared" si="4"/>
        <v>2</v>
      </c>
      <c r="D23" s="6" t="s">
        <v>72</v>
      </c>
      <c r="E23" s="6" t="s">
        <v>73</v>
      </c>
      <c r="F23" s="6" t="s">
        <v>74</v>
      </c>
      <c r="G23" s="4" t="s">
        <v>75</v>
      </c>
      <c r="H23" s="4" t="s">
        <v>56</v>
      </c>
      <c r="I23" s="7">
        <f t="shared" si="0"/>
        <v>1875</v>
      </c>
      <c r="J23" s="8">
        <v>1875</v>
      </c>
      <c r="K23" s="7">
        <f t="shared" si="1"/>
        <v>0</v>
      </c>
      <c r="L23" s="9">
        <f t="shared" si="2"/>
        <v>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>
        <v>20201202</v>
      </c>
      <c r="Z23" s="11">
        <v>4</v>
      </c>
      <c r="AA23" s="5" t="s">
        <v>123</v>
      </c>
      <c r="AB23" s="11" t="str">
        <f t="shared" si="3"/>
        <v>이형준</v>
      </c>
      <c r="AC23" s="4" t="s">
        <v>93</v>
      </c>
      <c r="AD23" s="11"/>
    </row>
    <row r="24" spans="1:30" s="13" customFormat="1" ht="20.100000000000001" customHeight="1" x14ac:dyDescent="0.3">
      <c r="A24" s="4">
        <v>18</v>
      </c>
      <c r="B24" s="5">
        <f t="shared" si="4"/>
        <v>12</v>
      </c>
      <c r="C24" s="5">
        <f t="shared" si="4"/>
        <v>2</v>
      </c>
      <c r="D24" s="6" t="s">
        <v>69</v>
      </c>
      <c r="E24" s="4" t="s">
        <v>143</v>
      </c>
      <c r="F24" s="4" t="s">
        <v>140</v>
      </c>
      <c r="G24" s="4" t="s">
        <v>127</v>
      </c>
      <c r="H24" s="4" t="s">
        <v>56</v>
      </c>
      <c r="I24" s="7">
        <f t="shared" si="0"/>
        <v>894</v>
      </c>
      <c r="J24" s="8">
        <v>894</v>
      </c>
      <c r="K24" s="7">
        <f t="shared" si="1"/>
        <v>0</v>
      </c>
      <c r="L24" s="9">
        <f t="shared" si="2"/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>
        <v>20201202</v>
      </c>
      <c r="Z24" s="11">
        <v>3</v>
      </c>
      <c r="AA24" s="5" t="s">
        <v>123</v>
      </c>
      <c r="AB24" s="11" t="str">
        <f t="shared" si="3"/>
        <v>이형준</v>
      </c>
      <c r="AC24" s="4" t="s">
        <v>93</v>
      </c>
      <c r="AD24" s="11"/>
    </row>
    <row r="25" spans="1:30" s="13" customFormat="1" ht="20.100000000000001" customHeight="1" x14ac:dyDescent="0.3">
      <c r="A25" s="4">
        <v>19</v>
      </c>
      <c r="B25" s="5">
        <f t="shared" ref="B25:C40" si="5">B24</f>
        <v>12</v>
      </c>
      <c r="C25" s="5">
        <f t="shared" si="5"/>
        <v>2</v>
      </c>
      <c r="D25" s="6" t="s">
        <v>69</v>
      </c>
      <c r="E25" s="4" t="s">
        <v>143</v>
      </c>
      <c r="F25" s="4" t="s">
        <v>140</v>
      </c>
      <c r="G25" s="4" t="s">
        <v>127</v>
      </c>
      <c r="H25" s="4" t="s">
        <v>56</v>
      </c>
      <c r="I25" s="7">
        <f t="shared" si="0"/>
        <v>2196</v>
      </c>
      <c r="J25" s="8">
        <v>2196</v>
      </c>
      <c r="K25" s="7">
        <f t="shared" si="1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>
        <v>20201202</v>
      </c>
      <c r="Z25" s="11">
        <v>3</v>
      </c>
      <c r="AA25" s="5" t="s">
        <v>122</v>
      </c>
      <c r="AB25" s="11" t="str">
        <f t="shared" si="3"/>
        <v>하선동</v>
      </c>
      <c r="AC25" s="4" t="s">
        <v>93</v>
      </c>
      <c r="AD25" s="11"/>
    </row>
    <row r="26" spans="1:30" s="13" customFormat="1" ht="20.100000000000001" customHeight="1" x14ac:dyDescent="0.3">
      <c r="A26" s="4">
        <v>20</v>
      </c>
      <c r="B26" s="5">
        <f t="shared" si="5"/>
        <v>12</v>
      </c>
      <c r="C26" s="5">
        <f t="shared" si="5"/>
        <v>2</v>
      </c>
      <c r="D26" s="6" t="s">
        <v>69</v>
      </c>
      <c r="E26" s="6" t="s">
        <v>142</v>
      </c>
      <c r="F26" s="6" t="s">
        <v>141</v>
      </c>
      <c r="G26" s="4" t="s">
        <v>127</v>
      </c>
      <c r="H26" s="4" t="s">
        <v>56</v>
      </c>
      <c r="I26" s="7">
        <f t="shared" si="0"/>
        <v>926</v>
      </c>
      <c r="J26" s="8">
        <v>926</v>
      </c>
      <c r="K26" s="7">
        <f t="shared" si="1"/>
        <v>0</v>
      </c>
      <c r="L26" s="9">
        <f t="shared" si="2"/>
        <v>0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>
        <v>20201202</v>
      </c>
      <c r="Z26" s="11">
        <v>3</v>
      </c>
      <c r="AA26" s="11" t="s">
        <v>123</v>
      </c>
      <c r="AB26" s="11" t="str">
        <f t="shared" si="3"/>
        <v>이형준</v>
      </c>
      <c r="AC26" s="4" t="s">
        <v>93</v>
      </c>
      <c r="AD26" s="11"/>
    </row>
    <row r="27" spans="1:30" s="13" customFormat="1" ht="20.100000000000001" customHeight="1" x14ac:dyDescent="0.3">
      <c r="A27" s="4">
        <v>21</v>
      </c>
      <c r="B27" s="5">
        <f t="shared" si="5"/>
        <v>12</v>
      </c>
      <c r="C27" s="5">
        <f t="shared" si="5"/>
        <v>2</v>
      </c>
      <c r="D27" s="6" t="s">
        <v>69</v>
      </c>
      <c r="E27" s="6" t="s">
        <v>142</v>
      </c>
      <c r="F27" s="6" t="s">
        <v>141</v>
      </c>
      <c r="G27" s="4" t="s">
        <v>127</v>
      </c>
      <c r="H27" s="4" t="s">
        <v>56</v>
      </c>
      <c r="I27" s="7">
        <f t="shared" si="0"/>
        <v>2216</v>
      </c>
      <c r="J27" s="8">
        <v>2216</v>
      </c>
      <c r="K27" s="7">
        <f t="shared" si="1"/>
        <v>0</v>
      </c>
      <c r="L27" s="9">
        <f t="shared" si="2"/>
        <v>0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>
        <v>20201202</v>
      </c>
      <c r="Z27" s="11">
        <v>3</v>
      </c>
      <c r="AA27" s="11" t="s">
        <v>122</v>
      </c>
      <c r="AB27" s="11" t="str">
        <f t="shared" si="3"/>
        <v>하선동</v>
      </c>
      <c r="AC27" s="4" t="s">
        <v>93</v>
      </c>
      <c r="AD27" s="11"/>
    </row>
    <row r="28" spans="1:30" s="13" customFormat="1" ht="20.100000000000001" customHeight="1" x14ac:dyDescent="0.3">
      <c r="A28" s="4">
        <v>22</v>
      </c>
      <c r="B28" s="5">
        <f t="shared" si="5"/>
        <v>12</v>
      </c>
      <c r="C28" s="5">
        <f t="shared" si="5"/>
        <v>2</v>
      </c>
      <c r="D28" s="6" t="s">
        <v>125</v>
      </c>
      <c r="E28" s="6" t="s">
        <v>124</v>
      </c>
      <c r="F28" s="30" t="s">
        <v>126</v>
      </c>
      <c r="G28" s="4" t="s">
        <v>127</v>
      </c>
      <c r="H28" s="4" t="s">
        <v>128</v>
      </c>
      <c r="I28" s="7">
        <f t="shared" si="0"/>
        <v>1500</v>
      </c>
      <c r="J28" s="8">
        <v>1462</v>
      </c>
      <c r="K28" s="7">
        <f t="shared" si="1"/>
        <v>38</v>
      </c>
      <c r="L28" s="9">
        <f t="shared" si="2"/>
        <v>2.5333333333333333E-2</v>
      </c>
      <c r="M28" s="10">
        <v>4</v>
      </c>
      <c r="N28" s="10"/>
      <c r="O28" s="10"/>
      <c r="P28" s="10"/>
      <c r="Q28" s="10">
        <v>11</v>
      </c>
      <c r="R28" s="10"/>
      <c r="S28" s="10">
        <v>23</v>
      </c>
      <c r="T28" s="10"/>
      <c r="U28" s="10"/>
      <c r="V28" s="10"/>
      <c r="W28" s="10"/>
      <c r="X28" s="10"/>
      <c r="Y28" s="11">
        <v>20201202</v>
      </c>
      <c r="Z28" s="11">
        <v>2</v>
      </c>
      <c r="AA28" s="11" t="s">
        <v>122</v>
      </c>
      <c r="AB28" s="11" t="str">
        <f t="shared" si="3"/>
        <v>하선동</v>
      </c>
      <c r="AC28" s="4" t="s">
        <v>93</v>
      </c>
      <c r="AD28" s="11"/>
    </row>
    <row r="29" spans="1:30" s="13" customFormat="1" ht="20.100000000000001" customHeight="1" x14ac:dyDescent="0.3">
      <c r="A29" s="4">
        <v>23</v>
      </c>
      <c r="B29" s="5">
        <f t="shared" si="5"/>
        <v>12</v>
      </c>
      <c r="C29" s="5">
        <f t="shared" si="5"/>
        <v>2</v>
      </c>
      <c r="D29" s="6" t="s">
        <v>125</v>
      </c>
      <c r="E29" s="6" t="s">
        <v>124</v>
      </c>
      <c r="F29" s="30" t="s">
        <v>126</v>
      </c>
      <c r="G29" s="4" t="s">
        <v>127</v>
      </c>
      <c r="H29" s="4" t="s">
        <v>128</v>
      </c>
      <c r="I29" s="7">
        <f t="shared" si="0"/>
        <v>1617</v>
      </c>
      <c r="J29" s="8">
        <v>1603</v>
      </c>
      <c r="K29" s="7">
        <f t="shared" si="1"/>
        <v>14</v>
      </c>
      <c r="L29" s="9">
        <f t="shared" si="2"/>
        <v>8.658008658008658E-3</v>
      </c>
      <c r="M29" s="10"/>
      <c r="N29" s="10"/>
      <c r="O29" s="10"/>
      <c r="P29" s="10"/>
      <c r="Q29" s="10"/>
      <c r="R29" s="10"/>
      <c r="S29" s="10">
        <v>14</v>
      </c>
      <c r="T29" s="10"/>
      <c r="U29" s="10"/>
      <c r="V29" s="10"/>
      <c r="W29" s="10"/>
      <c r="X29" s="10"/>
      <c r="Y29" s="11">
        <v>20201202</v>
      </c>
      <c r="Z29" s="11">
        <v>2</v>
      </c>
      <c r="AA29" s="11" t="s">
        <v>123</v>
      </c>
      <c r="AB29" s="11" t="str">
        <f t="shared" si="3"/>
        <v>이형준</v>
      </c>
      <c r="AC29" s="4" t="s">
        <v>93</v>
      </c>
      <c r="AD29" s="11"/>
    </row>
    <row r="30" spans="1:30" s="13" customFormat="1" ht="20.100000000000001" customHeight="1" x14ac:dyDescent="0.3">
      <c r="A30" s="4">
        <v>24</v>
      </c>
      <c r="B30" s="5">
        <f t="shared" si="5"/>
        <v>12</v>
      </c>
      <c r="C30" s="5">
        <f t="shared" si="5"/>
        <v>2</v>
      </c>
      <c r="D30" s="6" t="s">
        <v>131</v>
      </c>
      <c r="E30" s="6" t="s">
        <v>130</v>
      </c>
      <c r="F30" s="6" t="s">
        <v>129</v>
      </c>
      <c r="G30" s="4" t="s">
        <v>132</v>
      </c>
      <c r="H30" s="4" t="s">
        <v>56</v>
      </c>
      <c r="I30" s="7">
        <f t="shared" si="0"/>
        <v>1622</v>
      </c>
      <c r="J30" s="8">
        <v>1622</v>
      </c>
      <c r="K30" s="7">
        <f t="shared" si="1"/>
        <v>0</v>
      </c>
      <c r="L30" s="9">
        <f t="shared" si="2"/>
        <v>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>
        <v>20201202</v>
      </c>
      <c r="Z30" s="11">
        <v>11</v>
      </c>
      <c r="AA30" s="5" t="s">
        <v>122</v>
      </c>
      <c r="AB30" s="11" t="str">
        <f t="shared" si="3"/>
        <v>하선동</v>
      </c>
      <c r="AC30" s="4" t="s">
        <v>93</v>
      </c>
      <c r="AD30" s="11"/>
    </row>
    <row r="31" spans="1:30" s="13" customFormat="1" ht="20.100000000000001" customHeight="1" x14ac:dyDescent="0.3">
      <c r="A31" s="4">
        <v>25</v>
      </c>
      <c r="B31" s="5">
        <f t="shared" si="5"/>
        <v>12</v>
      </c>
      <c r="C31" s="5">
        <f t="shared" si="5"/>
        <v>2</v>
      </c>
      <c r="D31" s="6" t="s">
        <v>131</v>
      </c>
      <c r="E31" s="6" t="s">
        <v>130</v>
      </c>
      <c r="F31" s="6" t="s">
        <v>129</v>
      </c>
      <c r="G31" s="4" t="s">
        <v>132</v>
      </c>
      <c r="H31" s="4" t="s">
        <v>56</v>
      </c>
      <c r="I31" s="7">
        <f t="shared" si="0"/>
        <v>6954</v>
      </c>
      <c r="J31" s="8">
        <v>6954</v>
      </c>
      <c r="K31" s="7">
        <f t="shared" si="1"/>
        <v>0</v>
      </c>
      <c r="L31" s="9">
        <f t="shared" si="2"/>
        <v>0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>
        <v>20201202</v>
      </c>
      <c r="Z31" s="11">
        <v>11</v>
      </c>
      <c r="AA31" s="5" t="s">
        <v>123</v>
      </c>
      <c r="AB31" s="11" t="str">
        <f t="shared" si="3"/>
        <v>이형준</v>
      </c>
      <c r="AC31" s="4" t="s">
        <v>93</v>
      </c>
      <c r="AD31" s="11"/>
    </row>
    <row r="32" spans="1:30" s="13" customFormat="1" ht="20.100000000000001" customHeight="1" x14ac:dyDescent="0.3">
      <c r="A32" s="4">
        <v>26</v>
      </c>
      <c r="B32" s="5">
        <f t="shared" si="5"/>
        <v>12</v>
      </c>
      <c r="C32" s="5">
        <f t="shared" si="5"/>
        <v>2</v>
      </c>
      <c r="D32" s="6" t="s">
        <v>72</v>
      </c>
      <c r="E32" s="6" t="s">
        <v>68</v>
      </c>
      <c r="F32" s="6" t="s">
        <v>86</v>
      </c>
      <c r="G32" s="4" t="s">
        <v>87</v>
      </c>
      <c r="H32" s="4" t="s">
        <v>56</v>
      </c>
      <c r="I32" s="7">
        <f t="shared" si="0"/>
        <v>2857</v>
      </c>
      <c r="J32" s="8">
        <v>2400</v>
      </c>
      <c r="K32" s="7">
        <f t="shared" si="1"/>
        <v>457</v>
      </c>
      <c r="L32" s="9">
        <f t="shared" si="2"/>
        <v>0.15995799789989498</v>
      </c>
      <c r="M32" s="10">
        <v>367</v>
      </c>
      <c r="N32" s="10"/>
      <c r="O32" s="10"/>
      <c r="P32" s="10">
        <v>50</v>
      </c>
      <c r="Q32" s="10">
        <v>40</v>
      </c>
      <c r="R32" s="10"/>
      <c r="S32" s="10"/>
      <c r="T32" s="10"/>
      <c r="U32" s="10"/>
      <c r="V32" s="10"/>
      <c r="W32" s="10"/>
      <c r="X32" s="10"/>
      <c r="Y32" s="11">
        <v>20201201</v>
      </c>
      <c r="Z32" s="11">
        <v>7</v>
      </c>
      <c r="AA32" s="5" t="s">
        <v>123</v>
      </c>
      <c r="AB32" s="11" t="str">
        <f t="shared" si="3"/>
        <v>이형준</v>
      </c>
      <c r="AC32" s="12" t="s">
        <v>144</v>
      </c>
      <c r="AD32" s="11" t="s">
        <v>146</v>
      </c>
    </row>
    <row r="33" spans="1:30" s="13" customFormat="1" ht="20.100000000000001" customHeight="1" x14ac:dyDescent="0.3">
      <c r="A33" s="4">
        <v>27</v>
      </c>
      <c r="B33" s="5">
        <f t="shared" si="5"/>
        <v>12</v>
      </c>
      <c r="C33" s="5">
        <f t="shared" si="5"/>
        <v>2</v>
      </c>
      <c r="D33" s="6" t="s">
        <v>72</v>
      </c>
      <c r="E33" s="6" t="s">
        <v>68</v>
      </c>
      <c r="F33" s="6" t="s">
        <v>86</v>
      </c>
      <c r="G33" s="4" t="s">
        <v>87</v>
      </c>
      <c r="H33" s="4" t="s">
        <v>56</v>
      </c>
      <c r="I33" s="7">
        <f t="shared" si="0"/>
        <v>735</v>
      </c>
      <c r="J33" s="8">
        <v>676</v>
      </c>
      <c r="K33" s="7">
        <f t="shared" si="1"/>
        <v>59</v>
      </c>
      <c r="L33" s="9">
        <f t="shared" si="2"/>
        <v>8.0272108843537415E-2</v>
      </c>
      <c r="M33" s="10">
        <v>42</v>
      </c>
      <c r="N33" s="10"/>
      <c r="O33" s="10"/>
      <c r="P33" s="10">
        <v>2</v>
      </c>
      <c r="Q33" s="10">
        <v>15</v>
      </c>
      <c r="R33" s="10"/>
      <c r="S33" s="10"/>
      <c r="T33" s="10"/>
      <c r="U33" s="10"/>
      <c r="V33" s="10"/>
      <c r="W33" s="10"/>
      <c r="X33" s="10"/>
      <c r="Y33" s="11">
        <v>20201202</v>
      </c>
      <c r="Z33" s="11">
        <v>7</v>
      </c>
      <c r="AA33" s="5" t="s">
        <v>122</v>
      </c>
      <c r="AB33" s="11" t="str">
        <f t="shared" si="3"/>
        <v>하선동</v>
      </c>
      <c r="AC33" s="12" t="s">
        <v>144</v>
      </c>
      <c r="AD33" s="11"/>
    </row>
    <row r="34" spans="1:30" s="13" customFormat="1" ht="20.100000000000001" customHeight="1" x14ac:dyDescent="0.3">
      <c r="A34" s="4">
        <v>28</v>
      </c>
      <c r="B34" s="5">
        <f t="shared" si="5"/>
        <v>12</v>
      </c>
      <c r="C34" s="5">
        <f t="shared" si="5"/>
        <v>2</v>
      </c>
      <c r="D34" s="6" t="s">
        <v>78</v>
      </c>
      <c r="E34" s="4" t="s">
        <v>79</v>
      </c>
      <c r="F34" s="6" t="s">
        <v>80</v>
      </c>
      <c r="G34" s="4" t="s">
        <v>67</v>
      </c>
      <c r="H34" s="4" t="s">
        <v>56</v>
      </c>
      <c r="I34" s="7">
        <f t="shared" si="0"/>
        <v>1040</v>
      </c>
      <c r="J34" s="8">
        <v>1010</v>
      </c>
      <c r="K34" s="7">
        <f t="shared" si="1"/>
        <v>30</v>
      </c>
      <c r="L34" s="9">
        <f t="shared" si="2"/>
        <v>2.8846153846153848E-2</v>
      </c>
      <c r="M34" s="10"/>
      <c r="N34" s="10"/>
      <c r="O34" s="10"/>
      <c r="P34" s="10">
        <v>30</v>
      </c>
      <c r="Q34" s="10"/>
      <c r="R34" s="10"/>
      <c r="S34" s="10"/>
      <c r="T34" s="10"/>
      <c r="U34" s="10"/>
      <c r="V34" s="10"/>
      <c r="W34" s="10"/>
      <c r="X34" s="10"/>
      <c r="Y34" s="11">
        <v>20201201</v>
      </c>
      <c r="Z34" s="11">
        <v>8</v>
      </c>
      <c r="AA34" s="5" t="s">
        <v>123</v>
      </c>
      <c r="AB34" s="11" t="str">
        <f t="shared" si="3"/>
        <v>이형준</v>
      </c>
      <c r="AC34" s="12" t="s">
        <v>144</v>
      </c>
      <c r="AD34" s="11"/>
    </row>
    <row r="35" spans="1:30" s="13" customFormat="1" ht="20.100000000000001" customHeight="1" x14ac:dyDescent="0.3">
      <c r="A35" s="4">
        <v>29</v>
      </c>
      <c r="B35" s="5">
        <f t="shared" si="5"/>
        <v>12</v>
      </c>
      <c r="C35" s="5">
        <f t="shared" si="5"/>
        <v>2</v>
      </c>
      <c r="D35" s="6" t="s">
        <v>78</v>
      </c>
      <c r="E35" s="4" t="s">
        <v>79</v>
      </c>
      <c r="F35" s="6" t="s">
        <v>80</v>
      </c>
      <c r="G35" s="4" t="s">
        <v>67</v>
      </c>
      <c r="H35" s="4" t="s">
        <v>56</v>
      </c>
      <c r="I35" s="7">
        <f t="shared" si="0"/>
        <v>1528</v>
      </c>
      <c r="J35" s="8">
        <v>1468</v>
      </c>
      <c r="K35" s="7">
        <f t="shared" si="1"/>
        <v>60</v>
      </c>
      <c r="L35" s="9">
        <f t="shared" si="2"/>
        <v>3.9267015706806283E-2</v>
      </c>
      <c r="M35" s="10"/>
      <c r="N35" s="10"/>
      <c r="O35" s="10"/>
      <c r="P35" s="10">
        <v>59</v>
      </c>
      <c r="Q35" s="10">
        <v>1</v>
      </c>
      <c r="R35" s="10"/>
      <c r="S35" s="10"/>
      <c r="T35" s="10"/>
      <c r="U35" s="10"/>
      <c r="V35" s="10"/>
      <c r="W35" s="10"/>
      <c r="X35" s="10"/>
      <c r="Y35" s="11">
        <v>20201202</v>
      </c>
      <c r="Z35" s="11">
        <v>8</v>
      </c>
      <c r="AA35" s="5" t="s">
        <v>122</v>
      </c>
      <c r="AB35" s="11" t="str">
        <f t="shared" si="3"/>
        <v>하선동</v>
      </c>
      <c r="AC35" s="12" t="s">
        <v>144</v>
      </c>
      <c r="AD35" s="11"/>
    </row>
    <row r="36" spans="1:30" s="13" customFormat="1" ht="20.100000000000001" customHeight="1" x14ac:dyDescent="0.3">
      <c r="A36" s="4">
        <v>30</v>
      </c>
      <c r="B36" s="5">
        <f t="shared" si="5"/>
        <v>12</v>
      </c>
      <c r="C36" s="5">
        <f t="shared" si="5"/>
        <v>2</v>
      </c>
      <c r="D36" s="6" t="s">
        <v>69</v>
      </c>
      <c r="E36" s="6" t="s">
        <v>68</v>
      </c>
      <c r="F36" s="6" t="s">
        <v>66</v>
      </c>
      <c r="G36" s="4" t="s">
        <v>67</v>
      </c>
      <c r="H36" s="4" t="s">
        <v>56</v>
      </c>
      <c r="I36" s="7">
        <f t="shared" si="0"/>
        <v>1999</v>
      </c>
      <c r="J36" s="8">
        <v>1975</v>
      </c>
      <c r="K36" s="7">
        <f t="shared" si="1"/>
        <v>24</v>
      </c>
      <c r="L36" s="9">
        <f t="shared" si="2"/>
        <v>1.200600300150075E-2</v>
      </c>
      <c r="M36" s="10"/>
      <c r="N36" s="10"/>
      <c r="O36" s="10"/>
      <c r="P36" s="10">
        <v>22</v>
      </c>
      <c r="Q36" s="10">
        <v>2</v>
      </c>
      <c r="R36" s="10"/>
      <c r="S36" s="10"/>
      <c r="T36" s="10"/>
      <c r="U36" s="10"/>
      <c r="V36" s="10"/>
      <c r="W36" s="10"/>
      <c r="X36" s="10"/>
      <c r="Y36" s="11">
        <v>20201201</v>
      </c>
      <c r="Z36" s="11">
        <v>15</v>
      </c>
      <c r="AA36" s="5" t="s">
        <v>123</v>
      </c>
      <c r="AB36" s="11" t="str">
        <f t="shared" si="3"/>
        <v>이형준</v>
      </c>
      <c r="AC36" s="12" t="s">
        <v>144</v>
      </c>
      <c r="AD36" s="11"/>
    </row>
    <row r="37" spans="1:30" s="13" customFormat="1" ht="20.100000000000001" customHeight="1" x14ac:dyDescent="0.3">
      <c r="A37" s="4">
        <v>31</v>
      </c>
      <c r="B37" s="5">
        <f t="shared" si="5"/>
        <v>12</v>
      </c>
      <c r="C37" s="5">
        <f t="shared" si="5"/>
        <v>2</v>
      </c>
      <c r="D37" s="6" t="s">
        <v>69</v>
      </c>
      <c r="E37" s="6" t="s">
        <v>68</v>
      </c>
      <c r="F37" s="6" t="s">
        <v>66</v>
      </c>
      <c r="G37" s="4" t="s">
        <v>67</v>
      </c>
      <c r="H37" s="4" t="s">
        <v>56</v>
      </c>
      <c r="I37" s="7">
        <f t="shared" si="0"/>
        <v>1554</v>
      </c>
      <c r="J37" s="8">
        <v>1250</v>
      </c>
      <c r="K37" s="7">
        <f t="shared" si="1"/>
        <v>304</v>
      </c>
      <c r="L37" s="9">
        <f t="shared" si="2"/>
        <v>0.19562419562419561</v>
      </c>
      <c r="M37" s="10"/>
      <c r="N37" s="10"/>
      <c r="O37" s="10"/>
      <c r="P37" s="10">
        <v>27</v>
      </c>
      <c r="Q37" s="10">
        <v>3</v>
      </c>
      <c r="R37" s="10"/>
      <c r="S37" s="10"/>
      <c r="T37" s="10"/>
      <c r="U37" s="10">
        <v>274</v>
      </c>
      <c r="V37" s="10"/>
      <c r="W37" s="10"/>
      <c r="X37" s="10"/>
      <c r="Y37" s="11">
        <v>20201202</v>
      </c>
      <c r="Z37" s="11">
        <v>15</v>
      </c>
      <c r="AA37" s="5" t="s">
        <v>122</v>
      </c>
      <c r="AB37" s="11" t="str">
        <f t="shared" si="3"/>
        <v>하선동</v>
      </c>
      <c r="AC37" s="12" t="s">
        <v>144</v>
      </c>
      <c r="AD37" s="11" t="s">
        <v>145</v>
      </c>
    </row>
    <row r="38" spans="1:30" s="13" customFormat="1" ht="20.100000000000001" customHeight="1" x14ac:dyDescent="0.3">
      <c r="A38" s="4">
        <v>32</v>
      </c>
      <c r="B38" s="5">
        <f t="shared" si="5"/>
        <v>12</v>
      </c>
      <c r="C38" s="5">
        <f t="shared" si="5"/>
        <v>2</v>
      </c>
      <c r="D38" s="6" t="s">
        <v>78</v>
      </c>
      <c r="E38" s="4" t="s">
        <v>79</v>
      </c>
      <c r="F38" s="6" t="s">
        <v>80</v>
      </c>
      <c r="G38" s="4" t="s">
        <v>67</v>
      </c>
      <c r="H38" s="4" t="s">
        <v>56</v>
      </c>
      <c r="I38" s="7">
        <f t="shared" si="0"/>
        <v>1239</v>
      </c>
      <c r="J38" s="8">
        <v>1225</v>
      </c>
      <c r="K38" s="7">
        <f t="shared" si="1"/>
        <v>14</v>
      </c>
      <c r="L38" s="9">
        <f t="shared" si="2"/>
        <v>1.1299435028248588E-2</v>
      </c>
      <c r="M38" s="10"/>
      <c r="N38" s="10"/>
      <c r="O38" s="10"/>
      <c r="P38" s="10">
        <v>14</v>
      </c>
      <c r="Q38" s="10"/>
      <c r="R38" s="10"/>
      <c r="S38" s="10"/>
      <c r="T38" s="10"/>
      <c r="U38" s="10"/>
      <c r="V38" s="10"/>
      <c r="W38" s="10"/>
      <c r="X38" s="10"/>
      <c r="Y38" s="11">
        <v>20201201</v>
      </c>
      <c r="Z38" s="11">
        <v>8</v>
      </c>
      <c r="AA38" s="5" t="s">
        <v>123</v>
      </c>
      <c r="AB38" s="11" t="str">
        <f t="shared" si="3"/>
        <v>이형준</v>
      </c>
      <c r="AC38" s="12" t="s">
        <v>147</v>
      </c>
      <c r="AD38" s="11"/>
    </row>
    <row r="39" spans="1:30" s="13" customFormat="1" ht="20.100000000000001" customHeight="1" x14ac:dyDescent="0.3">
      <c r="A39" s="4">
        <v>33</v>
      </c>
      <c r="B39" s="5">
        <f t="shared" si="5"/>
        <v>12</v>
      </c>
      <c r="C39" s="5">
        <f t="shared" si="5"/>
        <v>2</v>
      </c>
      <c r="D39" s="6" t="s">
        <v>26</v>
      </c>
      <c r="E39" s="6" t="s">
        <v>68</v>
      </c>
      <c r="F39" s="6" t="s">
        <v>94</v>
      </c>
      <c r="G39" s="4" t="s">
        <v>95</v>
      </c>
      <c r="H39" s="4" t="s">
        <v>56</v>
      </c>
      <c r="I39" s="7">
        <f t="shared" si="0"/>
        <v>48</v>
      </c>
      <c r="J39" s="8">
        <v>42</v>
      </c>
      <c r="K39" s="7">
        <f t="shared" si="1"/>
        <v>6</v>
      </c>
      <c r="L39" s="9">
        <f t="shared" si="2"/>
        <v>0.125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>
        <v>6</v>
      </c>
      <c r="Y39" s="11">
        <v>20201201</v>
      </c>
      <c r="Z39" s="11">
        <v>9</v>
      </c>
      <c r="AA39" s="5" t="s">
        <v>122</v>
      </c>
      <c r="AB39" s="11" t="str">
        <f t="shared" si="3"/>
        <v>하선동</v>
      </c>
      <c r="AC39" s="12" t="s">
        <v>147</v>
      </c>
      <c r="AD39" s="11"/>
    </row>
    <row r="40" spans="1:30" s="13" customFormat="1" ht="20.100000000000001" customHeight="1" x14ac:dyDescent="0.3">
      <c r="A40" s="4">
        <v>34</v>
      </c>
      <c r="B40" s="5">
        <f t="shared" si="5"/>
        <v>12</v>
      </c>
      <c r="C40" s="5">
        <f t="shared" si="5"/>
        <v>2</v>
      </c>
      <c r="D40" s="6" t="s">
        <v>26</v>
      </c>
      <c r="E40" s="6" t="s">
        <v>68</v>
      </c>
      <c r="F40" s="6" t="s">
        <v>94</v>
      </c>
      <c r="G40" s="4" t="s">
        <v>95</v>
      </c>
      <c r="H40" s="4" t="s">
        <v>56</v>
      </c>
      <c r="I40" s="7">
        <f t="shared" si="0"/>
        <v>530</v>
      </c>
      <c r="J40" s="8">
        <v>438</v>
      </c>
      <c r="K40" s="7">
        <f t="shared" si="1"/>
        <v>92</v>
      </c>
      <c r="L40" s="9">
        <f t="shared" si="2"/>
        <v>0.17358490566037735</v>
      </c>
      <c r="M40" s="10">
        <v>20</v>
      </c>
      <c r="N40" s="10"/>
      <c r="O40" s="10"/>
      <c r="P40" s="10">
        <v>1</v>
      </c>
      <c r="Q40" s="10"/>
      <c r="R40" s="10"/>
      <c r="S40" s="10"/>
      <c r="T40" s="10"/>
      <c r="U40" s="10"/>
      <c r="V40" s="10"/>
      <c r="W40" s="10"/>
      <c r="X40" s="10">
        <v>71</v>
      </c>
      <c r="Y40" s="11">
        <v>20201202</v>
      </c>
      <c r="Z40" s="11">
        <v>9</v>
      </c>
      <c r="AA40" s="5" t="s">
        <v>122</v>
      </c>
      <c r="AB40" s="11" t="str">
        <f t="shared" si="3"/>
        <v>하선동</v>
      </c>
      <c r="AC40" s="12" t="s">
        <v>147</v>
      </c>
      <c r="AD40" s="11"/>
    </row>
    <row r="41" spans="1:30" s="13" customFormat="1" ht="20.100000000000001" customHeight="1" x14ac:dyDescent="0.3">
      <c r="A41" s="4">
        <v>35</v>
      </c>
      <c r="B41" s="5">
        <f t="shared" ref="B41:C46" si="6">B40</f>
        <v>12</v>
      </c>
      <c r="C41" s="5">
        <f t="shared" si="6"/>
        <v>2</v>
      </c>
      <c r="D41" s="6" t="s">
        <v>41</v>
      </c>
      <c r="E41" s="6" t="s">
        <v>150</v>
      </c>
      <c r="F41" s="6" t="s">
        <v>149</v>
      </c>
      <c r="G41" s="4" t="s">
        <v>152</v>
      </c>
      <c r="H41" s="4" t="s">
        <v>56</v>
      </c>
      <c r="I41" s="7">
        <f t="shared" si="0"/>
        <v>11700</v>
      </c>
      <c r="J41" s="8">
        <v>11500</v>
      </c>
      <c r="K41" s="7">
        <f t="shared" si="1"/>
        <v>200</v>
      </c>
      <c r="L41" s="9">
        <f t="shared" si="2"/>
        <v>1.7094017094017096E-2</v>
      </c>
      <c r="M41" s="10"/>
      <c r="N41" s="10"/>
      <c r="O41" s="10">
        <v>130</v>
      </c>
      <c r="P41" s="10"/>
      <c r="Q41" s="10">
        <v>70</v>
      </c>
      <c r="R41" s="10"/>
      <c r="S41" s="10"/>
      <c r="T41" s="10"/>
      <c r="U41" s="10"/>
      <c r="V41" s="10"/>
      <c r="W41" s="10"/>
      <c r="X41" s="10"/>
      <c r="Y41" s="11">
        <v>20201102</v>
      </c>
      <c r="Z41" s="11">
        <v>5</v>
      </c>
      <c r="AA41" s="5" t="s">
        <v>122</v>
      </c>
      <c r="AB41" s="11" t="str">
        <f t="shared" si="3"/>
        <v>하선동</v>
      </c>
      <c r="AC41" s="11" t="s">
        <v>148</v>
      </c>
      <c r="AD41" s="11" t="s">
        <v>151</v>
      </c>
    </row>
    <row r="42" spans="1:30" s="13" customFormat="1" ht="20.100000000000001" customHeight="1" x14ac:dyDescent="0.3">
      <c r="A42" s="4">
        <v>36</v>
      </c>
      <c r="B42" s="5">
        <f t="shared" si="6"/>
        <v>12</v>
      </c>
      <c r="C42" s="5">
        <f t="shared" si="6"/>
        <v>2</v>
      </c>
      <c r="D42" s="6" t="s">
        <v>135</v>
      </c>
      <c r="E42" s="4" t="s">
        <v>134</v>
      </c>
      <c r="F42" s="4" t="s">
        <v>133</v>
      </c>
      <c r="G42" s="4" t="s">
        <v>136</v>
      </c>
      <c r="H42" s="4" t="s">
        <v>56</v>
      </c>
      <c r="I42" s="7">
        <f t="shared" si="0"/>
        <v>820</v>
      </c>
      <c r="J42" s="8">
        <v>820</v>
      </c>
      <c r="K42" s="7">
        <f t="shared" si="1"/>
        <v>0</v>
      </c>
      <c r="L42" s="9">
        <f t="shared" si="2"/>
        <v>0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>
        <v>20201202</v>
      </c>
      <c r="Z42" s="11">
        <v>14</v>
      </c>
      <c r="AA42" s="5" t="s">
        <v>122</v>
      </c>
      <c r="AB42" s="11" t="str">
        <f t="shared" si="3"/>
        <v>하선동</v>
      </c>
      <c r="AC42" s="11" t="s">
        <v>148</v>
      </c>
      <c r="AD42" s="12"/>
    </row>
    <row r="43" spans="1:30" s="13" customFormat="1" ht="20.100000000000001" customHeight="1" x14ac:dyDescent="0.3">
      <c r="A43" s="4">
        <v>37</v>
      </c>
      <c r="B43" s="5">
        <f t="shared" si="6"/>
        <v>12</v>
      </c>
      <c r="C43" s="5">
        <f t="shared" si="6"/>
        <v>2</v>
      </c>
      <c r="D43" s="6" t="s">
        <v>26</v>
      </c>
      <c r="E43" s="6" t="s">
        <v>139</v>
      </c>
      <c r="F43" s="6" t="s">
        <v>138</v>
      </c>
      <c r="G43" s="4">
        <v>7301</v>
      </c>
      <c r="H43" s="4" t="s">
        <v>56</v>
      </c>
      <c r="I43" s="7">
        <f t="shared" si="0"/>
        <v>1030</v>
      </c>
      <c r="J43" s="8">
        <v>1030</v>
      </c>
      <c r="K43" s="7">
        <f t="shared" si="1"/>
        <v>0</v>
      </c>
      <c r="L43" s="9">
        <f t="shared" si="2"/>
        <v>0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>
        <v>20201202</v>
      </c>
      <c r="Z43" s="11">
        <v>13</v>
      </c>
      <c r="AA43" s="5" t="s">
        <v>122</v>
      </c>
      <c r="AB43" s="11" t="str">
        <f t="shared" si="3"/>
        <v>하선동</v>
      </c>
      <c r="AC43" s="11" t="s">
        <v>148</v>
      </c>
      <c r="AD43" s="12"/>
    </row>
    <row r="44" spans="1:30" s="13" customFormat="1" ht="20.100000000000001" customHeight="1" x14ac:dyDescent="0.3">
      <c r="A44" s="4">
        <v>38</v>
      </c>
      <c r="B44" s="5">
        <f t="shared" si="6"/>
        <v>12</v>
      </c>
      <c r="C44" s="5">
        <f t="shared" si="6"/>
        <v>2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1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  <c r="Z44" s="11"/>
      <c r="AA44" s="5"/>
      <c r="AB44" s="11" t="str">
        <f t="shared" si="3"/>
        <v/>
      </c>
      <c r="AC44" s="4"/>
      <c r="AD44" s="12"/>
    </row>
    <row r="45" spans="1:30" s="13" customFormat="1" ht="20.100000000000001" customHeight="1" x14ac:dyDescent="0.3">
      <c r="A45" s="4">
        <v>39</v>
      </c>
      <c r="B45" s="5">
        <f t="shared" si="6"/>
        <v>12</v>
      </c>
      <c r="C45" s="5">
        <f t="shared" si="6"/>
        <v>2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1"/>
      <c r="AA45" s="5"/>
      <c r="AB45" s="11" t="str">
        <f t="shared" si="3"/>
        <v/>
      </c>
      <c r="AC45" s="4"/>
      <c r="AD45" s="12"/>
    </row>
    <row r="46" spans="1:30" s="13" customFormat="1" ht="20.100000000000001" customHeight="1" x14ac:dyDescent="0.3">
      <c r="A46" s="4">
        <v>40</v>
      </c>
      <c r="B46" s="5">
        <f t="shared" si="6"/>
        <v>12</v>
      </c>
      <c r="C46" s="5">
        <f t="shared" si="6"/>
        <v>2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1"/>
      <c r="AA46" s="5"/>
      <c r="AB46" s="11" t="str">
        <f t="shared" si="3"/>
        <v/>
      </c>
      <c r="AC46" s="4"/>
      <c r="AD46" s="12"/>
    </row>
    <row r="47" spans="1:30" s="15" customFormat="1" x14ac:dyDescent="0.3">
      <c r="A47" s="40"/>
      <c r="B47" s="41"/>
      <c r="C47" s="41"/>
      <c r="D47" s="41"/>
      <c r="E47" s="41"/>
      <c r="F47" s="41"/>
      <c r="G47" s="41"/>
      <c r="H47" s="41"/>
      <c r="I47" s="31">
        <f t="shared" ref="I47:X47" si="7">SUM(I7:I46)</f>
        <v>80096</v>
      </c>
      <c r="J47" s="31">
        <f t="shared" si="7"/>
        <v>78188</v>
      </c>
      <c r="K47" s="31">
        <f t="shared" si="7"/>
        <v>1908</v>
      </c>
      <c r="L47" s="31" t="e">
        <f t="shared" si="7"/>
        <v>#DIV/0!</v>
      </c>
      <c r="M47" s="31">
        <f t="shared" si="7"/>
        <v>523</v>
      </c>
      <c r="N47" s="31">
        <f t="shared" si="7"/>
        <v>58</v>
      </c>
      <c r="O47" s="31">
        <f t="shared" si="7"/>
        <v>130</v>
      </c>
      <c r="P47" s="31">
        <f t="shared" si="7"/>
        <v>507</v>
      </c>
      <c r="Q47" s="31">
        <f t="shared" si="7"/>
        <v>161</v>
      </c>
      <c r="R47" s="24"/>
      <c r="S47" s="31">
        <f t="shared" si="7"/>
        <v>43</v>
      </c>
      <c r="T47" s="31">
        <f t="shared" si="7"/>
        <v>0</v>
      </c>
      <c r="U47" s="31">
        <f t="shared" si="7"/>
        <v>274</v>
      </c>
      <c r="V47" s="31">
        <f t="shared" si="7"/>
        <v>0</v>
      </c>
      <c r="W47" s="31">
        <f t="shared" si="7"/>
        <v>0</v>
      </c>
      <c r="X47" s="31">
        <f t="shared" si="7"/>
        <v>212</v>
      </c>
      <c r="Y47" s="32"/>
      <c r="Z47" s="33"/>
      <c r="AA47" s="33"/>
      <c r="AB47" s="33"/>
      <c r="AC47" s="33"/>
      <c r="AD47" s="33"/>
    </row>
    <row r="48" spans="1:30" s="15" customFormat="1" x14ac:dyDescent="0.3">
      <c r="A48" s="40"/>
      <c r="B48" s="41"/>
      <c r="C48" s="41"/>
      <c r="D48" s="41"/>
      <c r="E48" s="41"/>
      <c r="F48" s="41"/>
      <c r="G48" s="41"/>
      <c r="H48" s="41"/>
      <c r="I48" s="31"/>
      <c r="J48" s="31"/>
      <c r="K48" s="31"/>
      <c r="L48" s="31"/>
      <c r="M48" s="31"/>
      <c r="N48" s="31"/>
      <c r="O48" s="31"/>
      <c r="P48" s="31"/>
      <c r="Q48" s="31"/>
      <c r="R48" s="24"/>
      <c r="S48" s="31"/>
      <c r="T48" s="31"/>
      <c r="U48" s="31"/>
      <c r="V48" s="31"/>
      <c r="W48" s="31"/>
      <c r="X48" s="31"/>
      <c r="Y48" s="33"/>
      <c r="Z48" s="33"/>
      <c r="AA48" s="33"/>
      <c r="AB48" s="33"/>
      <c r="AC48" s="33"/>
      <c r="AD48" s="33"/>
    </row>
    <row r="49" spans="1:30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2</v>
      </c>
      <c r="D49" s="6"/>
      <c r="E49" s="6"/>
      <c r="F49" s="6"/>
      <c r="G49" s="4"/>
      <c r="H49" s="4"/>
      <c r="I49" s="7">
        <f t="shared" ref="I49:I63" si="8">J49+K49</f>
        <v>0</v>
      </c>
      <c r="J49" s="8"/>
      <c r="K49" s="7">
        <f t="shared" ref="K49:K63" si="9">SUM(M49:X49)</f>
        <v>0</v>
      </c>
      <c r="L49" s="9" t="e">
        <f t="shared" ref="L49:L63" si="10">K49/I49</f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/>
      <c r="Z49" s="11"/>
      <c r="AA49" s="5"/>
      <c r="AB49" s="11"/>
      <c r="AC49" s="12"/>
      <c r="AD49" s="12"/>
    </row>
    <row r="50" spans="1:30" ht="20.100000000000001" customHeight="1" x14ac:dyDescent="0.3">
      <c r="A50" s="4">
        <v>2</v>
      </c>
      <c r="B50" s="5" t="str">
        <f t="shared" ref="B50:B63" si="11">LEFT($A$1,1)</f>
        <v>1</v>
      </c>
      <c r="C50" s="5" t="str">
        <f t="shared" ref="C50:C63" si="12">MID($A$1,4,2)</f>
        <v xml:space="preserve"> 2</v>
      </c>
      <c r="D50" s="6"/>
      <c r="E50" s="6"/>
      <c r="F50" s="6"/>
      <c r="G50" s="4"/>
      <c r="H50" s="4"/>
      <c r="I50" s="7">
        <f t="shared" si="8"/>
        <v>0</v>
      </c>
      <c r="J50" s="14"/>
      <c r="K50" s="7">
        <f t="shared" si="9"/>
        <v>0</v>
      </c>
      <c r="L50" s="9" t="e">
        <f t="shared" si="10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/>
      <c r="Z50" s="11"/>
      <c r="AA50" s="5"/>
      <c r="AB50" s="11"/>
      <c r="AC50" s="12"/>
      <c r="AD50" s="12"/>
    </row>
    <row r="51" spans="1:30" ht="20.100000000000001" customHeight="1" x14ac:dyDescent="0.3">
      <c r="A51" s="4">
        <v>3</v>
      </c>
      <c r="B51" s="5" t="str">
        <f t="shared" si="11"/>
        <v>1</v>
      </c>
      <c r="C51" s="5" t="str">
        <f t="shared" si="12"/>
        <v xml:space="preserve"> 2</v>
      </c>
      <c r="D51" s="6"/>
      <c r="E51" s="6"/>
      <c r="F51" s="6"/>
      <c r="G51" s="4"/>
      <c r="H51" s="4"/>
      <c r="I51" s="7">
        <f t="shared" si="8"/>
        <v>0</v>
      </c>
      <c r="J51" s="8"/>
      <c r="K51" s="7">
        <f t="shared" si="9"/>
        <v>0</v>
      </c>
      <c r="L51" s="9" t="e">
        <f t="shared" si="10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/>
      <c r="Z51" s="11"/>
      <c r="AA51" s="5"/>
      <c r="AB51" s="11"/>
      <c r="AC51" s="4"/>
      <c r="AD51" s="12"/>
    </row>
    <row r="52" spans="1:30" ht="20.100000000000001" customHeight="1" x14ac:dyDescent="0.3">
      <c r="A52" s="4">
        <v>4</v>
      </c>
      <c r="B52" s="5" t="str">
        <f t="shared" si="11"/>
        <v>1</v>
      </c>
      <c r="C52" s="5" t="str">
        <f t="shared" si="12"/>
        <v xml:space="preserve"> 2</v>
      </c>
      <c r="D52" s="6"/>
      <c r="E52" s="6"/>
      <c r="F52" s="6"/>
      <c r="G52" s="4"/>
      <c r="H52" s="4"/>
      <c r="I52" s="7">
        <f t="shared" si="8"/>
        <v>0</v>
      </c>
      <c r="J52" s="8"/>
      <c r="K52" s="7">
        <f t="shared" si="9"/>
        <v>0</v>
      </c>
      <c r="L52" s="9" t="e">
        <f t="shared" si="10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  <c r="Z52" s="11"/>
      <c r="AA52" s="5"/>
      <c r="AB52" s="11"/>
      <c r="AC52" s="4"/>
      <c r="AD52" s="12"/>
    </row>
    <row r="53" spans="1:30" ht="20.100000000000001" customHeight="1" x14ac:dyDescent="0.3">
      <c r="A53" s="4">
        <v>5</v>
      </c>
      <c r="B53" s="5" t="str">
        <f t="shared" si="11"/>
        <v>1</v>
      </c>
      <c r="C53" s="5" t="str">
        <f t="shared" si="12"/>
        <v xml:space="preserve"> 2</v>
      </c>
      <c r="D53" s="6"/>
      <c r="E53" s="6"/>
      <c r="F53" s="6"/>
      <c r="G53" s="4"/>
      <c r="H53" s="4"/>
      <c r="I53" s="7">
        <f t="shared" si="8"/>
        <v>0</v>
      </c>
      <c r="J53" s="8"/>
      <c r="K53" s="7">
        <f t="shared" si="9"/>
        <v>0</v>
      </c>
      <c r="L53" s="9" t="e">
        <f t="shared" si="10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  <c r="Z53" s="11"/>
      <c r="AA53" s="5"/>
      <c r="AB53" s="11"/>
      <c r="AC53" s="4"/>
      <c r="AD53" s="12"/>
    </row>
    <row r="54" spans="1:30" ht="20.100000000000001" customHeight="1" x14ac:dyDescent="0.3">
      <c r="A54" s="4">
        <v>6</v>
      </c>
      <c r="B54" s="5" t="str">
        <f t="shared" si="11"/>
        <v>1</v>
      </c>
      <c r="C54" s="5" t="str">
        <f t="shared" si="12"/>
        <v xml:space="preserve"> 2</v>
      </c>
      <c r="D54" s="6"/>
      <c r="E54" s="6"/>
      <c r="F54" s="6"/>
      <c r="G54" s="4"/>
      <c r="H54" s="4"/>
      <c r="I54" s="7">
        <f t="shared" si="8"/>
        <v>0</v>
      </c>
      <c r="J54" s="8"/>
      <c r="K54" s="7">
        <f t="shared" si="9"/>
        <v>0</v>
      </c>
      <c r="L54" s="9" t="e">
        <f t="shared" si="10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  <c r="Z54" s="11"/>
      <c r="AA54" s="5"/>
      <c r="AB54" s="11"/>
      <c r="AC54" s="4"/>
      <c r="AD54" s="12"/>
    </row>
    <row r="55" spans="1:30" ht="20.100000000000001" customHeight="1" x14ac:dyDescent="0.3">
      <c r="A55" s="4">
        <v>7</v>
      </c>
      <c r="B55" s="5" t="str">
        <f t="shared" si="11"/>
        <v>1</v>
      </c>
      <c r="C55" s="5" t="str">
        <f t="shared" si="12"/>
        <v xml:space="preserve"> 2</v>
      </c>
      <c r="D55" s="6"/>
      <c r="E55" s="6"/>
      <c r="F55" s="6"/>
      <c r="G55" s="4"/>
      <c r="H55" s="4"/>
      <c r="I55" s="7">
        <f t="shared" si="8"/>
        <v>0</v>
      </c>
      <c r="J55" s="8"/>
      <c r="K55" s="7">
        <f t="shared" si="9"/>
        <v>0</v>
      </c>
      <c r="L55" s="9" t="e">
        <f t="shared" si="10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  <c r="Z55" s="11"/>
      <c r="AA55" s="5"/>
      <c r="AB55" s="11"/>
      <c r="AC55" s="4"/>
      <c r="AD55" s="12"/>
    </row>
    <row r="56" spans="1:30" ht="20.100000000000001" customHeight="1" x14ac:dyDescent="0.3">
      <c r="A56" s="4">
        <v>8</v>
      </c>
      <c r="B56" s="5" t="str">
        <f t="shared" si="11"/>
        <v>1</v>
      </c>
      <c r="C56" s="5" t="str">
        <f t="shared" si="12"/>
        <v xml:space="preserve"> 2</v>
      </c>
      <c r="D56" s="6"/>
      <c r="E56" s="6"/>
      <c r="F56" s="6"/>
      <c r="G56" s="4"/>
      <c r="H56" s="4"/>
      <c r="I56" s="7">
        <f t="shared" si="8"/>
        <v>0</v>
      </c>
      <c r="J56" s="8"/>
      <c r="K56" s="7">
        <f t="shared" si="9"/>
        <v>0</v>
      </c>
      <c r="L56" s="9" t="e">
        <f t="shared" si="10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  <c r="Z56" s="11"/>
      <c r="AA56" s="5"/>
      <c r="AB56" s="11"/>
      <c r="AC56" s="12"/>
      <c r="AD56" s="12"/>
    </row>
    <row r="57" spans="1:30" ht="20.100000000000001" customHeight="1" x14ac:dyDescent="0.3">
      <c r="A57" s="4">
        <v>9</v>
      </c>
      <c r="B57" s="5" t="str">
        <f t="shared" si="11"/>
        <v>1</v>
      </c>
      <c r="C57" s="5" t="str">
        <f t="shared" si="12"/>
        <v xml:space="preserve"> 2</v>
      </c>
      <c r="D57" s="6"/>
      <c r="E57" s="6"/>
      <c r="F57" s="6"/>
      <c r="G57" s="4"/>
      <c r="H57" s="4"/>
      <c r="I57" s="7">
        <f t="shared" si="8"/>
        <v>0</v>
      </c>
      <c r="J57" s="8"/>
      <c r="K57" s="7">
        <f t="shared" si="9"/>
        <v>0</v>
      </c>
      <c r="L57" s="9" t="e">
        <f t="shared" si="10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  <c r="Z57" s="11"/>
      <c r="AA57" s="5"/>
      <c r="AB57" s="11"/>
      <c r="AC57" s="12"/>
      <c r="AD57" s="12"/>
    </row>
    <row r="58" spans="1:30" ht="20.100000000000001" customHeight="1" x14ac:dyDescent="0.3">
      <c r="A58" s="4">
        <v>10</v>
      </c>
      <c r="B58" s="5" t="str">
        <f t="shared" si="11"/>
        <v>1</v>
      </c>
      <c r="C58" s="5" t="str">
        <f t="shared" si="12"/>
        <v xml:space="preserve"> 2</v>
      </c>
      <c r="D58" s="6"/>
      <c r="E58" s="6"/>
      <c r="F58" s="6"/>
      <c r="G58" s="4"/>
      <c r="H58" s="4"/>
      <c r="I58" s="7">
        <f t="shared" si="8"/>
        <v>0</v>
      </c>
      <c r="J58" s="8"/>
      <c r="K58" s="7">
        <f t="shared" si="9"/>
        <v>0</v>
      </c>
      <c r="L58" s="9" t="e">
        <f t="shared" si="10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1"/>
      <c r="AA58" s="5"/>
      <c r="AB58" s="11"/>
      <c r="AC58" s="4"/>
      <c r="AD58" s="12"/>
    </row>
    <row r="59" spans="1:30" ht="20.100000000000001" customHeight="1" x14ac:dyDescent="0.3">
      <c r="A59" s="4">
        <v>11</v>
      </c>
      <c r="B59" s="5" t="str">
        <f t="shared" si="11"/>
        <v>1</v>
      </c>
      <c r="C59" s="5" t="str">
        <f t="shared" si="12"/>
        <v xml:space="preserve"> 2</v>
      </c>
      <c r="D59" s="6"/>
      <c r="E59" s="6"/>
      <c r="F59" s="6"/>
      <c r="G59" s="4"/>
      <c r="H59" s="4"/>
      <c r="I59" s="7">
        <f t="shared" si="8"/>
        <v>0</v>
      </c>
      <c r="J59" s="8"/>
      <c r="K59" s="7">
        <f t="shared" si="9"/>
        <v>0</v>
      </c>
      <c r="L59" s="9" t="e">
        <f t="shared" si="10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1"/>
      <c r="AA59" s="5"/>
      <c r="AB59" s="11"/>
      <c r="AC59" s="4"/>
      <c r="AD59" s="12"/>
    </row>
    <row r="60" spans="1:30" ht="20.100000000000001" customHeight="1" x14ac:dyDescent="0.3">
      <c r="A60" s="4">
        <v>12</v>
      </c>
      <c r="B60" s="5" t="str">
        <f t="shared" si="11"/>
        <v>1</v>
      </c>
      <c r="C60" s="5" t="str">
        <f t="shared" si="12"/>
        <v xml:space="preserve"> 2</v>
      </c>
      <c r="D60" s="6"/>
      <c r="E60" s="6"/>
      <c r="F60" s="6"/>
      <c r="G60" s="4"/>
      <c r="H60" s="4"/>
      <c r="I60" s="7">
        <f t="shared" si="8"/>
        <v>0</v>
      </c>
      <c r="J60" s="8"/>
      <c r="K60" s="7">
        <f t="shared" si="9"/>
        <v>0</v>
      </c>
      <c r="L60" s="9" t="e">
        <f t="shared" si="10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  <c r="Z60" s="11"/>
      <c r="AA60" s="5"/>
      <c r="AB60" s="11"/>
      <c r="AC60" s="4"/>
      <c r="AD60" s="12"/>
    </row>
    <row r="61" spans="1:30" ht="20.100000000000001" customHeight="1" x14ac:dyDescent="0.3">
      <c r="A61" s="4">
        <v>13</v>
      </c>
      <c r="B61" s="5" t="str">
        <f t="shared" si="11"/>
        <v>1</v>
      </c>
      <c r="C61" s="5" t="str">
        <f t="shared" si="12"/>
        <v xml:space="preserve"> 2</v>
      </c>
      <c r="D61" s="6"/>
      <c r="E61" s="6"/>
      <c r="F61" s="6"/>
      <c r="G61" s="4"/>
      <c r="H61" s="4"/>
      <c r="I61" s="7">
        <f t="shared" si="8"/>
        <v>0</v>
      </c>
      <c r="J61" s="8"/>
      <c r="K61" s="7">
        <f t="shared" si="9"/>
        <v>0</v>
      </c>
      <c r="L61" s="9" t="e">
        <f t="shared" si="10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  <c r="Z61" s="11"/>
      <c r="AA61" s="5"/>
      <c r="AB61" s="11"/>
      <c r="AC61" s="4"/>
      <c r="AD61" s="12"/>
    </row>
    <row r="62" spans="1:30" ht="20.100000000000001" customHeight="1" x14ac:dyDescent="0.3">
      <c r="A62" s="4">
        <v>14</v>
      </c>
      <c r="B62" s="5" t="str">
        <f t="shared" si="11"/>
        <v>1</v>
      </c>
      <c r="C62" s="5" t="str">
        <f t="shared" si="12"/>
        <v xml:space="preserve"> 2</v>
      </c>
      <c r="D62" s="6"/>
      <c r="E62" s="6"/>
      <c r="F62" s="6"/>
      <c r="G62" s="4"/>
      <c r="H62" s="4"/>
      <c r="I62" s="7">
        <f t="shared" si="8"/>
        <v>0</v>
      </c>
      <c r="J62" s="8"/>
      <c r="K62" s="7">
        <f t="shared" si="9"/>
        <v>0</v>
      </c>
      <c r="L62" s="9" t="e">
        <f t="shared" si="10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  <c r="Z62" s="11"/>
      <c r="AA62" s="5"/>
      <c r="AB62" s="11" t="str">
        <f t="shared" ref="AB62:AB63" si="13">IF($AA62="A","하선동",IF($AA62="B","이형준",""))</f>
        <v/>
      </c>
      <c r="AC62" s="4"/>
      <c r="AD62" s="12"/>
    </row>
    <row r="63" spans="1:30" ht="20.100000000000001" customHeight="1" x14ac:dyDescent="0.3">
      <c r="A63" s="4">
        <v>15</v>
      </c>
      <c r="B63" s="5" t="str">
        <f t="shared" si="11"/>
        <v>1</v>
      </c>
      <c r="C63" s="5" t="str">
        <f t="shared" si="12"/>
        <v xml:space="preserve"> 2</v>
      </c>
      <c r="D63" s="6"/>
      <c r="E63" s="6"/>
      <c r="F63" s="6"/>
      <c r="G63" s="4"/>
      <c r="H63" s="4"/>
      <c r="I63" s="7">
        <f t="shared" si="8"/>
        <v>0</v>
      </c>
      <c r="J63" s="8"/>
      <c r="K63" s="7">
        <f t="shared" si="9"/>
        <v>0</v>
      </c>
      <c r="L63" s="9" t="e">
        <f t="shared" si="10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5"/>
      <c r="AB63" s="11" t="str">
        <f t="shared" si="13"/>
        <v/>
      </c>
      <c r="AC63" s="4"/>
      <c r="AD63" s="12"/>
    </row>
    <row r="64" spans="1:30" ht="20.100000000000001" customHeight="1" x14ac:dyDescent="0.3">
      <c r="AC64" s="4"/>
    </row>
    <row r="65" spans="29:29" ht="20.100000000000001" customHeight="1" x14ac:dyDescent="0.3">
      <c r="AC65" s="4"/>
    </row>
    <row r="66" spans="29:29" ht="20.100000000000001" customHeight="1" x14ac:dyDescent="0.3"/>
    <row r="67" spans="29:29" ht="20.100000000000001" customHeight="1" x14ac:dyDescent="0.3"/>
    <row r="68" spans="29:29" ht="20.100000000000001" customHeight="1" x14ac:dyDescent="0.3"/>
    <row r="69" spans="29:29" ht="20.100000000000001" customHeight="1" x14ac:dyDescent="0.3"/>
    <row r="70" spans="29:29" ht="20.100000000000001" customHeight="1" x14ac:dyDescent="0.3"/>
    <row r="71" spans="29:29" ht="20.100000000000001" customHeight="1" x14ac:dyDescent="0.3"/>
    <row r="72" spans="29:29" ht="20.100000000000001" customHeight="1" x14ac:dyDescent="0.3"/>
  </sheetData>
  <dataConsolidate/>
  <mergeCells count="37">
    <mergeCell ref="A1:D3"/>
    <mergeCell ref="E1:AD3"/>
    <mergeCell ref="A4:AD4"/>
    <mergeCell ref="A5:A6"/>
    <mergeCell ref="B5:B6"/>
    <mergeCell ref="C5:C6"/>
    <mergeCell ref="D5:D6"/>
    <mergeCell ref="E5:E6"/>
    <mergeCell ref="F5:F6"/>
    <mergeCell ref="G5:G6"/>
    <mergeCell ref="Y5:AA5"/>
    <mergeCell ref="AB5:AB6"/>
    <mergeCell ref="AC5:AC6"/>
    <mergeCell ref="AD5:AD6"/>
    <mergeCell ref="M47:M48"/>
    <mergeCell ref="H5:H6"/>
    <mergeCell ref="I5:I6"/>
    <mergeCell ref="J5:J6"/>
    <mergeCell ref="K5:K6"/>
    <mergeCell ref="L5:L6"/>
    <mergeCell ref="M5:X5"/>
    <mergeCell ref="A47:H48"/>
    <mergeCell ref="I47:I48"/>
    <mergeCell ref="J47:J48"/>
    <mergeCell ref="K47:K48"/>
    <mergeCell ref="L47:L48"/>
    <mergeCell ref="T47:T48"/>
    <mergeCell ref="N47:N48"/>
    <mergeCell ref="O47:O48"/>
    <mergeCell ref="P47:P48"/>
    <mergeCell ref="X47:X48"/>
    <mergeCell ref="Y47:AD48"/>
    <mergeCell ref="Q47:Q48"/>
    <mergeCell ref="S47:S48"/>
    <mergeCell ref="U47:U48"/>
    <mergeCell ref="V47:V48"/>
    <mergeCell ref="W47:W48"/>
  </mergeCells>
  <phoneticPr fontId="4" type="noConversion"/>
  <conditionalFormatting sqref="A7:C46 D24:H24 D45:Y46 J7:Z8 J44:Y44 J16:X17 K18:X18 J19:X43 J9:X12 AD42:AD46 D41:H41 D43:H44">
    <cfRule type="expression" dxfId="865" priority="363">
      <formula>$L7&gt;0.15</formula>
    </cfRule>
    <cfRule type="expression" dxfId="864" priority="364">
      <formula>AND($L7&gt;0.08,$L7&lt;0.15)</formula>
    </cfRule>
  </conditionalFormatting>
  <conditionalFormatting sqref="A61:AB63 A49:H60 J49:AB60 AD49:AD63">
    <cfRule type="expression" dxfId="863" priority="361">
      <formula>$L49&gt;0.15</formula>
    </cfRule>
    <cfRule type="expression" dxfId="862" priority="362">
      <formula>AND($L49&gt;0.08,$L49&lt;0.15)</formula>
    </cfRule>
  </conditionalFormatting>
  <conditionalFormatting sqref="D13:H13 J7:Z8 J9:X15">
    <cfRule type="expression" dxfId="861" priority="359">
      <formula>$L7&gt;0.15</formula>
    </cfRule>
    <cfRule type="expression" dxfId="860" priority="360">
      <formula>AND($L7&gt;0.08,$L7&lt;0.15)</formula>
    </cfRule>
  </conditionalFormatting>
  <conditionalFormatting sqref="D24:H24">
    <cfRule type="expression" dxfId="859" priority="343">
      <formula>$L24&gt;0.15</formula>
    </cfRule>
    <cfRule type="expression" dxfId="858" priority="344">
      <formula>AND($L24&gt;0.08,$L24&lt;0.15)</formula>
    </cfRule>
  </conditionalFormatting>
  <conditionalFormatting sqref="E26:F26">
    <cfRule type="expression" dxfId="857" priority="339">
      <formula>$L26&gt;0.15</formula>
    </cfRule>
    <cfRule type="expression" dxfId="856" priority="340">
      <formula>AND($L26&gt;0.08,$L26&lt;0.15)</formula>
    </cfRule>
  </conditionalFormatting>
  <conditionalFormatting sqref="E28:H28">
    <cfRule type="expression" dxfId="855" priority="335">
      <formula>$L28&gt;0.15</formula>
    </cfRule>
    <cfRule type="expression" dxfId="854" priority="336">
      <formula>AND($L28&gt;0.08,$L28&lt;0.15)</formula>
    </cfRule>
  </conditionalFormatting>
  <conditionalFormatting sqref="D26 D28">
    <cfRule type="expression" dxfId="853" priority="331">
      <formula>$L26&gt;0.15</formula>
    </cfRule>
    <cfRule type="expression" dxfId="852" priority="332">
      <formula>AND($L26&gt;0.08,$L26&lt;0.15)</formula>
    </cfRule>
  </conditionalFormatting>
  <conditionalFormatting sqref="E30:H30">
    <cfRule type="expression" dxfId="851" priority="329">
      <formula>$L30&gt;0.15</formula>
    </cfRule>
    <cfRule type="expression" dxfId="850" priority="330">
      <formula>AND($L30&gt;0.08,$L30&lt;0.15)</formula>
    </cfRule>
  </conditionalFormatting>
  <conditionalFormatting sqref="D30">
    <cfRule type="expression" dxfId="849" priority="327">
      <formula>$L30&gt;0.15</formula>
    </cfRule>
    <cfRule type="expression" dxfId="848" priority="328">
      <formula>AND($L30&gt;0.08,$L30&lt;0.15)</formula>
    </cfRule>
  </conditionalFormatting>
  <conditionalFormatting sqref="I21:I29">
    <cfRule type="expression" dxfId="847" priority="295">
      <formula>$L21&gt;0.15</formula>
    </cfRule>
    <cfRule type="expression" dxfId="846" priority="296">
      <formula>AND($L21&gt;0.08,$L21&lt;0.15)</formula>
    </cfRule>
  </conditionalFormatting>
  <conditionalFormatting sqref="I30:I44">
    <cfRule type="expression" dxfId="845" priority="293">
      <formula>$L30&gt;0.15</formula>
    </cfRule>
    <cfRule type="expression" dxfId="844" priority="294">
      <formula>AND($L30&gt;0.08,$L30&lt;0.15)</formula>
    </cfRule>
  </conditionalFormatting>
  <conditionalFormatting sqref="E17:H17">
    <cfRule type="expression" dxfId="843" priority="265">
      <formula>$L17&gt;0.15</formula>
    </cfRule>
    <cfRule type="expression" dxfId="842" priority="266">
      <formula>AND($L17&gt;0.08,$L17&lt;0.15)</formula>
    </cfRule>
  </conditionalFormatting>
  <conditionalFormatting sqref="D17">
    <cfRule type="expression" dxfId="841" priority="263">
      <formula>$L17&gt;0.15</formula>
    </cfRule>
    <cfRule type="expression" dxfId="840" priority="264">
      <formula>AND($L17&gt;0.08,$L17&lt;0.15)</formula>
    </cfRule>
  </conditionalFormatting>
  <conditionalFormatting sqref="I7:I17 I19:I20">
    <cfRule type="expression" dxfId="839" priority="297">
      <formula>$L7&gt;0.15</formula>
    </cfRule>
    <cfRule type="expression" dxfId="838" priority="298">
      <formula>AND($L7&gt;0.08,$L7&lt;0.15)</formula>
    </cfRule>
  </conditionalFormatting>
  <conditionalFormatting sqref="D10:H10">
    <cfRule type="expression" dxfId="837" priority="291">
      <formula>$L10&gt;0.15</formula>
    </cfRule>
    <cfRule type="expression" dxfId="836" priority="292">
      <formula>AND($L10&gt;0.08,$L10&lt;0.15)</formula>
    </cfRule>
  </conditionalFormatting>
  <conditionalFormatting sqref="D11:F11">
    <cfRule type="expression" dxfId="835" priority="289">
      <formula>$L11&gt;0.15</formula>
    </cfRule>
    <cfRule type="expression" dxfId="834" priority="290">
      <formula>AND($L11&gt;0.08,$L11&lt;0.15)</formula>
    </cfRule>
  </conditionalFormatting>
  <conditionalFormatting sqref="D11:F11">
    <cfRule type="expression" dxfId="833" priority="287">
      <formula>$L11&gt;0.15</formula>
    </cfRule>
    <cfRule type="expression" dxfId="832" priority="288">
      <formula>AND($L11&gt;0.08,$L11&lt;0.15)</formula>
    </cfRule>
  </conditionalFormatting>
  <conditionalFormatting sqref="G11:H11">
    <cfRule type="expression" dxfId="831" priority="285">
      <formula>$L11&gt;0.15</formula>
    </cfRule>
    <cfRule type="expression" dxfId="830" priority="286">
      <formula>AND($L11&gt;0.08,$L11&lt;0.15)</formula>
    </cfRule>
  </conditionalFormatting>
  <conditionalFormatting sqref="D56:F56">
    <cfRule type="expression" dxfId="829" priority="261">
      <formula>$L20&gt;0.15</formula>
    </cfRule>
    <cfRule type="expression" dxfId="828" priority="262">
      <formula>AND($L20&gt;0.08,$L20&lt;0.15)</formula>
    </cfRule>
  </conditionalFormatting>
  <conditionalFormatting sqref="D56:F56">
    <cfRule type="expression" dxfId="827" priority="259">
      <formula>$L20&gt;0.15</formula>
    </cfRule>
    <cfRule type="expression" dxfId="826" priority="260">
      <formula>AND($L20&gt;0.08,$L20&lt;0.15)</formula>
    </cfRule>
  </conditionalFormatting>
  <conditionalFormatting sqref="G56:H56">
    <cfRule type="expression" dxfId="825" priority="257">
      <formula>$L20&gt;0.15</formula>
    </cfRule>
    <cfRule type="expression" dxfId="824" priority="258">
      <formula>AND($L20&gt;0.08,$L20&lt;0.15)</formula>
    </cfRule>
  </conditionalFormatting>
  <conditionalFormatting sqref="J18">
    <cfRule type="expression" dxfId="823" priority="249">
      <formula>$L18&gt;0.15</formula>
    </cfRule>
    <cfRule type="expression" dxfId="822" priority="250">
      <formula>AND($L18&gt;0.08,$L18&lt;0.15)</formula>
    </cfRule>
  </conditionalFormatting>
  <conditionalFormatting sqref="I18">
    <cfRule type="expression" dxfId="821" priority="247">
      <formula>$L18&gt;0.15</formula>
    </cfRule>
    <cfRule type="expression" dxfId="820" priority="248">
      <formula>AND($L18&gt;0.08,$L18&lt;0.15)</formula>
    </cfRule>
  </conditionalFormatting>
  <conditionalFormatting sqref="D57:F57">
    <cfRule type="expression" dxfId="819" priority="239">
      <formula>$L21&gt;0.15</formula>
    </cfRule>
    <cfRule type="expression" dxfId="818" priority="240">
      <formula>AND($L21&gt;0.08,$L21&lt;0.15)</formula>
    </cfRule>
  </conditionalFormatting>
  <conditionalFormatting sqref="D57:F57">
    <cfRule type="expression" dxfId="817" priority="237">
      <formula>$L21&gt;0.15</formula>
    </cfRule>
    <cfRule type="expression" dxfId="816" priority="238">
      <formula>AND($L21&gt;0.08,$L21&lt;0.15)</formula>
    </cfRule>
  </conditionalFormatting>
  <conditionalFormatting sqref="G57:H57">
    <cfRule type="expression" dxfId="815" priority="235">
      <formula>$L21&gt;0.15</formula>
    </cfRule>
    <cfRule type="expression" dxfId="814" priority="236">
      <formula>AND($L21&gt;0.08,$L21&lt;0.15)</formula>
    </cfRule>
  </conditionalFormatting>
  <conditionalFormatting sqref="I49:I53">
    <cfRule type="expression" dxfId="813" priority="233">
      <formula>$L49&gt;0.15</formula>
    </cfRule>
    <cfRule type="expression" dxfId="812" priority="234">
      <formula>AND($L49&gt;0.08,$L49&lt;0.15)</formula>
    </cfRule>
  </conditionalFormatting>
  <conditionalFormatting sqref="I59:I60">
    <cfRule type="expression" dxfId="811" priority="231">
      <formula>$L59&gt;0.15</formula>
    </cfRule>
    <cfRule type="expression" dxfId="810" priority="232">
      <formula>AND($L59&gt;0.08,$L59&lt;0.15)</formula>
    </cfRule>
  </conditionalFormatting>
  <conditionalFormatting sqref="I54:I58">
    <cfRule type="expression" dxfId="809" priority="229">
      <formula>$L54&gt;0.15</formula>
    </cfRule>
    <cfRule type="expression" dxfId="808" priority="230">
      <formula>AND($L54&gt;0.08,$L54&lt;0.15)</formula>
    </cfRule>
  </conditionalFormatting>
  <conditionalFormatting sqref="AA7">
    <cfRule type="expression" dxfId="807" priority="227">
      <formula>$L7&gt;0.15</formula>
    </cfRule>
    <cfRule type="expression" dxfId="806" priority="228">
      <formula>AND($L7&gt;0.08,$L7&lt;0.15)</formula>
    </cfRule>
  </conditionalFormatting>
  <conditionalFormatting sqref="AA7:AA8">
    <cfRule type="expression" dxfId="805" priority="225">
      <formula>$L7&gt;0.15</formula>
    </cfRule>
    <cfRule type="expression" dxfId="804" priority="226">
      <formula>AND($L7&gt;0.08,$L7&lt;0.15)</formula>
    </cfRule>
  </conditionalFormatting>
  <conditionalFormatting sqref="AD7 AD11:AD26">
    <cfRule type="expression" dxfId="803" priority="223">
      <formula>$L7&gt;0.15</formula>
    </cfRule>
    <cfRule type="expression" dxfId="802" priority="224">
      <formula>AND($L7&gt;0.08,$L7&lt;0.15)</formula>
    </cfRule>
  </conditionalFormatting>
  <conditionalFormatting sqref="AD7:AD10">
    <cfRule type="expression" dxfId="801" priority="221">
      <formula>$L7&gt;0.15</formula>
    </cfRule>
    <cfRule type="expression" dxfId="800" priority="222">
      <formula>AND($L7&gt;0.08,$L7&lt;0.15)</formula>
    </cfRule>
  </conditionalFormatting>
  <conditionalFormatting sqref="AD27:AD30">
    <cfRule type="expression" dxfId="799" priority="217">
      <formula>$L27&gt;0.15</formula>
    </cfRule>
    <cfRule type="expression" dxfId="798" priority="218">
      <formula>AND($L27&gt;0.08,$L27&lt;0.15)</formula>
    </cfRule>
  </conditionalFormatting>
  <conditionalFormatting sqref="AD31:AD41">
    <cfRule type="expression" dxfId="797" priority="213">
      <formula>$L31&gt;0.15</formula>
    </cfRule>
    <cfRule type="expression" dxfId="796" priority="214">
      <formula>AND($L31&gt;0.08,$L31&lt;0.15)</formula>
    </cfRule>
  </conditionalFormatting>
  <conditionalFormatting sqref="Y9:Z9 Y13:Z25 Y26:Y43">
    <cfRule type="expression" dxfId="795" priority="211">
      <formula>$L9&gt;0.15</formula>
    </cfRule>
    <cfRule type="expression" dxfId="794" priority="212">
      <formula>AND($L9&gt;0.08,$L9&lt;0.15)</formula>
    </cfRule>
  </conditionalFormatting>
  <conditionalFormatting sqref="Y9:Z12">
    <cfRule type="expression" dxfId="793" priority="209">
      <formula>$L9&gt;0.15</formula>
    </cfRule>
    <cfRule type="expression" dxfId="792" priority="210">
      <formula>AND($L9&gt;0.08,$L9&lt;0.15)</formula>
    </cfRule>
  </conditionalFormatting>
  <conditionalFormatting sqref="AA9:AB9 AA13:AB25">
    <cfRule type="expression" dxfId="791" priority="207">
      <formula>$L9&gt;0.15</formula>
    </cfRule>
    <cfRule type="expression" dxfId="790" priority="208">
      <formula>AND($L9&gt;0.08,$L9&lt;0.15)</formula>
    </cfRule>
  </conditionalFormatting>
  <conditionalFormatting sqref="AA9:AB12">
    <cfRule type="expression" dxfId="789" priority="205">
      <formula>$L9&gt;0.15</formula>
    </cfRule>
    <cfRule type="expression" dxfId="788" priority="206">
      <formula>AND($L9&gt;0.08,$L9&lt;0.15)</formula>
    </cfRule>
  </conditionalFormatting>
  <conditionalFormatting sqref="Z26:Z27">
    <cfRule type="expression" dxfId="787" priority="195">
      <formula>$L26&gt;0.15</formula>
    </cfRule>
    <cfRule type="expression" dxfId="786" priority="196">
      <formula>AND($L26&gt;0.08,$L26&lt;0.15)</formula>
    </cfRule>
  </conditionalFormatting>
  <conditionalFormatting sqref="Z26:Z27">
    <cfRule type="expression" dxfId="785" priority="193">
      <formula>$L26&gt;0.15</formula>
    </cfRule>
    <cfRule type="expression" dxfId="784" priority="194">
      <formula>AND($L26&gt;0.08,$L26&lt;0.15)</formula>
    </cfRule>
  </conditionalFormatting>
  <conditionalFormatting sqref="AA26:AB26">
    <cfRule type="expression" dxfId="783" priority="191">
      <formula>$L26&gt;0.15</formula>
    </cfRule>
    <cfRule type="expression" dxfId="782" priority="192">
      <formula>AND($L26&gt;0.08,$L26&lt;0.15)</formula>
    </cfRule>
  </conditionalFormatting>
  <conditionalFormatting sqref="AA26:AB27">
    <cfRule type="expression" dxfId="781" priority="189">
      <formula>$L26&gt;0.15</formula>
    </cfRule>
    <cfRule type="expression" dxfId="780" priority="190">
      <formula>AND($L26&gt;0.08,$L26&lt;0.15)</formula>
    </cfRule>
  </conditionalFormatting>
  <conditionalFormatting sqref="Z28:Z29">
    <cfRule type="expression" dxfId="779" priority="179">
      <formula>$L28&gt;0.15</formula>
    </cfRule>
    <cfRule type="expression" dxfId="778" priority="180">
      <formula>AND($L28&gt;0.08,$L28&lt;0.15)</formula>
    </cfRule>
  </conditionalFormatting>
  <conditionalFormatting sqref="Z28:Z29">
    <cfRule type="expression" dxfId="777" priority="177">
      <formula>$L28&gt;0.15</formula>
    </cfRule>
    <cfRule type="expression" dxfId="776" priority="178">
      <formula>AND($L28&gt;0.08,$L28&lt;0.15)</formula>
    </cfRule>
  </conditionalFormatting>
  <conditionalFormatting sqref="AA28:AB28">
    <cfRule type="expression" dxfId="775" priority="175">
      <formula>$L28&gt;0.15</formula>
    </cfRule>
    <cfRule type="expression" dxfId="774" priority="176">
      <formula>AND($L28&gt;0.08,$L28&lt;0.15)</formula>
    </cfRule>
  </conditionalFormatting>
  <conditionalFormatting sqref="AA28:AB28 AA29">
    <cfRule type="expression" dxfId="773" priority="173">
      <formula>$L28&gt;0.15</formula>
    </cfRule>
    <cfRule type="expression" dxfId="772" priority="174">
      <formula>AND($L28&gt;0.08,$L28&lt;0.15)</formula>
    </cfRule>
  </conditionalFormatting>
  <conditionalFormatting sqref="Z30 Z34:Z46">
    <cfRule type="expression" dxfId="771" priority="171">
      <formula>$L30&gt;0.15</formula>
    </cfRule>
    <cfRule type="expression" dxfId="770" priority="172">
      <formula>AND($L30&gt;0.08,$L30&lt;0.15)</formula>
    </cfRule>
  </conditionalFormatting>
  <conditionalFormatting sqref="Z30:Z33">
    <cfRule type="expression" dxfId="769" priority="169">
      <formula>$L30&gt;0.15</formula>
    </cfRule>
    <cfRule type="expression" dxfId="768" priority="170">
      <formula>AND($L30&gt;0.08,$L30&lt;0.15)</formula>
    </cfRule>
  </conditionalFormatting>
  <conditionalFormatting sqref="AA30:AB30 AA34:AB46">
    <cfRule type="expression" dxfId="767" priority="167">
      <formula>$L30&gt;0.15</formula>
    </cfRule>
    <cfRule type="expression" dxfId="766" priority="168">
      <formula>AND($L30&gt;0.08,$L30&lt;0.15)</formula>
    </cfRule>
  </conditionalFormatting>
  <conditionalFormatting sqref="AA30:AB33">
    <cfRule type="expression" dxfId="765" priority="165">
      <formula>$L30&gt;0.15</formula>
    </cfRule>
    <cfRule type="expression" dxfId="764" priority="166">
      <formula>AND($L30&gt;0.08,$L30&lt;0.15)</formula>
    </cfRule>
  </conditionalFormatting>
  <conditionalFormatting sqref="E7:H7">
    <cfRule type="expression" dxfId="763" priority="163">
      <formula>$L7&gt;0.15</formula>
    </cfRule>
    <cfRule type="expression" dxfId="762" priority="164">
      <formula>AND($L7&gt;0.08,$L7&lt;0.15)</formula>
    </cfRule>
  </conditionalFormatting>
  <conditionalFormatting sqref="D7">
    <cfRule type="expression" dxfId="761" priority="161">
      <formula>$L7&gt;0.15</formula>
    </cfRule>
    <cfRule type="expression" dxfId="760" priority="162">
      <formula>AND($L7&gt;0.08,$L7&lt;0.15)</formula>
    </cfRule>
  </conditionalFormatting>
  <conditionalFormatting sqref="AB8">
    <cfRule type="expression" dxfId="759" priority="159">
      <formula>$L8&gt;0.15</formula>
    </cfRule>
    <cfRule type="expression" dxfId="758" priority="160">
      <formula>AND($L8&gt;0.08,$L8&lt;0.15)</formula>
    </cfRule>
  </conditionalFormatting>
  <conditionalFormatting sqref="AB7">
    <cfRule type="expression" dxfId="757" priority="157">
      <formula>$L7&gt;0.15</formula>
    </cfRule>
    <cfRule type="expression" dxfId="756" priority="158">
      <formula>AND($L7&gt;0.08,$L7&lt;0.15)</formula>
    </cfRule>
  </conditionalFormatting>
  <conditionalFormatting sqref="D8:H8">
    <cfRule type="expression" dxfId="755" priority="155">
      <formula>$L8&gt;0.15</formula>
    </cfRule>
    <cfRule type="expression" dxfId="754" priority="156">
      <formula>AND($L8&gt;0.08,$L8&lt;0.15)</formula>
    </cfRule>
  </conditionalFormatting>
  <conditionalFormatting sqref="D9:H9">
    <cfRule type="expression" dxfId="753" priority="153">
      <formula>$L9&gt;0.15</formula>
    </cfRule>
    <cfRule type="expression" dxfId="752" priority="154">
      <formula>AND($L9&gt;0.08,$L9&lt;0.15)</formula>
    </cfRule>
  </conditionalFormatting>
  <conditionalFormatting sqref="D12:F12">
    <cfRule type="expression" dxfId="751" priority="151">
      <formula>$L12&gt;0.15</formula>
    </cfRule>
    <cfRule type="expression" dxfId="750" priority="152">
      <formula>AND($L12&gt;0.08,$L12&lt;0.15)</formula>
    </cfRule>
  </conditionalFormatting>
  <conditionalFormatting sqref="D12:F12">
    <cfRule type="expression" dxfId="749" priority="149">
      <formula>$L12&gt;0.15</formula>
    </cfRule>
    <cfRule type="expression" dxfId="748" priority="150">
      <formula>AND($L12&gt;0.08,$L12&lt;0.15)</formula>
    </cfRule>
  </conditionalFormatting>
  <conditionalFormatting sqref="G12:H12">
    <cfRule type="expression" dxfId="747" priority="147">
      <formula>$L12&gt;0.15</formula>
    </cfRule>
    <cfRule type="expression" dxfId="746" priority="148">
      <formula>AND($L12&gt;0.08,$L12&lt;0.15)</formula>
    </cfRule>
  </conditionalFormatting>
  <conditionalFormatting sqref="D14:H14">
    <cfRule type="expression" dxfId="745" priority="145">
      <formula>$L14&gt;0.15</formula>
    </cfRule>
    <cfRule type="expression" dxfId="744" priority="146">
      <formula>AND($L14&gt;0.08,$L14&lt;0.15)</formula>
    </cfRule>
  </conditionalFormatting>
  <conditionalFormatting sqref="E15:H15">
    <cfRule type="expression" dxfId="743" priority="143">
      <formula>$L15&gt;0.15</formula>
    </cfRule>
    <cfRule type="expression" dxfId="742" priority="144">
      <formula>AND($L15&gt;0.08,$L15&lt;0.15)</formula>
    </cfRule>
  </conditionalFormatting>
  <conditionalFormatting sqref="D15">
    <cfRule type="expression" dxfId="741" priority="141">
      <formula>$L15&gt;0.15</formula>
    </cfRule>
    <cfRule type="expression" dxfId="740" priority="142">
      <formula>AND($L15&gt;0.08,$L15&lt;0.15)</formula>
    </cfRule>
  </conditionalFormatting>
  <conditionalFormatting sqref="E16:H16">
    <cfRule type="expression" dxfId="739" priority="139">
      <formula>$L16&gt;0.15</formula>
    </cfRule>
    <cfRule type="expression" dxfId="738" priority="140">
      <formula>AND($L16&gt;0.08,$L16&lt;0.15)</formula>
    </cfRule>
  </conditionalFormatting>
  <conditionalFormatting sqref="D16">
    <cfRule type="expression" dxfId="737" priority="137">
      <formula>$L16&gt;0.15</formula>
    </cfRule>
    <cfRule type="expression" dxfId="736" priority="138">
      <formula>AND($L16&gt;0.08,$L16&lt;0.15)</formula>
    </cfRule>
  </conditionalFormatting>
  <conditionalFormatting sqref="E18:H18">
    <cfRule type="expression" dxfId="735" priority="135">
      <formula>$L18&gt;0.15</formula>
    </cfRule>
    <cfRule type="expression" dxfId="734" priority="136">
      <formula>AND($L18&gt;0.08,$L18&lt;0.15)</formula>
    </cfRule>
  </conditionalFormatting>
  <conditionalFormatting sqref="D18">
    <cfRule type="expression" dxfId="733" priority="133">
      <formula>$L18&gt;0.15</formula>
    </cfRule>
    <cfRule type="expression" dxfId="732" priority="134">
      <formula>AND($L18&gt;0.08,$L18&lt;0.15)</formula>
    </cfRule>
  </conditionalFormatting>
  <conditionalFormatting sqref="D19:F19">
    <cfRule type="expression" dxfId="731" priority="131">
      <formula>$L19&gt;0.15</formula>
    </cfRule>
    <cfRule type="expression" dxfId="730" priority="132">
      <formula>AND($L19&gt;0.08,$L19&lt;0.15)</formula>
    </cfRule>
  </conditionalFormatting>
  <conditionalFormatting sqref="D19:F19">
    <cfRule type="expression" dxfId="729" priority="129">
      <formula>$L19&gt;0.15</formula>
    </cfRule>
    <cfRule type="expression" dxfId="728" priority="130">
      <formula>AND($L19&gt;0.08,$L19&lt;0.15)</formula>
    </cfRule>
  </conditionalFormatting>
  <conditionalFormatting sqref="G19:H19">
    <cfRule type="expression" dxfId="727" priority="127">
      <formula>$L19&gt;0.15</formula>
    </cfRule>
    <cfRule type="expression" dxfId="726" priority="128">
      <formula>AND($L19&gt;0.08,$L19&lt;0.15)</formula>
    </cfRule>
  </conditionalFormatting>
  <conditionalFormatting sqref="AC49:AC55">
    <cfRule type="expression" dxfId="725" priority="111">
      <formula>$L49&gt;0.15</formula>
    </cfRule>
    <cfRule type="expression" dxfId="724" priority="112">
      <formula>AND($L49&gt;0.08,$L49&lt;0.15)</formula>
    </cfRule>
  </conditionalFormatting>
  <conditionalFormatting sqref="AC56:AC65">
    <cfRule type="expression" dxfId="723" priority="109">
      <formula>$L56&gt;0.15</formula>
    </cfRule>
    <cfRule type="expression" dxfId="722" priority="110">
      <formula>AND($L56&gt;0.08,$L56&lt;0.15)</formula>
    </cfRule>
  </conditionalFormatting>
  <conditionalFormatting sqref="AC7:AC40 AC44:AC46">
    <cfRule type="expression" dxfId="721" priority="107">
      <formula>$L7&gt;0.15</formula>
    </cfRule>
    <cfRule type="expression" dxfId="720" priority="108">
      <formula>AND($L7&gt;0.08,$L7&lt;0.15)</formula>
    </cfRule>
  </conditionalFormatting>
  <conditionalFormatting sqref="AC7:AC31">
    <cfRule type="expression" dxfId="719" priority="105">
      <formula>$L7&gt;0.15</formula>
    </cfRule>
    <cfRule type="expression" dxfId="718" priority="106">
      <formula>AND($L7&gt;0.08,$L7&lt;0.15)</formula>
    </cfRule>
  </conditionalFormatting>
  <conditionalFormatting sqref="AB29">
    <cfRule type="expression" dxfId="717" priority="103">
      <formula>$L29&gt;0.15</formula>
    </cfRule>
    <cfRule type="expression" dxfId="716" priority="104">
      <formula>AND($L29&gt;0.08,$L29&lt;0.15)</formula>
    </cfRule>
  </conditionalFormatting>
  <conditionalFormatting sqref="D21 F21">
    <cfRule type="expression" dxfId="715" priority="101">
      <formula>$L21&gt;0.15</formula>
    </cfRule>
    <cfRule type="expression" dxfId="714" priority="102">
      <formula>AND($L21&gt;0.08,$L21&lt;0.15)</formula>
    </cfRule>
  </conditionalFormatting>
  <conditionalFormatting sqref="D21 F21">
    <cfRule type="expression" dxfId="713" priority="99">
      <formula>$L21&gt;0.15</formula>
    </cfRule>
    <cfRule type="expression" dxfId="712" priority="100">
      <formula>AND($L21&gt;0.08,$L21&lt;0.15)</formula>
    </cfRule>
  </conditionalFormatting>
  <conditionalFormatting sqref="G21:H21">
    <cfRule type="expression" dxfId="711" priority="97">
      <formula>$L21&gt;0.15</formula>
    </cfRule>
    <cfRule type="expression" dxfId="710" priority="98">
      <formula>AND($L21&gt;0.08,$L21&lt;0.15)</formula>
    </cfRule>
  </conditionalFormatting>
  <conditionalFormatting sqref="E21">
    <cfRule type="expression" dxfId="709" priority="95">
      <formula>$L21&gt;0.15</formula>
    </cfRule>
    <cfRule type="expression" dxfId="708" priority="96">
      <formula>AND($L21&gt;0.08,$L21&lt;0.15)</formula>
    </cfRule>
  </conditionalFormatting>
  <conditionalFormatting sqref="D22:F22">
    <cfRule type="expression" dxfId="707" priority="93">
      <formula>$L22&gt;0.15</formula>
    </cfRule>
    <cfRule type="expression" dxfId="706" priority="94">
      <formula>AND($L22&gt;0.08,$L22&lt;0.15)</formula>
    </cfRule>
  </conditionalFormatting>
  <conditionalFormatting sqref="D22:F22">
    <cfRule type="expression" dxfId="705" priority="91">
      <formula>$L22&gt;0.15</formula>
    </cfRule>
    <cfRule type="expression" dxfId="704" priority="92">
      <formula>AND($L22&gt;0.08,$L22&lt;0.15)</formula>
    </cfRule>
  </conditionalFormatting>
  <conditionalFormatting sqref="G22:H22">
    <cfRule type="expression" dxfId="703" priority="89">
      <formula>$L22&gt;0.15</formula>
    </cfRule>
    <cfRule type="expression" dxfId="702" priority="90">
      <formula>AND($L22&gt;0.08,$L22&lt;0.15)</formula>
    </cfRule>
  </conditionalFormatting>
  <conditionalFormatting sqref="D23:F23">
    <cfRule type="expression" dxfId="701" priority="87">
      <formula>$L23&gt;0.15</formula>
    </cfRule>
    <cfRule type="expression" dxfId="700" priority="88">
      <formula>AND($L23&gt;0.08,$L23&lt;0.15)</formula>
    </cfRule>
  </conditionalFormatting>
  <conditionalFormatting sqref="D23:F23">
    <cfRule type="expression" dxfId="699" priority="85">
      <formula>$L23&gt;0.15</formula>
    </cfRule>
    <cfRule type="expression" dxfId="698" priority="86">
      <formula>AND($L23&gt;0.08,$L23&lt;0.15)</formula>
    </cfRule>
  </conditionalFormatting>
  <conditionalFormatting sqref="G23:H23">
    <cfRule type="expression" dxfId="697" priority="83">
      <formula>$L23&gt;0.15</formula>
    </cfRule>
    <cfRule type="expression" dxfId="696" priority="84">
      <formula>AND($L23&gt;0.08,$L23&lt;0.15)</formula>
    </cfRule>
  </conditionalFormatting>
  <conditionalFormatting sqref="D25:H25">
    <cfRule type="expression" dxfId="695" priority="81">
      <formula>$L25&gt;0.15</formula>
    </cfRule>
    <cfRule type="expression" dxfId="694" priority="82">
      <formula>AND($L25&gt;0.08,$L25&lt;0.15)</formula>
    </cfRule>
  </conditionalFormatting>
  <conditionalFormatting sqref="D25:H25">
    <cfRule type="expression" dxfId="693" priority="79">
      <formula>$L25&gt;0.15</formula>
    </cfRule>
    <cfRule type="expression" dxfId="692" priority="80">
      <formula>AND($L25&gt;0.08,$L25&lt;0.15)</formula>
    </cfRule>
  </conditionalFormatting>
  <conditionalFormatting sqref="G26:H26">
    <cfRule type="expression" dxfId="691" priority="77">
      <formula>$L26&gt;0.15</formula>
    </cfRule>
    <cfRule type="expression" dxfId="690" priority="78">
      <formula>AND($L26&gt;0.08,$L26&lt;0.15)</formula>
    </cfRule>
  </conditionalFormatting>
  <conditionalFormatting sqref="G26:H26">
    <cfRule type="expression" dxfId="689" priority="75">
      <formula>$L26&gt;0.15</formula>
    </cfRule>
    <cfRule type="expression" dxfId="688" priority="76">
      <formula>AND($L26&gt;0.08,$L26&lt;0.15)</formula>
    </cfRule>
  </conditionalFormatting>
  <conditionalFormatting sqref="E27:F27">
    <cfRule type="expression" dxfId="687" priority="73">
      <formula>$L27&gt;0.15</formula>
    </cfRule>
    <cfRule type="expression" dxfId="686" priority="74">
      <formula>AND($L27&gt;0.08,$L27&lt;0.15)</formula>
    </cfRule>
  </conditionalFormatting>
  <conditionalFormatting sqref="D27">
    <cfRule type="expression" dxfId="685" priority="71">
      <formula>$L27&gt;0.15</formula>
    </cfRule>
    <cfRule type="expression" dxfId="684" priority="72">
      <formula>AND($L27&gt;0.08,$L27&lt;0.15)</formula>
    </cfRule>
  </conditionalFormatting>
  <conditionalFormatting sqref="G27:H27">
    <cfRule type="expression" dxfId="683" priority="69">
      <formula>$L27&gt;0.15</formula>
    </cfRule>
    <cfRule type="expression" dxfId="682" priority="70">
      <formula>AND($L27&gt;0.08,$L27&lt;0.15)</formula>
    </cfRule>
  </conditionalFormatting>
  <conditionalFormatting sqref="G27:H27">
    <cfRule type="expression" dxfId="681" priority="67">
      <formula>$L27&gt;0.15</formula>
    </cfRule>
    <cfRule type="expression" dxfId="680" priority="68">
      <formula>AND($L27&gt;0.08,$L27&lt;0.15)</formula>
    </cfRule>
  </conditionalFormatting>
  <conditionalFormatting sqref="E29:H29">
    <cfRule type="expression" dxfId="679" priority="65">
      <formula>$L29&gt;0.15</formula>
    </cfRule>
    <cfRule type="expression" dxfId="678" priority="66">
      <formula>AND($L29&gt;0.08,$L29&lt;0.15)</formula>
    </cfRule>
  </conditionalFormatting>
  <conditionalFormatting sqref="D29">
    <cfRule type="expression" dxfId="677" priority="63">
      <formula>$L29&gt;0.15</formula>
    </cfRule>
    <cfRule type="expression" dxfId="676" priority="64">
      <formula>AND($L29&gt;0.08,$L29&lt;0.15)</formula>
    </cfRule>
  </conditionalFormatting>
  <conditionalFormatting sqref="E31:H31">
    <cfRule type="expression" dxfId="675" priority="61">
      <formula>$L31&gt;0.15</formula>
    </cfRule>
    <cfRule type="expression" dxfId="674" priority="62">
      <formula>AND($L31&gt;0.08,$L31&lt;0.15)</formula>
    </cfRule>
  </conditionalFormatting>
  <conditionalFormatting sqref="D31">
    <cfRule type="expression" dxfId="673" priority="59">
      <formula>$L31&gt;0.15</formula>
    </cfRule>
    <cfRule type="expression" dxfId="672" priority="60">
      <formula>AND($L31&gt;0.08,$L31&lt;0.15)</formula>
    </cfRule>
  </conditionalFormatting>
  <conditionalFormatting sqref="E32:H32">
    <cfRule type="expression" dxfId="671" priority="57">
      <formula>$L32&gt;0.15</formula>
    </cfRule>
    <cfRule type="expression" dxfId="670" priority="58">
      <formula>AND($L32&gt;0.08,$L32&lt;0.15)</formula>
    </cfRule>
  </conditionalFormatting>
  <conditionalFormatting sqref="D32">
    <cfRule type="expression" dxfId="669" priority="55">
      <formula>$L32&gt;0.15</formula>
    </cfRule>
    <cfRule type="expression" dxfId="668" priority="56">
      <formula>AND($L32&gt;0.08,$L32&lt;0.15)</formula>
    </cfRule>
  </conditionalFormatting>
  <conditionalFormatting sqref="E33:H33">
    <cfRule type="expression" dxfId="667" priority="53">
      <formula>$L33&gt;0.15</formula>
    </cfRule>
    <cfRule type="expression" dxfId="666" priority="54">
      <formula>AND($L33&gt;0.08,$L33&lt;0.15)</formula>
    </cfRule>
  </conditionalFormatting>
  <conditionalFormatting sqref="D33">
    <cfRule type="expression" dxfId="665" priority="51">
      <formula>$L33&gt;0.15</formula>
    </cfRule>
    <cfRule type="expression" dxfId="664" priority="52">
      <formula>AND($L33&gt;0.08,$L33&lt;0.15)</formula>
    </cfRule>
  </conditionalFormatting>
  <conditionalFormatting sqref="D34 F34">
    <cfRule type="expression" dxfId="663" priority="49">
      <formula>$L34&gt;0.15</formula>
    </cfRule>
    <cfRule type="expression" dxfId="662" priority="50">
      <formula>AND($L34&gt;0.08,$L34&lt;0.15)</formula>
    </cfRule>
  </conditionalFormatting>
  <conditionalFormatting sqref="D34 F34">
    <cfRule type="expression" dxfId="661" priority="47">
      <formula>$L34&gt;0.15</formula>
    </cfRule>
    <cfRule type="expression" dxfId="660" priority="48">
      <formula>AND($L34&gt;0.08,$L34&lt;0.15)</formula>
    </cfRule>
  </conditionalFormatting>
  <conditionalFormatting sqref="G34:H34">
    <cfRule type="expression" dxfId="659" priority="45">
      <formula>$L34&gt;0.15</formula>
    </cfRule>
    <cfRule type="expression" dxfId="658" priority="46">
      <formula>AND($L34&gt;0.08,$L34&lt;0.15)</formula>
    </cfRule>
  </conditionalFormatting>
  <conditionalFormatting sqref="E34">
    <cfRule type="expression" dxfId="657" priority="43">
      <formula>$L34&gt;0.15</formula>
    </cfRule>
    <cfRule type="expression" dxfId="656" priority="44">
      <formula>AND($L34&gt;0.08,$L34&lt;0.15)</formula>
    </cfRule>
  </conditionalFormatting>
  <conditionalFormatting sqref="D35 F35">
    <cfRule type="expression" dxfId="655" priority="41">
      <formula>$L35&gt;0.15</formula>
    </cfRule>
    <cfRule type="expression" dxfId="654" priority="42">
      <formula>AND($L35&gt;0.08,$L35&lt;0.15)</formula>
    </cfRule>
  </conditionalFormatting>
  <conditionalFormatting sqref="D35 F35">
    <cfRule type="expression" dxfId="653" priority="39">
      <formula>$L35&gt;0.15</formula>
    </cfRule>
    <cfRule type="expression" dxfId="652" priority="40">
      <formula>AND($L35&gt;0.08,$L35&lt;0.15)</formula>
    </cfRule>
  </conditionalFormatting>
  <conditionalFormatting sqref="G35:H35">
    <cfRule type="expression" dxfId="651" priority="37">
      <formula>$L35&gt;0.15</formula>
    </cfRule>
    <cfRule type="expression" dxfId="650" priority="38">
      <formula>AND($L35&gt;0.08,$L35&lt;0.15)</formula>
    </cfRule>
  </conditionalFormatting>
  <conditionalFormatting sqref="E35">
    <cfRule type="expression" dxfId="649" priority="35">
      <formula>$L35&gt;0.15</formula>
    </cfRule>
    <cfRule type="expression" dxfId="648" priority="36">
      <formula>AND($L35&gt;0.08,$L35&lt;0.15)</formula>
    </cfRule>
  </conditionalFormatting>
  <conditionalFormatting sqref="D36:H36">
    <cfRule type="expression" dxfId="647" priority="33">
      <formula>$L36&gt;0.15</formula>
    </cfRule>
    <cfRule type="expression" dxfId="646" priority="34">
      <formula>AND($L36&gt;0.08,$L36&lt;0.15)</formula>
    </cfRule>
  </conditionalFormatting>
  <conditionalFormatting sqref="D37:H37">
    <cfRule type="expression" dxfId="645" priority="31">
      <formula>$L37&gt;0.15</formula>
    </cfRule>
    <cfRule type="expression" dxfId="644" priority="32">
      <formula>AND($L37&gt;0.08,$L37&lt;0.15)</formula>
    </cfRule>
  </conditionalFormatting>
  <conditionalFormatting sqref="D38 F38">
    <cfRule type="expression" dxfId="643" priority="27">
      <formula>$L38&gt;0.15</formula>
    </cfRule>
    <cfRule type="expression" dxfId="642" priority="28">
      <formula>AND($L38&gt;0.08,$L38&lt;0.15)</formula>
    </cfRule>
  </conditionalFormatting>
  <conditionalFormatting sqref="D38 F38">
    <cfRule type="expression" dxfId="641" priority="25">
      <formula>$L38&gt;0.15</formula>
    </cfRule>
    <cfRule type="expression" dxfId="640" priority="26">
      <formula>AND($L38&gt;0.08,$L38&lt;0.15)</formula>
    </cfRule>
  </conditionalFormatting>
  <conditionalFormatting sqref="G38:H38">
    <cfRule type="expression" dxfId="639" priority="23">
      <formula>$L38&gt;0.15</formula>
    </cfRule>
    <cfRule type="expression" dxfId="638" priority="24">
      <formula>AND($L38&gt;0.08,$L38&lt;0.15)</formula>
    </cfRule>
  </conditionalFormatting>
  <conditionalFormatting sqref="E38">
    <cfRule type="expression" dxfId="637" priority="21">
      <formula>$L38&gt;0.15</formula>
    </cfRule>
    <cfRule type="expression" dxfId="636" priority="22">
      <formula>AND($L38&gt;0.08,$L38&lt;0.15)</formula>
    </cfRule>
  </conditionalFormatting>
  <conditionalFormatting sqref="E39:H39">
    <cfRule type="expression" dxfId="635" priority="11">
      <formula>$L39&gt;0.15</formula>
    </cfRule>
    <cfRule type="expression" dxfId="634" priority="12">
      <formula>AND($L39&gt;0.08,$L39&lt;0.15)</formula>
    </cfRule>
  </conditionalFormatting>
  <conditionalFormatting sqref="D39">
    <cfRule type="expression" dxfId="633" priority="9">
      <formula>$L39&gt;0.15</formula>
    </cfRule>
    <cfRule type="expression" dxfId="632" priority="10">
      <formula>AND($L39&gt;0.08,$L39&lt;0.15)</formula>
    </cfRule>
  </conditionalFormatting>
  <conditionalFormatting sqref="E40:H40">
    <cfRule type="expression" dxfId="631" priority="7">
      <formula>$L40&gt;0.15</formula>
    </cfRule>
    <cfRule type="expression" dxfId="630" priority="8">
      <formula>AND($L40&gt;0.08,$L40&lt;0.15)</formula>
    </cfRule>
  </conditionalFormatting>
  <conditionalFormatting sqref="D40">
    <cfRule type="expression" dxfId="629" priority="5">
      <formula>$L40&gt;0.15</formula>
    </cfRule>
    <cfRule type="expression" dxfId="628" priority="6">
      <formula>AND($L40&gt;0.08,$L40&lt;0.15)</formula>
    </cfRule>
  </conditionalFormatting>
  <conditionalFormatting sqref="AC41:AC43">
    <cfRule type="expression" dxfId="627" priority="3">
      <formula>$L41&gt;0.15</formula>
    </cfRule>
    <cfRule type="expression" dxfId="626" priority="4">
      <formula>AND($L41&gt;0.08,$L41&lt;0.15)</formula>
    </cfRule>
  </conditionalFormatting>
  <conditionalFormatting sqref="D42:H42">
    <cfRule type="expression" dxfId="625" priority="1">
      <formula>$L42&gt;0.15</formula>
    </cfRule>
    <cfRule type="expression" dxfId="624" priority="2">
      <formula>AND($L42&gt;0.08,$L42&lt;0.15)</formula>
    </cfRule>
  </conditionalFormatting>
  <dataValidations count="3">
    <dataValidation type="list" allowBlank="1" showInputMessage="1" showErrorMessage="1" sqref="AA49:AA63 AA30:AA46 AA9:AA25" xr:uid="{00000000-0002-0000-0200-000000000000}">
      <formula1>"A, B"</formula1>
    </dataValidation>
    <dataValidation type="whole" allowBlank="1" showInputMessage="1" showErrorMessage="1" errorTitle="입력값이 올바르지 않습니다." error="숫자만 쓰세요!" sqref="M49:X63 M7:X46" xr:uid="{00000000-0002-0000-0200-000001000000}">
      <formula1>0</formula1>
      <formula2>20000</formula2>
    </dataValidation>
    <dataValidation allowBlank="1" showInputMessage="1" showErrorMessage="1" prompt="수식 계산_x000a_수치 입력 금지" sqref="K7:K46 K49:K63" xr:uid="{00000000-0002-0000-0200-000002000000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20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데이터!$C$4:$C$11</xm:f>
          </x14:formula1>
          <xm:sqref>AC58:AC65 AC51:AC55 AC7:AC31 AC44:AC46</xm:sqref>
        </x14:dataValidation>
        <x14:dataValidation type="list" allowBlank="1" showInputMessage="1" showErrorMessage="1" xr:uid="{00000000-0002-0000-0200-000004000000}">
          <x14:formula1>
            <xm:f>데이터!$B$4:$B$17</xm:f>
          </x14:formula1>
          <xm:sqref>D13:D14 D7 D49:D63 D24:D31 D39:D46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2"/>
  <sheetViews>
    <sheetView zoomScale="85" zoomScaleNormal="85" workbookViewId="0">
      <pane ySplit="6" topLeftCell="A13" activePane="bottomLeft" state="frozen"/>
      <selection activeCell="A4" sqref="A4:AC4"/>
      <selection pane="bottomLeft" activeCell="D21" sqref="D21:H21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4" width="5.875" style="16" customWidth="1"/>
    <col min="25" max="25" width="9.875" style="16" customWidth="1"/>
    <col min="26" max="27" width="5.375" style="16" customWidth="1"/>
    <col min="28" max="28" width="9" style="16" customWidth="1"/>
    <col min="29" max="29" width="10.25" style="16" customWidth="1"/>
    <col min="30" max="30" width="33.75" style="16" bestFit="1" customWidth="1"/>
    <col min="31" max="16384" width="9" style="16"/>
  </cols>
  <sheetData>
    <row r="1" spans="1:30" s="1" customFormat="1" ht="13.5" customHeight="1" x14ac:dyDescent="0.3">
      <c r="A1" s="42" t="s">
        <v>154</v>
      </c>
      <c r="B1" s="43"/>
      <c r="C1" s="43"/>
      <c r="D1" s="43"/>
      <c r="E1" s="48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9"/>
    </row>
    <row r="2" spans="1:30" s="1" customFormat="1" ht="13.5" customHeight="1" x14ac:dyDescent="0.3">
      <c r="A2" s="44"/>
      <c r="B2" s="45"/>
      <c r="C2" s="45"/>
      <c r="D2" s="45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1"/>
    </row>
    <row r="3" spans="1:30" s="1" customFormat="1" ht="13.5" customHeight="1" x14ac:dyDescent="0.3">
      <c r="A3" s="46"/>
      <c r="B3" s="47"/>
      <c r="C3" s="47"/>
      <c r="D3" s="47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3"/>
    </row>
    <row r="4" spans="1:30" s="1" customFormat="1" ht="9.9499999999999993" customHeight="1" thickBot="1" x14ac:dyDescent="0.35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6"/>
    </row>
    <row r="5" spans="1:30" s="2" customFormat="1" ht="17.25" thickTop="1" x14ac:dyDescent="0.3">
      <c r="A5" s="36" t="s">
        <v>1</v>
      </c>
      <c r="B5" s="57" t="s">
        <v>46</v>
      </c>
      <c r="C5" s="57" t="str">
        <f>RIGHT($A$1,1)</f>
        <v>일</v>
      </c>
      <c r="D5" s="36" t="s">
        <v>2</v>
      </c>
      <c r="E5" s="36" t="s">
        <v>3</v>
      </c>
      <c r="F5" s="36" t="s">
        <v>4</v>
      </c>
      <c r="G5" s="36" t="s">
        <v>5</v>
      </c>
      <c r="H5" s="34" t="s">
        <v>6</v>
      </c>
      <c r="I5" s="36" t="s">
        <v>7</v>
      </c>
      <c r="J5" s="36" t="s">
        <v>8</v>
      </c>
      <c r="K5" s="36" t="s">
        <v>9</v>
      </c>
      <c r="L5" s="37" t="s">
        <v>10</v>
      </c>
      <c r="M5" s="39" t="s">
        <v>11</v>
      </c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 t="s">
        <v>12</v>
      </c>
      <c r="Z5" s="39"/>
      <c r="AA5" s="39"/>
      <c r="AB5" s="39" t="s">
        <v>13</v>
      </c>
      <c r="AC5" s="39" t="s">
        <v>14</v>
      </c>
      <c r="AD5" s="60" t="s">
        <v>15</v>
      </c>
    </row>
    <row r="6" spans="1:30" s="2" customFormat="1" ht="25.5" customHeight="1" thickBot="1" x14ac:dyDescent="0.35">
      <c r="A6" s="35"/>
      <c r="B6" s="58"/>
      <c r="C6" s="58"/>
      <c r="D6" s="35"/>
      <c r="E6" s="35"/>
      <c r="F6" s="35"/>
      <c r="G6" s="35"/>
      <c r="H6" s="35"/>
      <c r="I6" s="35"/>
      <c r="J6" s="35"/>
      <c r="K6" s="35"/>
      <c r="L6" s="38"/>
      <c r="M6" s="25" t="s">
        <v>16</v>
      </c>
      <c r="N6" s="25" t="s">
        <v>17</v>
      </c>
      <c r="O6" s="25" t="s">
        <v>18</v>
      </c>
      <c r="P6" s="25" t="s">
        <v>19</v>
      </c>
      <c r="Q6" s="23" t="s">
        <v>47</v>
      </c>
      <c r="R6" s="23" t="s">
        <v>48</v>
      </c>
      <c r="S6" s="25" t="s">
        <v>20</v>
      </c>
      <c r="T6" s="23" t="s">
        <v>49</v>
      </c>
      <c r="U6" s="23" t="s">
        <v>50</v>
      </c>
      <c r="V6" s="3" t="s">
        <v>51</v>
      </c>
      <c r="W6" s="3" t="s">
        <v>42</v>
      </c>
      <c r="X6" s="3" t="s">
        <v>43</v>
      </c>
      <c r="Y6" s="25" t="s">
        <v>21</v>
      </c>
      <c r="Z6" s="25" t="s">
        <v>22</v>
      </c>
      <c r="AA6" s="25" t="s">
        <v>23</v>
      </c>
      <c r="AB6" s="59"/>
      <c r="AC6" s="59"/>
      <c r="AD6" s="59"/>
    </row>
    <row r="7" spans="1:30" s="13" customFormat="1" ht="20.100000000000001" customHeight="1" thickTop="1" x14ac:dyDescent="0.3">
      <c r="A7" s="4">
        <v>1</v>
      </c>
      <c r="B7" s="5">
        <v>12</v>
      </c>
      <c r="C7" s="5">
        <v>3</v>
      </c>
      <c r="D7" s="6" t="s">
        <v>26</v>
      </c>
      <c r="E7" s="6" t="s">
        <v>68</v>
      </c>
      <c r="F7" s="6" t="s">
        <v>94</v>
      </c>
      <c r="G7" s="4" t="s">
        <v>95</v>
      </c>
      <c r="H7" s="4" t="s">
        <v>56</v>
      </c>
      <c r="I7" s="7">
        <f t="shared" ref="I7:I23" si="0">J7+K7</f>
        <v>228</v>
      </c>
      <c r="J7" s="8">
        <v>225</v>
      </c>
      <c r="K7" s="7">
        <f t="shared" ref="K7:K17" si="1">SUM(M7:X7)</f>
        <v>3</v>
      </c>
      <c r="L7" s="9">
        <f t="shared" ref="L7:L17" si="2">K7/I7</f>
        <v>1.3157894736842105E-2</v>
      </c>
      <c r="M7" s="10">
        <v>3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>
        <v>20201203</v>
      </c>
      <c r="Z7" s="11">
        <v>9</v>
      </c>
      <c r="AA7" s="5" t="s">
        <v>155</v>
      </c>
      <c r="AB7" s="11" t="str">
        <f t="shared" ref="AB7:AB46" si="3">IF($AA7="A","하선동",IF($AA7="B","이형준",""))</f>
        <v>하선동</v>
      </c>
      <c r="AC7" s="4" t="s">
        <v>61</v>
      </c>
      <c r="AD7" s="12"/>
    </row>
    <row r="8" spans="1:30" s="13" customFormat="1" ht="20.100000000000001" customHeight="1" x14ac:dyDescent="0.3">
      <c r="A8" s="4">
        <v>2</v>
      </c>
      <c r="B8" s="5">
        <f>B7</f>
        <v>12</v>
      </c>
      <c r="C8" s="5">
        <f>C7</f>
        <v>3</v>
      </c>
      <c r="D8" s="6" t="s">
        <v>69</v>
      </c>
      <c r="E8" s="6" t="s">
        <v>68</v>
      </c>
      <c r="F8" s="6" t="s">
        <v>66</v>
      </c>
      <c r="G8" s="4" t="s">
        <v>67</v>
      </c>
      <c r="H8" s="4" t="s">
        <v>56</v>
      </c>
      <c r="I8" s="7">
        <f t="shared" si="0"/>
        <v>684</v>
      </c>
      <c r="J8" s="8">
        <v>640</v>
      </c>
      <c r="K8" s="7">
        <f t="shared" si="1"/>
        <v>44</v>
      </c>
      <c r="L8" s="9">
        <f t="shared" si="2"/>
        <v>6.4327485380116955E-2</v>
      </c>
      <c r="M8" s="10">
        <v>11</v>
      </c>
      <c r="N8" s="10"/>
      <c r="O8" s="10"/>
      <c r="P8" s="10">
        <v>31</v>
      </c>
      <c r="Q8" s="10">
        <v>2</v>
      </c>
      <c r="R8" s="10"/>
      <c r="S8" s="10"/>
      <c r="T8" s="10"/>
      <c r="U8" s="10"/>
      <c r="V8" s="10"/>
      <c r="W8" s="10"/>
      <c r="X8" s="10"/>
      <c r="Y8" s="11">
        <v>20201203</v>
      </c>
      <c r="Z8" s="11">
        <v>15</v>
      </c>
      <c r="AA8" s="5" t="s">
        <v>155</v>
      </c>
      <c r="AB8" s="11" t="str">
        <f t="shared" si="3"/>
        <v>하선동</v>
      </c>
      <c r="AC8" s="4" t="s">
        <v>61</v>
      </c>
      <c r="AD8" s="12"/>
    </row>
    <row r="9" spans="1:30" s="13" customFormat="1" ht="20.100000000000001" customHeight="1" x14ac:dyDescent="0.3">
      <c r="A9" s="4">
        <v>3</v>
      </c>
      <c r="B9" s="5">
        <f t="shared" ref="B9:C24" si="4">B8</f>
        <v>12</v>
      </c>
      <c r="C9" s="5">
        <f t="shared" si="4"/>
        <v>3</v>
      </c>
      <c r="D9" s="6" t="s">
        <v>69</v>
      </c>
      <c r="E9" s="6" t="s">
        <v>68</v>
      </c>
      <c r="F9" s="6" t="s">
        <v>66</v>
      </c>
      <c r="G9" s="4" t="s">
        <v>67</v>
      </c>
      <c r="H9" s="4" t="s">
        <v>56</v>
      </c>
      <c r="I9" s="7">
        <f t="shared" si="0"/>
        <v>3290</v>
      </c>
      <c r="J9" s="8">
        <v>3150</v>
      </c>
      <c r="K9" s="7">
        <f t="shared" si="1"/>
        <v>140</v>
      </c>
      <c r="L9" s="9">
        <f t="shared" si="2"/>
        <v>4.2553191489361701E-2</v>
      </c>
      <c r="M9" s="10">
        <v>2</v>
      </c>
      <c r="N9" s="10"/>
      <c r="O9" s="10"/>
      <c r="P9" s="10">
        <v>132</v>
      </c>
      <c r="Q9" s="10">
        <v>5</v>
      </c>
      <c r="R9" s="10"/>
      <c r="S9" s="10"/>
      <c r="T9" s="10">
        <v>1</v>
      </c>
      <c r="U9" s="10"/>
      <c r="V9" s="10"/>
      <c r="W9" s="10"/>
      <c r="X9" s="10"/>
      <c r="Y9" s="11">
        <v>20201203</v>
      </c>
      <c r="Z9" s="11">
        <v>15</v>
      </c>
      <c r="AA9" s="5" t="s">
        <v>156</v>
      </c>
      <c r="AB9" s="11" t="str">
        <f t="shared" si="3"/>
        <v>이형준</v>
      </c>
      <c r="AC9" s="4" t="s">
        <v>61</v>
      </c>
      <c r="AD9" s="12"/>
    </row>
    <row r="10" spans="1:30" s="13" customFormat="1" ht="20.100000000000001" customHeight="1" x14ac:dyDescent="0.3">
      <c r="A10" s="4">
        <v>4</v>
      </c>
      <c r="B10" s="5">
        <f t="shared" si="4"/>
        <v>12</v>
      </c>
      <c r="C10" s="5">
        <f t="shared" si="4"/>
        <v>3</v>
      </c>
      <c r="D10" s="6" t="s">
        <v>158</v>
      </c>
      <c r="E10" s="6" t="s">
        <v>68</v>
      </c>
      <c r="F10" s="6" t="s">
        <v>157</v>
      </c>
      <c r="G10" s="4" t="s">
        <v>159</v>
      </c>
      <c r="H10" s="4" t="s">
        <v>56</v>
      </c>
      <c r="I10" s="7">
        <f t="shared" si="0"/>
        <v>900</v>
      </c>
      <c r="J10" s="8">
        <v>900</v>
      </c>
      <c r="K10" s="7">
        <f t="shared" si="1"/>
        <v>0</v>
      </c>
      <c r="L10" s="9">
        <f t="shared" si="2"/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>
        <v>20201203</v>
      </c>
      <c r="Z10" s="11">
        <v>8</v>
      </c>
      <c r="AA10" s="5" t="s">
        <v>156</v>
      </c>
      <c r="AB10" s="11" t="str">
        <f t="shared" si="3"/>
        <v>이형준</v>
      </c>
      <c r="AC10" s="4" t="s">
        <v>61</v>
      </c>
      <c r="AD10" s="12"/>
    </row>
    <row r="11" spans="1:30" s="13" customFormat="1" ht="20.100000000000001" customHeight="1" x14ac:dyDescent="0.3">
      <c r="A11" s="4">
        <v>5</v>
      </c>
      <c r="B11" s="5">
        <f t="shared" si="4"/>
        <v>12</v>
      </c>
      <c r="C11" s="5">
        <f t="shared" si="4"/>
        <v>3</v>
      </c>
      <c r="D11" s="6" t="s">
        <v>26</v>
      </c>
      <c r="E11" s="4" t="s">
        <v>62</v>
      </c>
      <c r="F11" s="4" t="s">
        <v>63</v>
      </c>
      <c r="G11" s="4" t="s">
        <v>64</v>
      </c>
      <c r="H11" s="4" t="s">
        <v>56</v>
      </c>
      <c r="I11" s="7">
        <f t="shared" si="0"/>
        <v>1320</v>
      </c>
      <c r="J11" s="8">
        <v>1320</v>
      </c>
      <c r="K11" s="7">
        <f t="shared" si="1"/>
        <v>0</v>
      </c>
      <c r="L11" s="9">
        <f t="shared" si="2"/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>
        <v>20201203</v>
      </c>
      <c r="Z11" s="11">
        <v>6</v>
      </c>
      <c r="AA11" s="5" t="s">
        <v>156</v>
      </c>
      <c r="AB11" s="11" t="str">
        <f t="shared" si="3"/>
        <v>이형준</v>
      </c>
      <c r="AC11" s="4" t="s">
        <v>61</v>
      </c>
      <c r="AD11" s="12"/>
    </row>
    <row r="12" spans="1:30" s="13" customFormat="1" ht="20.100000000000001" customHeight="1" x14ac:dyDescent="0.3">
      <c r="A12" s="4">
        <v>6</v>
      </c>
      <c r="B12" s="5">
        <f t="shared" si="4"/>
        <v>12</v>
      </c>
      <c r="C12" s="5">
        <f t="shared" si="4"/>
        <v>3</v>
      </c>
      <c r="D12" s="6" t="s">
        <v>72</v>
      </c>
      <c r="E12" s="6" t="s">
        <v>73</v>
      </c>
      <c r="F12" s="6" t="s">
        <v>74</v>
      </c>
      <c r="G12" s="4" t="s">
        <v>75</v>
      </c>
      <c r="H12" s="4" t="s">
        <v>56</v>
      </c>
      <c r="I12" s="7">
        <f t="shared" si="0"/>
        <v>2017</v>
      </c>
      <c r="J12" s="8">
        <v>2000</v>
      </c>
      <c r="K12" s="7">
        <f t="shared" si="1"/>
        <v>17</v>
      </c>
      <c r="L12" s="9">
        <f t="shared" si="2"/>
        <v>8.4283589489340602E-3</v>
      </c>
      <c r="M12" s="10"/>
      <c r="N12" s="10"/>
      <c r="O12" s="10"/>
      <c r="P12" s="10"/>
      <c r="Q12" s="10">
        <v>17</v>
      </c>
      <c r="R12" s="10"/>
      <c r="S12" s="10"/>
      <c r="T12" s="10"/>
      <c r="U12" s="10"/>
      <c r="V12" s="10"/>
      <c r="W12" s="10"/>
      <c r="X12" s="10"/>
      <c r="Y12" s="11">
        <v>20201203</v>
      </c>
      <c r="Z12" s="11">
        <v>4</v>
      </c>
      <c r="AA12" s="5" t="s">
        <v>156</v>
      </c>
      <c r="AB12" s="11" t="str">
        <f t="shared" si="3"/>
        <v>이형준</v>
      </c>
      <c r="AC12" s="4" t="s">
        <v>61</v>
      </c>
      <c r="AD12" s="12"/>
    </row>
    <row r="13" spans="1:30" s="13" customFormat="1" ht="20.100000000000001" customHeight="1" x14ac:dyDescent="0.3">
      <c r="A13" s="4">
        <v>7</v>
      </c>
      <c r="B13" s="5">
        <f t="shared" si="4"/>
        <v>12</v>
      </c>
      <c r="C13" s="5">
        <v>3</v>
      </c>
      <c r="D13" s="6" t="s">
        <v>69</v>
      </c>
      <c r="E13" s="6" t="s">
        <v>68</v>
      </c>
      <c r="F13" s="6" t="s">
        <v>66</v>
      </c>
      <c r="G13" s="4" t="s">
        <v>67</v>
      </c>
      <c r="H13" s="4" t="s">
        <v>56</v>
      </c>
      <c r="I13" s="7">
        <f t="shared" si="0"/>
        <v>1086</v>
      </c>
      <c r="J13" s="8">
        <v>1000</v>
      </c>
      <c r="K13" s="7">
        <f t="shared" si="1"/>
        <v>86</v>
      </c>
      <c r="L13" s="9">
        <f t="shared" si="2"/>
        <v>7.918968692449356E-2</v>
      </c>
      <c r="M13" s="10"/>
      <c r="N13" s="10"/>
      <c r="O13" s="10"/>
      <c r="P13" s="10">
        <v>86</v>
      </c>
      <c r="Q13" s="10"/>
      <c r="R13" s="10"/>
      <c r="S13" s="10"/>
      <c r="T13" s="10"/>
      <c r="U13" s="10"/>
      <c r="V13" s="10"/>
      <c r="W13" s="10"/>
      <c r="X13" s="10"/>
      <c r="Y13" s="11">
        <v>20201202</v>
      </c>
      <c r="Z13" s="11">
        <v>15</v>
      </c>
      <c r="AA13" s="5" t="s">
        <v>156</v>
      </c>
      <c r="AB13" s="11" t="str">
        <f t="shared" si="3"/>
        <v>이형준</v>
      </c>
      <c r="AC13" s="4" t="s">
        <v>71</v>
      </c>
      <c r="AD13" s="12"/>
    </row>
    <row r="14" spans="1:30" s="13" customFormat="1" ht="20.100000000000001" customHeight="1" x14ac:dyDescent="0.3">
      <c r="A14" s="4">
        <v>8</v>
      </c>
      <c r="B14" s="5">
        <f t="shared" si="4"/>
        <v>12</v>
      </c>
      <c r="C14" s="5">
        <f t="shared" si="4"/>
        <v>3</v>
      </c>
      <c r="D14" s="6" t="s">
        <v>78</v>
      </c>
      <c r="E14" s="4" t="s">
        <v>79</v>
      </c>
      <c r="F14" s="6" t="s">
        <v>80</v>
      </c>
      <c r="G14" s="4" t="s">
        <v>67</v>
      </c>
      <c r="H14" s="4" t="s">
        <v>56</v>
      </c>
      <c r="I14" s="7">
        <f t="shared" si="0"/>
        <v>2190</v>
      </c>
      <c r="J14" s="8">
        <v>2070</v>
      </c>
      <c r="K14" s="7">
        <f t="shared" si="1"/>
        <v>120</v>
      </c>
      <c r="L14" s="9">
        <f t="shared" si="2"/>
        <v>5.4794520547945202E-2</v>
      </c>
      <c r="M14" s="10"/>
      <c r="N14" s="10"/>
      <c r="O14" s="10"/>
      <c r="P14" s="10">
        <v>120</v>
      </c>
      <c r="Q14" s="10"/>
      <c r="R14" s="10"/>
      <c r="S14" s="10"/>
      <c r="T14" s="10"/>
      <c r="U14" s="10"/>
      <c r="V14" s="10"/>
      <c r="W14" s="10"/>
      <c r="X14" s="10"/>
      <c r="Y14" s="11">
        <v>20201202</v>
      </c>
      <c r="Z14" s="11">
        <v>8</v>
      </c>
      <c r="AA14" s="5" t="s">
        <v>155</v>
      </c>
      <c r="AB14" s="11" t="str">
        <f t="shared" si="3"/>
        <v>하선동</v>
      </c>
      <c r="AC14" s="4" t="s">
        <v>71</v>
      </c>
      <c r="AD14" s="12"/>
    </row>
    <row r="15" spans="1:30" s="13" customFormat="1" ht="20.100000000000001" customHeight="1" x14ac:dyDescent="0.3">
      <c r="A15" s="4">
        <v>9</v>
      </c>
      <c r="B15" s="5">
        <f t="shared" si="4"/>
        <v>12</v>
      </c>
      <c r="C15" s="5">
        <f t="shared" si="4"/>
        <v>3</v>
      </c>
      <c r="D15" s="6" t="s">
        <v>78</v>
      </c>
      <c r="E15" s="4" t="s">
        <v>79</v>
      </c>
      <c r="F15" s="6" t="s">
        <v>80</v>
      </c>
      <c r="G15" s="4" t="s">
        <v>67</v>
      </c>
      <c r="H15" s="4" t="s">
        <v>56</v>
      </c>
      <c r="I15" s="7">
        <f t="shared" si="0"/>
        <v>3893</v>
      </c>
      <c r="J15" s="8">
        <v>3651</v>
      </c>
      <c r="K15" s="7">
        <f t="shared" si="1"/>
        <v>242</v>
      </c>
      <c r="L15" s="9">
        <f t="shared" si="2"/>
        <v>6.2162856408939121E-2</v>
      </c>
      <c r="M15" s="10"/>
      <c r="N15" s="10"/>
      <c r="O15" s="10"/>
      <c r="P15" s="10">
        <v>242</v>
      </c>
      <c r="Q15" s="10"/>
      <c r="R15" s="10"/>
      <c r="S15" s="10"/>
      <c r="T15" s="10"/>
      <c r="U15" s="10"/>
      <c r="V15" s="10"/>
      <c r="W15" s="10"/>
      <c r="X15" s="10"/>
      <c r="Y15" s="11">
        <v>20201202</v>
      </c>
      <c r="Z15" s="11">
        <v>8</v>
      </c>
      <c r="AA15" s="5" t="s">
        <v>156</v>
      </c>
      <c r="AB15" s="11" t="str">
        <f t="shared" si="3"/>
        <v>이형준</v>
      </c>
      <c r="AC15" s="4" t="s">
        <v>71</v>
      </c>
      <c r="AD15" s="12"/>
    </row>
    <row r="16" spans="1:30" s="13" customFormat="1" ht="20.100000000000001" customHeight="1" x14ac:dyDescent="0.3">
      <c r="A16" s="4">
        <v>10</v>
      </c>
      <c r="B16" s="5">
        <f t="shared" si="4"/>
        <v>12</v>
      </c>
      <c r="C16" s="5">
        <f t="shared" si="4"/>
        <v>3</v>
      </c>
      <c r="D16" s="6" t="s">
        <v>72</v>
      </c>
      <c r="E16" s="6" t="s">
        <v>73</v>
      </c>
      <c r="F16" s="6" t="s">
        <v>74</v>
      </c>
      <c r="G16" s="4" t="s">
        <v>75</v>
      </c>
      <c r="H16" s="4" t="s">
        <v>56</v>
      </c>
      <c r="I16" s="7">
        <f t="shared" si="0"/>
        <v>2395</v>
      </c>
      <c r="J16" s="8">
        <v>2380</v>
      </c>
      <c r="K16" s="7">
        <f t="shared" si="1"/>
        <v>15</v>
      </c>
      <c r="L16" s="9">
        <f t="shared" si="2"/>
        <v>6.2630480167014616E-3</v>
      </c>
      <c r="M16" s="10"/>
      <c r="N16" s="10"/>
      <c r="O16" s="10"/>
      <c r="P16" s="10">
        <v>2</v>
      </c>
      <c r="Q16" s="10">
        <v>13</v>
      </c>
      <c r="R16" s="10"/>
      <c r="S16" s="10"/>
      <c r="T16" s="10"/>
      <c r="U16" s="10"/>
      <c r="V16" s="10"/>
      <c r="W16" s="10"/>
      <c r="X16" s="10"/>
      <c r="Y16" s="11">
        <v>20201203</v>
      </c>
      <c r="Z16" s="11">
        <v>4</v>
      </c>
      <c r="AA16" s="5" t="s">
        <v>155</v>
      </c>
      <c r="AB16" s="11" t="str">
        <f t="shared" si="3"/>
        <v>하선동</v>
      </c>
      <c r="AC16" s="4" t="s">
        <v>71</v>
      </c>
      <c r="AD16" s="12"/>
    </row>
    <row r="17" spans="1:30" s="13" customFormat="1" ht="20.100000000000001" customHeight="1" x14ac:dyDescent="0.3">
      <c r="A17" s="4">
        <v>11</v>
      </c>
      <c r="B17" s="5">
        <f t="shared" si="4"/>
        <v>12</v>
      </c>
      <c r="C17" s="5">
        <f t="shared" si="4"/>
        <v>3</v>
      </c>
      <c r="D17" s="6" t="s">
        <v>26</v>
      </c>
      <c r="E17" s="4" t="s">
        <v>79</v>
      </c>
      <c r="F17" s="6" t="s">
        <v>160</v>
      </c>
      <c r="G17" s="4" t="s">
        <v>64</v>
      </c>
      <c r="H17" s="4" t="s">
        <v>56</v>
      </c>
      <c r="I17" s="7">
        <f t="shared" si="0"/>
        <v>900</v>
      </c>
      <c r="J17" s="8">
        <v>900</v>
      </c>
      <c r="K17" s="7">
        <f t="shared" si="1"/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1">
        <v>20201130</v>
      </c>
      <c r="Z17" s="11">
        <v>14</v>
      </c>
      <c r="AA17" s="5" t="s">
        <v>156</v>
      </c>
      <c r="AB17" s="11" t="str">
        <f t="shared" si="3"/>
        <v>이형준</v>
      </c>
      <c r="AC17" s="4" t="s">
        <v>71</v>
      </c>
      <c r="AD17" s="12"/>
    </row>
    <row r="18" spans="1:30" s="13" customFormat="1" ht="20.100000000000001" customHeight="1" x14ac:dyDescent="0.3">
      <c r="A18" s="4">
        <v>12</v>
      </c>
      <c r="B18" s="5">
        <f t="shared" si="4"/>
        <v>12</v>
      </c>
      <c r="C18" s="5">
        <f t="shared" si="4"/>
        <v>3</v>
      </c>
      <c r="D18" s="6" t="s">
        <v>158</v>
      </c>
      <c r="E18" s="6" t="s">
        <v>68</v>
      </c>
      <c r="F18" s="6" t="s">
        <v>157</v>
      </c>
      <c r="G18" s="4" t="s">
        <v>159</v>
      </c>
      <c r="H18" s="4" t="s">
        <v>56</v>
      </c>
      <c r="I18" s="7">
        <f t="shared" si="0"/>
        <v>915</v>
      </c>
      <c r="J18" s="8">
        <v>909</v>
      </c>
      <c r="K18" s="7">
        <f t="shared" ref="K18:K46" si="5">SUM(M18:X18)</f>
        <v>6</v>
      </c>
      <c r="L18" s="9">
        <f t="shared" ref="L18:L46" si="6">K18/I18</f>
        <v>6.5573770491803279E-3</v>
      </c>
      <c r="M18" s="10">
        <v>1</v>
      </c>
      <c r="N18" s="10"/>
      <c r="O18" s="10"/>
      <c r="P18" s="10"/>
      <c r="Q18" s="10">
        <v>5</v>
      </c>
      <c r="R18" s="10"/>
      <c r="S18" s="10"/>
      <c r="T18" s="10"/>
      <c r="U18" s="10"/>
      <c r="V18" s="10"/>
      <c r="W18" s="10"/>
      <c r="X18" s="10"/>
      <c r="Y18" s="11">
        <v>20201203</v>
      </c>
      <c r="Z18" s="11">
        <v>8</v>
      </c>
      <c r="AA18" s="5" t="s">
        <v>155</v>
      </c>
      <c r="AB18" s="11" t="str">
        <f t="shared" si="3"/>
        <v>하선동</v>
      </c>
      <c r="AC18" s="4" t="s">
        <v>93</v>
      </c>
      <c r="AD18" s="12"/>
    </row>
    <row r="19" spans="1:30" s="13" customFormat="1" ht="20.100000000000001" customHeight="1" x14ac:dyDescent="0.3">
      <c r="A19" s="4">
        <v>13</v>
      </c>
      <c r="B19" s="5">
        <f t="shared" si="4"/>
        <v>12</v>
      </c>
      <c r="C19" s="5">
        <f t="shared" si="4"/>
        <v>3</v>
      </c>
      <c r="D19" s="6" t="s">
        <v>158</v>
      </c>
      <c r="E19" s="6" t="s">
        <v>68</v>
      </c>
      <c r="F19" s="6" t="s">
        <v>157</v>
      </c>
      <c r="G19" s="4" t="s">
        <v>159</v>
      </c>
      <c r="H19" s="4" t="s">
        <v>56</v>
      </c>
      <c r="I19" s="7">
        <f t="shared" si="0"/>
        <v>1577</v>
      </c>
      <c r="J19" s="8">
        <v>1574</v>
      </c>
      <c r="K19" s="7">
        <f t="shared" si="5"/>
        <v>3</v>
      </c>
      <c r="L19" s="9">
        <f t="shared" si="6"/>
        <v>1.9023462270133164E-3</v>
      </c>
      <c r="M19" s="10">
        <v>2</v>
      </c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1">
        <v>20201203</v>
      </c>
      <c r="Z19" s="11">
        <v>8</v>
      </c>
      <c r="AA19" s="5" t="s">
        <v>156</v>
      </c>
      <c r="AB19" s="11" t="str">
        <f t="shared" si="3"/>
        <v>이형준</v>
      </c>
      <c r="AC19" s="4" t="s">
        <v>93</v>
      </c>
      <c r="AD19" s="12"/>
    </row>
    <row r="20" spans="1:30" s="13" customFormat="1" ht="20.100000000000001" customHeight="1" x14ac:dyDescent="0.3">
      <c r="A20" s="4">
        <v>14</v>
      </c>
      <c r="B20" s="5">
        <f t="shared" si="4"/>
        <v>12</v>
      </c>
      <c r="C20" s="5">
        <f t="shared" si="4"/>
        <v>3</v>
      </c>
      <c r="D20" s="6" t="s">
        <v>26</v>
      </c>
      <c r="E20" s="4" t="s">
        <v>62</v>
      </c>
      <c r="F20" s="4" t="s">
        <v>63</v>
      </c>
      <c r="G20" s="4" t="s">
        <v>64</v>
      </c>
      <c r="H20" s="4" t="s">
        <v>56</v>
      </c>
      <c r="I20" s="7">
        <f t="shared" si="0"/>
        <v>1307</v>
      </c>
      <c r="J20" s="8">
        <v>1307</v>
      </c>
      <c r="K20" s="7">
        <f t="shared" si="5"/>
        <v>0</v>
      </c>
      <c r="L20" s="9">
        <f t="shared" si="6"/>
        <v>0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>
        <v>20201203</v>
      </c>
      <c r="Z20" s="11">
        <v>6</v>
      </c>
      <c r="AA20" s="5" t="s">
        <v>155</v>
      </c>
      <c r="AB20" s="11" t="str">
        <f t="shared" si="3"/>
        <v>하선동</v>
      </c>
      <c r="AC20" s="4" t="s">
        <v>93</v>
      </c>
      <c r="AD20" s="12"/>
    </row>
    <row r="21" spans="1:30" s="13" customFormat="1" ht="20.100000000000001" customHeight="1" x14ac:dyDescent="0.3">
      <c r="A21" s="4">
        <v>15</v>
      </c>
      <c r="B21" s="5">
        <f t="shared" si="4"/>
        <v>12</v>
      </c>
      <c r="C21" s="5">
        <f t="shared" si="4"/>
        <v>3</v>
      </c>
      <c r="D21" s="6" t="s">
        <v>26</v>
      </c>
      <c r="E21" s="4" t="s">
        <v>62</v>
      </c>
      <c r="F21" s="4" t="s">
        <v>63</v>
      </c>
      <c r="G21" s="4" t="s">
        <v>64</v>
      </c>
      <c r="H21" s="4" t="s">
        <v>56</v>
      </c>
      <c r="I21" s="7">
        <f t="shared" si="0"/>
        <v>776</v>
      </c>
      <c r="J21" s="8">
        <v>776</v>
      </c>
      <c r="K21" s="7">
        <f t="shared" si="5"/>
        <v>0</v>
      </c>
      <c r="L21" s="9">
        <f t="shared" si="6"/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>
        <v>20201203</v>
      </c>
      <c r="Z21" s="11">
        <v>6</v>
      </c>
      <c r="AA21" s="5" t="s">
        <v>156</v>
      </c>
      <c r="AB21" s="11" t="str">
        <f t="shared" si="3"/>
        <v>이형준</v>
      </c>
      <c r="AC21" s="4" t="s">
        <v>93</v>
      </c>
      <c r="AD21" s="12"/>
    </row>
    <row r="22" spans="1:30" s="13" customFormat="1" ht="20.100000000000001" customHeight="1" x14ac:dyDescent="0.3">
      <c r="A22" s="4">
        <v>16</v>
      </c>
      <c r="B22" s="5">
        <f t="shared" si="4"/>
        <v>12</v>
      </c>
      <c r="C22" s="5">
        <f t="shared" si="4"/>
        <v>3</v>
      </c>
      <c r="D22" s="6" t="s">
        <v>72</v>
      </c>
      <c r="E22" s="6" t="s">
        <v>68</v>
      </c>
      <c r="F22" s="6" t="s">
        <v>86</v>
      </c>
      <c r="G22" s="4" t="s">
        <v>87</v>
      </c>
      <c r="H22" s="4" t="s">
        <v>56</v>
      </c>
      <c r="I22" s="7">
        <f t="shared" si="0"/>
        <v>2709</v>
      </c>
      <c r="J22" s="8">
        <v>2366</v>
      </c>
      <c r="K22" s="7">
        <f t="shared" si="5"/>
        <v>343</v>
      </c>
      <c r="L22" s="9">
        <f t="shared" si="6"/>
        <v>0.12661498708010335</v>
      </c>
      <c r="M22" s="10">
        <v>281</v>
      </c>
      <c r="N22" s="10"/>
      <c r="O22" s="10"/>
      <c r="P22" s="10">
        <v>43</v>
      </c>
      <c r="Q22" s="10">
        <v>19</v>
      </c>
      <c r="R22" s="10"/>
      <c r="S22" s="10"/>
      <c r="T22" s="10"/>
      <c r="U22" s="10"/>
      <c r="V22" s="10"/>
      <c r="W22" s="10"/>
      <c r="X22" s="10"/>
      <c r="Y22" s="11">
        <v>20201203</v>
      </c>
      <c r="Z22" s="11">
        <v>7</v>
      </c>
      <c r="AA22" s="5" t="s">
        <v>156</v>
      </c>
      <c r="AB22" s="11" t="str">
        <f t="shared" si="3"/>
        <v>이형준</v>
      </c>
      <c r="AC22" s="4" t="s">
        <v>93</v>
      </c>
      <c r="AD22" s="12"/>
    </row>
    <row r="23" spans="1:30" s="13" customFormat="1" ht="20.100000000000001" customHeight="1" x14ac:dyDescent="0.3">
      <c r="A23" s="4">
        <v>17</v>
      </c>
      <c r="B23" s="5">
        <f t="shared" si="4"/>
        <v>12</v>
      </c>
      <c r="C23" s="5">
        <f t="shared" si="4"/>
        <v>3</v>
      </c>
      <c r="D23" s="6" t="s">
        <v>26</v>
      </c>
      <c r="E23" s="6" t="s">
        <v>53</v>
      </c>
      <c r="F23" s="6" t="s">
        <v>138</v>
      </c>
      <c r="G23" s="4">
        <v>7301</v>
      </c>
      <c r="H23" s="4" t="s">
        <v>56</v>
      </c>
      <c r="I23" s="7">
        <f t="shared" si="0"/>
        <v>1996</v>
      </c>
      <c r="J23" s="8">
        <v>1996</v>
      </c>
      <c r="K23" s="7">
        <f t="shared" si="5"/>
        <v>0</v>
      </c>
      <c r="L23" s="9">
        <f t="shared" si="6"/>
        <v>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>
        <v>20201203</v>
      </c>
      <c r="Z23" s="11">
        <v>13</v>
      </c>
      <c r="AA23" s="5" t="s">
        <v>156</v>
      </c>
      <c r="AB23" s="11" t="str">
        <f t="shared" si="3"/>
        <v>이형준</v>
      </c>
      <c r="AC23" s="4" t="s">
        <v>93</v>
      </c>
      <c r="AD23" s="12"/>
    </row>
    <row r="24" spans="1:30" s="13" customFormat="1" ht="20.100000000000001" customHeight="1" x14ac:dyDescent="0.3">
      <c r="A24" s="4">
        <v>18</v>
      </c>
      <c r="B24" s="5">
        <f t="shared" si="4"/>
        <v>12</v>
      </c>
      <c r="C24" s="5">
        <f t="shared" si="4"/>
        <v>3</v>
      </c>
      <c r="D24" s="6" t="s">
        <v>158</v>
      </c>
      <c r="E24" s="4" t="s">
        <v>163</v>
      </c>
      <c r="F24" s="4" t="s">
        <v>161</v>
      </c>
      <c r="G24" s="4" t="s">
        <v>162</v>
      </c>
      <c r="H24" s="4" t="s">
        <v>56</v>
      </c>
      <c r="I24" s="7">
        <f t="shared" ref="I24:I46" si="7">J24+K24</f>
        <v>1078</v>
      </c>
      <c r="J24" s="8">
        <v>1078</v>
      </c>
      <c r="K24" s="7">
        <f t="shared" si="5"/>
        <v>0</v>
      </c>
      <c r="L24" s="9">
        <f t="shared" si="6"/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>
        <v>20201203</v>
      </c>
      <c r="Z24" s="11">
        <v>11</v>
      </c>
      <c r="AA24" s="5" t="s">
        <v>155</v>
      </c>
      <c r="AB24" s="11" t="str">
        <f t="shared" si="3"/>
        <v>하선동</v>
      </c>
      <c r="AC24" s="4" t="s">
        <v>93</v>
      </c>
      <c r="AD24" s="12"/>
    </row>
    <row r="25" spans="1:30" s="13" customFormat="1" ht="20.100000000000001" customHeight="1" x14ac:dyDescent="0.3">
      <c r="A25" s="4">
        <v>19</v>
      </c>
      <c r="B25" s="5">
        <f t="shared" ref="B25:C40" si="8">B24</f>
        <v>12</v>
      </c>
      <c r="C25" s="5">
        <f t="shared" si="8"/>
        <v>3</v>
      </c>
      <c r="D25" s="6" t="s">
        <v>72</v>
      </c>
      <c r="E25" s="6" t="s">
        <v>68</v>
      </c>
      <c r="F25" s="6" t="s">
        <v>86</v>
      </c>
      <c r="G25" s="4" t="s">
        <v>87</v>
      </c>
      <c r="H25" s="4" t="s">
        <v>56</v>
      </c>
      <c r="I25" s="7">
        <f t="shared" si="7"/>
        <v>2204</v>
      </c>
      <c r="J25" s="8">
        <v>2107</v>
      </c>
      <c r="K25" s="7">
        <f t="shared" si="5"/>
        <v>97</v>
      </c>
      <c r="L25" s="9">
        <f t="shared" si="6"/>
        <v>4.4010889292196008E-2</v>
      </c>
      <c r="M25" s="10">
        <v>67</v>
      </c>
      <c r="N25" s="10"/>
      <c r="O25" s="10"/>
      <c r="P25" s="10">
        <v>25</v>
      </c>
      <c r="Q25" s="10">
        <v>5</v>
      </c>
      <c r="R25" s="10"/>
      <c r="S25" s="10"/>
      <c r="T25" s="10"/>
      <c r="U25" s="10"/>
      <c r="V25" s="10"/>
      <c r="W25" s="10"/>
      <c r="X25" s="10"/>
      <c r="Y25" s="11">
        <v>20201202</v>
      </c>
      <c r="Z25" s="11">
        <v>7</v>
      </c>
      <c r="AA25" s="5" t="s">
        <v>156</v>
      </c>
      <c r="AB25" s="11" t="str">
        <f t="shared" si="3"/>
        <v>이형준</v>
      </c>
      <c r="AC25" s="4" t="s">
        <v>99</v>
      </c>
      <c r="AD25" s="12"/>
    </row>
    <row r="26" spans="1:30" s="13" customFormat="1" ht="20.100000000000001" customHeight="1" x14ac:dyDescent="0.3">
      <c r="A26" s="4">
        <v>20</v>
      </c>
      <c r="B26" s="5">
        <f t="shared" si="8"/>
        <v>12</v>
      </c>
      <c r="C26" s="5">
        <f t="shared" si="8"/>
        <v>3</v>
      </c>
      <c r="D26" s="6" t="s">
        <v>72</v>
      </c>
      <c r="E26" s="6" t="s">
        <v>68</v>
      </c>
      <c r="F26" s="6" t="s">
        <v>86</v>
      </c>
      <c r="G26" s="4" t="s">
        <v>87</v>
      </c>
      <c r="H26" s="4" t="s">
        <v>56</v>
      </c>
      <c r="I26" s="7">
        <f t="shared" si="7"/>
        <v>3081</v>
      </c>
      <c r="J26" s="8">
        <v>2818</v>
      </c>
      <c r="K26" s="7">
        <f t="shared" si="5"/>
        <v>263</v>
      </c>
      <c r="L26" s="9">
        <f t="shared" si="6"/>
        <v>8.5361895488477765E-2</v>
      </c>
      <c r="M26" s="10">
        <v>247</v>
      </c>
      <c r="N26" s="10"/>
      <c r="O26" s="10"/>
      <c r="P26" s="10">
        <v>13</v>
      </c>
      <c r="Q26" s="10">
        <v>3</v>
      </c>
      <c r="R26" s="10"/>
      <c r="S26" s="10"/>
      <c r="T26" s="10"/>
      <c r="U26" s="10"/>
      <c r="V26" s="10"/>
      <c r="W26" s="10"/>
      <c r="X26" s="10"/>
      <c r="Y26" s="11">
        <v>20201203</v>
      </c>
      <c r="Z26" s="11">
        <v>7</v>
      </c>
      <c r="AA26" s="11" t="s">
        <v>155</v>
      </c>
      <c r="AB26" s="11" t="str">
        <f t="shared" si="3"/>
        <v>하선동</v>
      </c>
      <c r="AC26" s="4" t="s">
        <v>99</v>
      </c>
      <c r="AD26" s="12"/>
    </row>
    <row r="27" spans="1:30" s="13" customFormat="1" ht="20.100000000000001" customHeight="1" x14ac:dyDescent="0.3">
      <c r="A27" s="4">
        <v>21</v>
      </c>
      <c r="B27" s="5">
        <f t="shared" si="8"/>
        <v>12</v>
      </c>
      <c r="C27" s="5">
        <f t="shared" si="8"/>
        <v>3</v>
      </c>
      <c r="D27" s="6" t="s">
        <v>69</v>
      </c>
      <c r="E27" s="6" t="s">
        <v>165</v>
      </c>
      <c r="F27" s="6" t="s">
        <v>166</v>
      </c>
      <c r="G27" s="4" t="s">
        <v>167</v>
      </c>
      <c r="H27" s="4" t="s">
        <v>168</v>
      </c>
      <c r="I27" s="7">
        <f t="shared" si="7"/>
        <v>1501</v>
      </c>
      <c r="J27" s="8">
        <v>1480</v>
      </c>
      <c r="K27" s="7">
        <f t="shared" si="5"/>
        <v>21</v>
      </c>
      <c r="L27" s="9">
        <f t="shared" si="6"/>
        <v>1.3990672884743505E-2</v>
      </c>
      <c r="M27" s="10"/>
      <c r="N27" s="10"/>
      <c r="O27" s="10"/>
      <c r="P27" s="10"/>
      <c r="Q27" s="10"/>
      <c r="R27" s="10"/>
      <c r="S27" s="10">
        <v>21</v>
      </c>
      <c r="T27" s="10"/>
      <c r="U27" s="10"/>
      <c r="V27" s="10"/>
      <c r="W27" s="10"/>
      <c r="X27" s="10"/>
      <c r="Y27" s="11">
        <v>20201203</v>
      </c>
      <c r="Z27" s="11">
        <v>2</v>
      </c>
      <c r="AA27" s="11" t="s">
        <v>155</v>
      </c>
      <c r="AB27" s="11" t="str">
        <f t="shared" si="3"/>
        <v>하선동</v>
      </c>
      <c r="AC27" s="4" t="s">
        <v>99</v>
      </c>
      <c r="AD27" s="12"/>
    </row>
    <row r="28" spans="1:30" s="13" customFormat="1" ht="20.100000000000001" customHeight="1" x14ac:dyDescent="0.3">
      <c r="A28" s="4">
        <v>22</v>
      </c>
      <c r="B28" s="5">
        <f t="shared" si="8"/>
        <v>12</v>
      </c>
      <c r="C28" s="5">
        <f t="shared" si="8"/>
        <v>3</v>
      </c>
      <c r="D28" s="6" t="s">
        <v>69</v>
      </c>
      <c r="E28" s="6" t="s">
        <v>68</v>
      </c>
      <c r="F28" s="6" t="s">
        <v>66</v>
      </c>
      <c r="G28" s="4" t="s">
        <v>67</v>
      </c>
      <c r="H28" s="4" t="s">
        <v>56</v>
      </c>
      <c r="I28" s="7">
        <f t="shared" si="7"/>
        <v>4407</v>
      </c>
      <c r="J28" s="8">
        <v>4290</v>
      </c>
      <c r="K28" s="7">
        <f t="shared" si="5"/>
        <v>117</v>
      </c>
      <c r="L28" s="9">
        <f t="shared" si="6"/>
        <v>2.6548672566371681E-2</v>
      </c>
      <c r="M28" s="10"/>
      <c r="N28" s="10"/>
      <c r="O28" s="10"/>
      <c r="P28" s="10">
        <v>117</v>
      </c>
      <c r="Q28" s="10"/>
      <c r="R28" s="10"/>
      <c r="S28" s="10"/>
      <c r="T28" s="10"/>
      <c r="U28" s="10"/>
      <c r="V28" s="10"/>
      <c r="W28" s="10"/>
      <c r="X28" s="10"/>
      <c r="Y28" s="11">
        <v>20201203</v>
      </c>
      <c r="Z28" s="11">
        <v>15</v>
      </c>
      <c r="AA28" s="11" t="s">
        <v>155</v>
      </c>
      <c r="AB28" s="11" t="str">
        <f t="shared" si="3"/>
        <v>하선동</v>
      </c>
      <c r="AC28" s="4" t="s">
        <v>99</v>
      </c>
      <c r="AD28" s="12"/>
    </row>
    <row r="29" spans="1:30" s="13" customFormat="1" ht="20.100000000000001" customHeight="1" x14ac:dyDescent="0.3">
      <c r="A29" s="4">
        <v>23</v>
      </c>
      <c r="B29" s="5">
        <f t="shared" si="8"/>
        <v>12</v>
      </c>
      <c r="C29" s="5">
        <f t="shared" si="8"/>
        <v>3</v>
      </c>
      <c r="D29" s="6" t="s">
        <v>26</v>
      </c>
      <c r="E29" s="6" t="s">
        <v>68</v>
      </c>
      <c r="F29" s="6" t="s">
        <v>94</v>
      </c>
      <c r="G29" s="4" t="s">
        <v>95</v>
      </c>
      <c r="H29" s="4" t="s">
        <v>56</v>
      </c>
      <c r="I29" s="7">
        <f t="shared" si="7"/>
        <v>433</v>
      </c>
      <c r="J29" s="8">
        <v>393</v>
      </c>
      <c r="K29" s="7">
        <f t="shared" si="5"/>
        <v>40</v>
      </c>
      <c r="L29" s="9">
        <f t="shared" si="6"/>
        <v>9.237875288683603E-2</v>
      </c>
      <c r="M29" s="10">
        <v>15</v>
      </c>
      <c r="N29" s="10"/>
      <c r="O29" s="10"/>
      <c r="P29" s="10"/>
      <c r="Q29" s="10">
        <v>1</v>
      </c>
      <c r="R29" s="10"/>
      <c r="S29" s="10"/>
      <c r="T29" s="10"/>
      <c r="U29" s="10"/>
      <c r="V29" s="10"/>
      <c r="W29" s="10"/>
      <c r="X29" s="10">
        <v>24</v>
      </c>
      <c r="Y29" s="11">
        <v>20201203</v>
      </c>
      <c r="Z29" s="11">
        <v>9</v>
      </c>
      <c r="AA29" s="11" t="s">
        <v>155</v>
      </c>
      <c r="AB29" s="11" t="str">
        <f t="shared" si="3"/>
        <v>하선동</v>
      </c>
      <c r="AC29" s="4" t="s">
        <v>102</v>
      </c>
      <c r="AD29" s="12"/>
    </row>
    <row r="30" spans="1:30" s="13" customFormat="1" ht="20.100000000000001" customHeight="1" x14ac:dyDescent="0.3">
      <c r="A30" s="4">
        <v>24</v>
      </c>
      <c r="B30" s="5">
        <f t="shared" si="8"/>
        <v>12</v>
      </c>
      <c r="C30" s="5">
        <f t="shared" si="8"/>
        <v>3</v>
      </c>
      <c r="D30" s="6" t="s">
        <v>158</v>
      </c>
      <c r="E30" s="6" t="s">
        <v>68</v>
      </c>
      <c r="F30" s="6" t="s">
        <v>157</v>
      </c>
      <c r="G30" s="4" t="s">
        <v>159</v>
      </c>
      <c r="H30" s="4" t="s">
        <v>56</v>
      </c>
      <c r="I30" s="7">
        <f t="shared" si="7"/>
        <v>1604</v>
      </c>
      <c r="J30" s="8">
        <v>1595</v>
      </c>
      <c r="K30" s="7">
        <f t="shared" si="5"/>
        <v>9</v>
      </c>
      <c r="L30" s="9">
        <f t="shared" si="6"/>
        <v>5.6109725685785537E-3</v>
      </c>
      <c r="M30" s="10">
        <v>8</v>
      </c>
      <c r="N30" s="10"/>
      <c r="O30" s="10"/>
      <c r="P30" s="10">
        <v>1</v>
      </c>
      <c r="Q30" s="10"/>
      <c r="R30" s="10"/>
      <c r="S30" s="10"/>
      <c r="T30" s="10"/>
      <c r="U30" s="10"/>
      <c r="V30" s="10"/>
      <c r="W30" s="10"/>
      <c r="X30" s="10"/>
      <c r="Y30" s="11">
        <v>20201203</v>
      </c>
      <c r="Z30" s="11">
        <v>8</v>
      </c>
      <c r="AA30" s="5" t="s">
        <v>155</v>
      </c>
      <c r="AB30" s="11" t="str">
        <f t="shared" si="3"/>
        <v>하선동</v>
      </c>
      <c r="AC30" s="4" t="s">
        <v>102</v>
      </c>
      <c r="AD30" s="12"/>
    </row>
    <row r="31" spans="1:30" s="13" customFormat="1" ht="20.100000000000001" customHeight="1" x14ac:dyDescent="0.3">
      <c r="A31" s="4">
        <v>25</v>
      </c>
      <c r="B31" s="5">
        <f t="shared" si="8"/>
        <v>12</v>
      </c>
      <c r="C31" s="5">
        <f t="shared" si="8"/>
        <v>3</v>
      </c>
      <c r="D31" s="6" t="s">
        <v>26</v>
      </c>
      <c r="E31" s="4" t="s">
        <v>62</v>
      </c>
      <c r="F31" s="4" t="s">
        <v>63</v>
      </c>
      <c r="G31" s="4" t="s">
        <v>64</v>
      </c>
      <c r="H31" s="4" t="s">
        <v>56</v>
      </c>
      <c r="I31" s="7">
        <f t="shared" si="7"/>
        <v>2440</v>
      </c>
      <c r="J31" s="8">
        <v>2440</v>
      </c>
      <c r="K31" s="7">
        <f t="shared" si="5"/>
        <v>0</v>
      </c>
      <c r="L31" s="9">
        <f t="shared" si="6"/>
        <v>0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>
        <v>20201202</v>
      </c>
      <c r="Z31" s="11">
        <v>14</v>
      </c>
      <c r="AA31" s="5" t="s">
        <v>156</v>
      </c>
      <c r="AB31" s="11" t="str">
        <f t="shared" si="3"/>
        <v>이형준</v>
      </c>
      <c r="AC31" s="12" t="s">
        <v>179</v>
      </c>
      <c r="AD31" s="12"/>
    </row>
    <row r="32" spans="1:30" s="13" customFormat="1" ht="20.100000000000001" customHeight="1" x14ac:dyDescent="0.3">
      <c r="A32" s="4">
        <v>26</v>
      </c>
      <c r="B32" s="5">
        <f t="shared" si="8"/>
        <v>12</v>
      </c>
      <c r="C32" s="5">
        <f t="shared" si="8"/>
        <v>3</v>
      </c>
      <c r="D32" s="6" t="s">
        <v>26</v>
      </c>
      <c r="E32" s="4" t="s">
        <v>62</v>
      </c>
      <c r="F32" s="4" t="s">
        <v>63</v>
      </c>
      <c r="G32" s="4" t="s">
        <v>64</v>
      </c>
      <c r="H32" s="4" t="s">
        <v>56</v>
      </c>
      <c r="I32" s="7">
        <f t="shared" si="7"/>
        <v>400</v>
      </c>
      <c r="J32" s="8">
        <v>400</v>
      </c>
      <c r="K32" s="7">
        <f t="shared" si="5"/>
        <v>0</v>
      </c>
      <c r="L32" s="9">
        <f t="shared" si="6"/>
        <v>0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>
        <v>20201202</v>
      </c>
      <c r="Z32" s="11">
        <v>14</v>
      </c>
      <c r="AA32" s="5" t="s">
        <v>155</v>
      </c>
      <c r="AB32" s="11" t="str">
        <f t="shared" si="3"/>
        <v>하선동</v>
      </c>
      <c r="AC32" s="12" t="s">
        <v>179</v>
      </c>
      <c r="AD32" s="12"/>
    </row>
    <row r="33" spans="1:30" s="13" customFormat="1" ht="20.100000000000001" customHeight="1" x14ac:dyDescent="0.3">
      <c r="A33" s="4">
        <v>27</v>
      </c>
      <c r="B33" s="5">
        <f t="shared" si="8"/>
        <v>12</v>
      </c>
      <c r="C33" s="5">
        <f t="shared" si="8"/>
        <v>3</v>
      </c>
      <c r="D33" s="6" t="s">
        <v>26</v>
      </c>
      <c r="E33" s="6" t="s">
        <v>53</v>
      </c>
      <c r="F33" s="6" t="s">
        <v>138</v>
      </c>
      <c r="G33" s="4" t="s">
        <v>64</v>
      </c>
      <c r="H33" s="4" t="s">
        <v>56</v>
      </c>
      <c r="I33" s="7">
        <f t="shared" si="7"/>
        <v>3330</v>
      </c>
      <c r="J33" s="8">
        <v>3330</v>
      </c>
      <c r="K33" s="7">
        <f t="shared" si="5"/>
        <v>0</v>
      </c>
      <c r="L33" s="9">
        <f t="shared" si="6"/>
        <v>0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>
        <v>20201202</v>
      </c>
      <c r="Z33" s="11">
        <v>13</v>
      </c>
      <c r="AA33" s="5" t="s">
        <v>156</v>
      </c>
      <c r="AB33" s="11" t="str">
        <f t="shared" si="3"/>
        <v>이형준</v>
      </c>
      <c r="AC33" s="12" t="s">
        <v>179</v>
      </c>
      <c r="AD33" s="12"/>
    </row>
    <row r="34" spans="1:30" s="13" customFormat="1" ht="20.100000000000001" customHeight="1" x14ac:dyDescent="0.3">
      <c r="A34" s="4">
        <v>28</v>
      </c>
      <c r="B34" s="5">
        <f t="shared" si="8"/>
        <v>12</v>
      </c>
      <c r="C34" s="5">
        <f t="shared" si="8"/>
        <v>3</v>
      </c>
      <c r="D34" s="6" t="s">
        <v>26</v>
      </c>
      <c r="E34" s="6" t="s">
        <v>53</v>
      </c>
      <c r="F34" s="6" t="s">
        <v>138</v>
      </c>
      <c r="G34" s="4">
        <v>7301</v>
      </c>
      <c r="H34" s="4" t="s">
        <v>56</v>
      </c>
      <c r="I34" s="7">
        <f t="shared" si="7"/>
        <v>2140</v>
      </c>
      <c r="J34" s="8">
        <v>2140</v>
      </c>
      <c r="K34" s="7">
        <f t="shared" si="5"/>
        <v>0</v>
      </c>
      <c r="L34" s="9">
        <f t="shared" si="6"/>
        <v>0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>
        <v>20201203</v>
      </c>
      <c r="Z34" s="11">
        <v>13</v>
      </c>
      <c r="AA34" s="5" t="s">
        <v>155</v>
      </c>
      <c r="AB34" s="11" t="str">
        <f t="shared" si="3"/>
        <v>하선동</v>
      </c>
      <c r="AC34" s="12" t="s">
        <v>179</v>
      </c>
      <c r="AD34" s="12"/>
    </row>
    <row r="35" spans="1:30" s="13" customFormat="1" ht="20.100000000000001" customHeight="1" x14ac:dyDescent="0.3">
      <c r="A35" s="4">
        <v>29</v>
      </c>
      <c r="B35" s="5">
        <f t="shared" si="8"/>
        <v>12</v>
      </c>
      <c r="C35" s="5">
        <f t="shared" si="8"/>
        <v>3</v>
      </c>
      <c r="D35" s="6" t="s">
        <v>158</v>
      </c>
      <c r="E35" s="6" t="s">
        <v>73</v>
      </c>
      <c r="F35" s="6" t="s">
        <v>180</v>
      </c>
      <c r="G35" s="4">
        <v>7301</v>
      </c>
      <c r="H35" s="4" t="s">
        <v>56</v>
      </c>
      <c r="I35" s="7">
        <f t="shared" si="7"/>
        <v>302</v>
      </c>
      <c r="J35" s="8">
        <v>280</v>
      </c>
      <c r="K35" s="7">
        <f t="shared" si="5"/>
        <v>22</v>
      </c>
      <c r="L35" s="9">
        <f t="shared" si="6"/>
        <v>7.2847682119205295E-2</v>
      </c>
      <c r="M35" s="10"/>
      <c r="N35" s="10"/>
      <c r="O35" s="10"/>
      <c r="P35" s="10">
        <v>1</v>
      </c>
      <c r="Q35" s="10">
        <v>3</v>
      </c>
      <c r="R35" s="10"/>
      <c r="S35" s="10"/>
      <c r="T35" s="10"/>
      <c r="U35" s="10">
        <v>18</v>
      </c>
      <c r="V35" s="10"/>
      <c r="W35" s="10"/>
      <c r="X35" s="10"/>
      <c r="Y35" s="11">
        <v>20201203</v>
      </c>
      <c r="Z35" s="11">
        <v>14</v>
      </c>
      <c r="AA35" s="5" t="s">
        <v>155</v>
      </c>
      <c r="AB35" s="11" t="str">
        <f t="shared" si="3"/>
        <v>하선동</v>
      </c>
      <c r="AC35" s="12" t="s">
        <v>179</v>
      </c>
      <c r="AD35" s="12"/>
    </row>
    <row r="36" spans="1:30" s="13" customFormat="1" ht="20.100000000000001" customHeight="1" x14ac:dyDescent="0.3">
      <c r="A36" s="4">
        <v>30</v>
      </c>
      <c r="B36" s="5">
        <f t="shared" si="8"/>
        <v>12</v>
      </c>
      <c r="C36" s="5">
        <f t="shared" si="8"/>
        <v>3</v>
      </c>
      <c r="D36" s="6" t="s">
        <v>158</v>
      </c>
      <c r="E36" s="4" t="s">
        <v>163</v>
      </c>
      <c r="F36" s="4" t="s">
        <v>161</v>
      </c>
      <c r="G36" s="4" t="s">
        <v>171</v>
      </c>
      <c r="H36" s="4" t="s">
        <v>56</v>
      </c>
      <c r="I36" s="7">
        <f t="shared" si="7"/>
        <v>7052</v>
      </c>
      <c r="J36" s="8">
        <v>7050</v>
      </c>
      <c r="K36" s="7">
        <f t="shared" si="5"/>
        <v>2</v>
      </c>
      <c r="L36" s="9">
        <f t="shared" si="6"/>
        <v>2.836074872376631E-4</v>
      </c>
      <c r="M36" s="10">
        <v>1</v>
      </c>
      <c r="N36" s="10"/>
      <c r="O36" s="10"/>
      <c r="P36" s="10"/>
      <c r="Q36" s="10"/>
      <c r="R36" s="10"/>
      <c r="S36" s="10"/>
      <c r="T36" s="10"/>
      <c r="U36" s="10"/>
      <c r="V36" s="10">
        <v>1</v>
      </c>
      <c r="W36" s="10"/>
      <c r="X36" s="10"/>
      <c r="Y36" s="11">
        <v>20201203</v>
      </c>
      <c r="Z36" s="11">
        <v>11</v>
      </c>
      <c r="AA36" s="5" t="s">
        <v>155</v>
      </c>
      <c r="AB36" s="11" t="str">
        <f t="shared" si="3"/>
        <v>하선동</v>
      </c>
      <c r="AC36" s="12" t="s">
        <v>179</v>
      </c>
      <c r="AD36" s="12"/>
    </row>
    <row r="37" spans="1:30" s="13" customFormat="1" ht="20.100000000000001" customHeight="1" x14ac:dyDescent="0.3">
      <c r="A37" s="4">
        <v>31</v>
      </c>
      <c r="B37" s="5">
        <f t="shared" si="8"/>
        <v>12</v>
      </c>
      <c r="C37" s="5">
        <f t="shared" si="8"/>
        <v>3</v>
      </c>
      <c r="D37" s="6"/>
      <c r="E37" s="4"/>
      <c r="F37" s="4"/>
      <c r="G37" s="4"/>
      <c r="H37" s="4"/>
      <c r="I37" s="7">
        <f t="shared" si="7"/>
        <v>0</v>
      </c>
      <c r="J37" s="8"/>
      <c r="K37" s="7">
        <f t="shared" si="5"/>
        <v>0</v>
      </c>
      <c r="L37" s="9" t="e">
        <f t="shared" si="6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  <c r="Z37" s="11"/>
      <c r="AA37" s="5"/>
      <c r="AB37" s="11" t="str">
        <f t="shared" si="3"/>
        <v/>
      </c>
      <c r="AC37" s="12"/>
      <c r="AD37" s="12"/>
    </row>
    <row r="38" spans="1:30" s="13" customFormat="1" ht="20.100000000000001" customHeight="1" x14ac:dyDescent="0.3">
      <c r="A38" s="4">
        <v>32</v>
      </c>
      <c r="B38" s="5">
        <f t="shared" si="8"/>
        <v>12</v>
      </c>
      <c r="C38" s="5">
        <f t="shared" si="8"/>
        <v>3</v>
      </c>
      <c r="D38" s="6"/>
      <c r="E38" s="6"/>
      <c r="F38" s="6"/>
      <c r="G38" s="4"/>
      <c r="H38" s="4"/>
      <c r="I38" s="7">
        <f t="shared" si="7"/>
        <v>0</v>
      </c>
      <c r="J38" s="8"/>
      <c r="K38" s="7">
        <f t="shared" si="5"/>
        <v>0</v>
      </c>
      <c r="L38" s="9" t="e">
        <f t="shared" si="6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  <c r="Z38" s="11"/>
      <c r="AA38" s="5"/>
      <c r="AB38" s="11" t="str">
        <f t="shared" si="3"/>
        <v/>
      </c>
      <c r="AC38" s="12"/>
      <c r="AD38" s="12"/>
    </row>
    <row r="39" spans="1:30" s="13" customFormat="1" ht="20.100000000000001" customHeight="1" x14ac:dyDescent="0.3">
      <c r="A39" s="4">
        <v>33</v>
      </c>
      <c r="B39" s="5">
        <f t="shared" si="8"/>
        <v>12</v>
      </c>
      <c r="C39" s="5">
        <f t="shared" si="8"/>
        <v>3</v>
      </c>
      <c r="D39" s="6"/>
      <c r="E39" s="4"/>
      <c r="F39" s="4"/>
      <c r="G39" s="4"/>
      <c r="H39" s="4"/>
      <c r="I39" s="7">
        <f t="shared" si="7"/>
        <v>0</v>
      </c>
      <c r="J39" s="8"/>
      <c r="K39" s="7">
        <f t="shared" si="5"/>
        <v>0</v>
      </c>
      <c r="L39" s="9" t="e">
        <f t="shared" si="6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1"/>
      <c r="AA39" s="5"/>
      <c r="AB39" s="11" t="str">
        <f t="shared" si="3"/>
        <v/>
      </c>
      <c r="AC39" s="4"/>
      <c r="AD39" s="12"/>
    </row>
    <row r="40" spans="1:30" s="13" customFormat="1" ht="20.100000000000001" customHeight="1" x14ac:dyDescent="0.3">
      <c r="A40" s="4">
        <v>34</v>
      </c>
      <c r="B40" s="5">
        <f t="shared" si="8"/>
        <v>12</v>
      </c>
      <c r="C40" s="5">
        <f t="shared" si="8"/>
        <v>3</v>
      </c>
      <c r="D40" s="6"/>
      <c r="E40" s="4"/>
      <c r="F40" s="4"/>
      <c r="G40" s="4"/>
      <c r="H40" s="4"/>
      <c r="I40" s="7">
        <f t="shared" si="7"/>
        <v>0</v>
      </c>
      <c r="J40" s="8"/>
      <c r="K40" s="7">
        <f t="shared" si="5"/>
        <v>0</v>
      </c>
      <c r="L40" s="9" t="e">
        <f t="shared" si="6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  <c r="Z40" s="11"/>
      <c r="AA40" s="5"/>
      <c r="AB40" s="11" t="str">
        <f t="shared" si="3"/>
        <v/>
      </c>
      <c r="AC40" s="4"/>
      <c r="AD40" s="12"/>
    </row>
    <row r="41" spans="1:30" s="13" customFormat="1" ht="20.100000000000001" customHeight="1" x14ac:dyDescent="0.3">
      <c r="A41" s="4">
        <v>35</v>
      </c>
      <c r="B41" s="5">
        <f t="shared" ref="B41:C46" si="9">B40</f>
        <v>12</v>
      </c>
      <c r="C41" s="5">
        <f t="shared" si="9"/>
        <v>3</v>
      </c>
      <c r="D41" s="6"/>
      <c r="E41" s="6"/>
      <c r="F41" s="6"/>
      <c r="G41" s="4"/>
      <c r="H41" s="4"/>
      <c r="I41" s="7">
        <f t="shared" si="7"/>
        <v>0</v>
      </c>
      <c r="J41" s="8"/>
      <c r="K41" s="7">
        <f t="shared" si="5"/>
        <v>0</v>
      </c>
      <c r="L41" s="9" t="e">
        <f t="shared" si="6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  <c r="Z41" s="11"/>
      <c r="AA41" s="5"/>
      <c r="AB41" s="11" t="str">
        <f t="shared" si="3"/>
        <v/>
      </c>
      <c r="AC41" s="4"/>
      <c r="AD41" s="12"/>
    </row>
    <row r="42" spans="1:30" s="13" customFormat="1" ht="20.100000000000001" customHeight="1" x14ac:dyDescent="0.3">
      <c r="A42" s="4">
        <v>36</v>
      </c>
      <c r="B42" s="5">
        <f t="shared" si="9"/>
        <v>12</v>
      </c>
      <c r="C42" s="5">
        <f t="shared" si="9"/>
        <v>3</v>
      </c>
      <c r="D42" s="6"/>
      <c r="E42" s="6"/>
      <c r="F42" s="6"/>
      <c r="G42" s="4"/>
      <c r="H42" s="4"/>
      <c r="I42" s="7">
        <f t="shared" si="7"/>
        <v>0</v>
      </c>
      <c r="J42" s="8"/>
      <c r="K42" s="7">
        <f t="shared" si="5"/>
        <v>0</v>
      </c>
      <c r="L42" s="9" t="e">
        <f t="shared" si="6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  <c r="Z42" s="11"/>
      <c r="AA42" s="5"/>
      <c r="AB42" s="11" t="str">
        <f t="shared" si="3"/>
        <v/>
      </c>
      <c r="AC42" s="4"/>
      <c r="AD42" s="12"/>
    </row>
    <row r="43" spans="1:30" s="13" customFormat="1" ht="20.100000000000001" customHeight="1" x14ac:dyDescent="0.3">
      <c r="A43" s="4">
        <v>37</v>
      </c>
      <c r="B43" s="5">
        <f t="shared" si="9"/>
        <v>12</v>
      </c>
      <c r="C43" s="5">
        <f t="shared" si="9"/>
        <v>3</v>
      </c>
      <c r="D43" s="6"/>
      <c r="E43" s="6"/>
      <c r="F43" s="6"/>
      <c r="G43" s="4"/>
      <c r="H43" s="4"/>
      <c r="I43" s="7">
        <f t="shared" si="7"/>
        <v>0</v>
      </c>
      <c r="J43" s="8"/>
      <c r="K43" s="7">
        <f t="shared" si="5"/>
        <v>0</v>
      </c>
      <c r="L43" s="9" t="e">
        <f t="shared" si="6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  <c r="Z43" s="11"/>
      <c r="AA43" s="5"/>
      <c r="AB43" s="11" t="str">
        <f t="shared" si="3"/>
        <v/>
      </c>
      <c r="AC43" s="4"/>
      <c r="AD43" s="12"/>
    </row>
    <row r="44" spans="1:30" s="13" customFormat="1" ht="20.100000000000001" customHeight="1" x14ac:dyDescent="0.3">
      <c r="A44" s="4">
        <v>38</v>
      </c>
      <c r="B44" s="5">
        <f t="shared" si="9"/>
        <v>12</v>
      </c>
      <c r="C44" s="5">
        <f t="shared" si="9"/>
        <v>3</v>
      </c>
      <c r="D44" s="6"/>
      <c r="E44" s="6"/>
      <c r="F44" s="6"/>
      <c r="G44" s="4"/>
      <c r="H44" s="4"/>
      <c r="I44" s="7">
        <f t="shared" si="7"/>
        <v>0</v>
      </c>
      <c r="J44" s="8"/>
      <c r="K44" s="7">
        <f t="shared" si="5"/>
        <v>0</v>
      </c>
      <c r="L44" s="9" t="e">
        <f t="shared" si="6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  <c r="Z44" s="11"/>
      <c r="AA44" s="5"/>
      <c r="AB44" s="11" t="str">
        <f t="shared" si="3"/>
        <v/>
      </c>
      <c r="AC44" s="4"/>
      <c r="AD44" s="12"/>
    </row>
    <row r="45" spans="1:30" s="13" customFormat="1" ht="20.100000000000001" customHeight="1" x14ac:dyDescent="0.3">
      <c r="A45" s="4">
        <v>39</v>
      </c>
      <c r="B45" s="5">
        <f t="shared" si="9"/>
        <v>12</v>
      </c>
      <c r="C45" s="5">
        <f t="shared" si="9"/>
        <v>3</v>
      </c>
      <c r="D45" s="6"/>
      <c r="E45" s="6"/>
      <c r="F45" s="6"/>
      <c r="G45" s="4"/>
      <c r="H45" s="4"/>
      <c r="I45" s="7">
        <f t="shared" si="7"/>
        <v>0</v>
      </c>
      <c r="J45" s="8"/>
      <c r="K45" s="7">
        <f t="shared" si="5"/>
        <v>0</v>
      </c>
      <c r="L45" s="9" t="e">
        <f t="shared" si="6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1"/>
      <c r="AA45" s="5"/>
      <c r="AB45" s="11" t="str">
        <f t="shared" si="3"/>
        <v/>
      </c>
      <c r="AC45" s="4"/>
      <c r="AD45" s="12"/>
    </row>
    <row r="46" spans="1:30" s="13" customFormat="1" ht="20.100000000000001" customHeight="1" x14ac:dyDescent="0.3">
      <c r="A46" s="4">
        <v>40</v>
      </c>
      <c r="B46" s="5">
        <f t="shared" si="9"/>
        <v>12</v>
      </c>
      <c r="C46" s="5">
        <f t="shared" si="9"/>
        <v>3</v>
      </c>
      <c r="D46" s="6"/>
      <c r="E46" s="6"/>
      <c r="F46" s="6"/>
      <c r="G46" s="4"/>
      <c r="H46" s="4"/>
      <c r="I46" s="7">
        <f t="shared" si="7"/>
        <v>0</v>
      </c>
      <c r="J46" s="8"/>
      <c r="K46" s="7">
        <f t="shared" si="5"/>
        <v>0</v>
      </c>
      <c r="L46" s="9" t="e">
        <f t="shared" si="6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1"/>
      <c r="AA46" s="5"/>
      <c r="AB46" s="11" t="str">
        <f t="shared" si="3"/>
        <v/>
      </c>
      <c r="AC46" s="4"/>
      <c r="AD46" s="12"/>
    </row>
    <row r="47" spans="1:30" s="15" customFormat="1" x14ac:dyDescent="0.3">
      <c r="A47" s="40"/>
      <c r="B47" s="41"/>
      <c r="C47" s="41"/>
      <c r="D47" s="41"/>
      <c r="E47" s="41"/>
      <c r="F47" s="41"/>
      <c r="G47" s="41"/>
      <c r="H47" s="41"/>
      <c r="I47" s="31">
        <f t="shared" ref="I47:X47" si="10">SUM(I7:I46)</f>
        <v>58155</v>
      </c>
      <c r="J47" s="31">
        <f>SUM(J7:J46)</f>
        <v>56565</v>
      </c>
      <c r="K47" s="31">
        <f t="shared" si="10"/>
        <v>1590</v>
      </c>
      <c r="L47" s="31" t="e">
        <f t="shared" si="10"/>
        <v>#DIV/0!</v>
      </c>
      <c r="M47" s="31">
        <f t="shared" si="10"/>
        <v>638</v>
      </c>
      <c r="N47" s="31">
        <f t="shared" si="10"/>
        <v>0</v>
      </c>
      <c r="O47" s="31">
        <f t="shared" si="10"/>
        <v>0</v>
      </c>
      <c r="P47" s="31">
        <f t="shared" si="10"/>
        <v>813</v>
      </c>
      <c r="Q47" s="31">
        <f t="shared" si="10"/>
        <v>74</v>
      </c>
      <c r="R47" s="24"/>
      <c r="S47" s="31">
        <f t="shared" si="10"/>
        <v>21</v>
      </c>
      <c r="T47" s="31">
        <f t="shared" si="10"/>
        <v>1</v>
      </c>
      <c r="U47" s="31">
        <f t="shared" si="10"/>
        <v>18</v>
      </c>
      <c r="V47" s="31">
        <f t="shared" si="10"/>
        <v>1</v>
      </c>
      <c r="W47" s="31">
        <f t="shared" si="10"/>
        <v>0</v>
      </c>
      <c r="X47" s="31">
        <f t="shared" si="10"/>
        <v>24</v>
      </c>
      <c r="Y47" s="32"/>
      <c r="Z47" s="33"/>
      <c r="AA47" s="33"/>
      <c r="AB47" s="33"/>
      <c r="AC47" s="33"/>
      <c r="AD47" s="33"/>
    </row>
    <row r="48" spans="1:30" s="15" customFormat="1" x14ac:dyDescent="0.3">
      <c r="A48" s="40"/>
      <c r="B48" s="41"/>
      <c r="C48" s="41"/>
      <c r="D48" s="41"/>
      <c r="E48" s="41"/>
      <c r="F48" s="41"/>
      <c r="G48" s="41"/>
      <c r="H48" s="41"/>
      <c r="I48" s="31"/>
      <c r="J48" s="31"/>
      <c r="K48" s="31"/>
      <c r="L48" s="31"/>
      <c r="M48" s="31"/>
      <c r="N48" s="31"/>
      <c r="O48" s="31"/>
      <c r="P48" s="31"/>
      <c r="Q48" s="31"/>
      <c r="R48" s="24"/>
      <c r="S48" s="31"/>
      <c r="T48" s="31"/>
      <c r="U48" s="31"/>
      <c r="V48" s="31"/>
      <c r="W48" s="31"/>
      <c r="X48" s="31"/>
      <c r="Y48" s="33"/>
      <c r="Z48" s="33"/>
      <c r="AA48" s="33"/>
      <c r="AB48" s="33"/>
      <c r="AC48" s="33"/>
      <c r="AD48" s="33"/>
    </row>
    <row r="49" spans="1:30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3</v>
      </c>
      <c r="D49" s="6" t="s">
        <v>69</v>
      </c>
      <c r="E49" s="6" t="s">
        <v>169</v>
      </c>
      <c r="F49" s="6" t="s">
        <v>170</v>
      </c>
      <c r="G49" s="4" t="s">
        <v>171</v>
      </c>
      <c r="H49" s="4" t="s">
        <v>168</v>
      </c>
      <c r="I49" s="7">
        <f t="shared" ref="I49:I63" si="11">J49+K49</f>
        <v>100</v>
      </c>
      <c r="J49" s="8">
        <v>100</v>
      </c>
      <c r="K49" s="7">
        <f t="shared" ref="K49:K63" si="12">SUM(M49:X49)</f>
        <v>0</v>
      </c>
      <c r="L49" s="9">
        <f t="shared" ref="L49:L63" si="13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>
        <v>20201202</v>
      </c>
      <c r="Z49" s="11">
        <v>12</v>
      </c>
      <c r="AA49" s="5" t="s">
        <v>155</v>
      </c>
      <c r="AB49" s="11" t="str">
        <f t="shared" ref="AB49:AB52" si="14">IF($AA49="A","하선동",IF($AA49="B","이형준",""))</f>
        <v>하선동</v>
      </c>
      <c r="AC49" s="4" t="s">
        <v>102</v>
      </c>
      <c r="AD49" s="12" t="s">
        <v>172</v>
      </c>
    </row>
    <row r="50" spans="1:30" ht="20.100000000000001" customHeight="1" x14ac:dyDescent="0.3">
      <c r="A50" s="4">
        <v>2</v>
      </c>
      <c r="B50" s="5" t="str">
        <f t="shared" ref="B50:B63" si="15">LEFT($A$1,1)</f>
        <v>1</v>
      </c>
      <c r="C50" s="5" t="str">
        <f t="shared" ref="C50:C63" si="16">MID($A$1,4,2)</f>
        <v xml:space="preserve"> 3</v>
      </c>
      <c r="D50" s="6" t="s">
        <v>164</v>
      </c>
      <c r="E50" s="6" t="s">
        <v>175</v>
      </c>
      <c r="F50" s="6" t="s">
        <v>174</v>
      </c>
      <c r="G50" s="4" t="s">
        <v>171</v>
      </c>
      <c r="H50" s="4" t="s">
        <v>168</v>
      </c>
      <c r="I50" s="7">
        <f t="shared" si="11"/>
        <v>50</v>
      </c>
      <c r="J50" s="14">
        <v>50</v>
      </c>
      <c r="K50" s="7">
        <f t="shared" si="12"/>
        <v>0</v>
      </c>
      <c r="L50" s="9">
        <f t="shared" si="13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>
        <v>20201202</v>
      </c>
      <c r="Z50" s="11">
        <v>12</v>
      </c>
      <c r="AA50" s="5" t="s">
        <v>155</v>
      </c>
      <c r="AB50" s="11" t="str">
        <f t="shared" si="14"/>
        <v>하선동</v>
      </c>
      <c r="AC50" s="4" t="s">
        <v>102</v>
      </c>
      <c r="AD50" s="12" t="s">
        <v>173</v>
      </c>
    </row>
    <row r="51" spans="1:30" ht="20.100000000000001" customHeight="1" x14ac:dyDescent="0.3">
      <c r="A51" s="4">
        <v>3</v>
      </c>
      <c r="B51" s="5" t="str">
        <f t="shared" si="15"/>
        <v>1</v>
      </c>
      <c r="C51" s="5" t="str">
        <f t="shared" si="16"/>
        <v xml:space="preserve"> 3</v>
      </c>
      <c r="D51" s="6" t="s">
        <v>177</v>
      </c>
      <c r="E51" s="6" t="s">
        <v>79</v>
      </c>
      <c r="F51" s="6" t="s">
        <v>176</v>
      </c>
      <c r="G51" s="4" t="s">
        <v>178</v>
      </c>
      <c r="H51" s="4" t="s">
        <v>168</v>
      </c>
      <c r="I51" s="7">
        <f t="shared" si="11"/>
        <v>53</v>
      </c>
      <c r="J51" s="8">
        <v>50</v>
      </c>
      <c r="K51" s="7">
        <f t="shared" si="12"/>
        <v>3</v>
      </c>
      <c r="L51" s="9">
        <f t="shared" si="13"/>
        <v>5.6603773584905662E-2</v>
      </c>
      <c r="M51" s="10"/>
      <c r="N51" s="10"/>
      <c r="O51" s="10"/>
      <c r="P51" s="10"/>
      <c r="Q51" s="10"/>
      <c r="R51" s="10"/>
      <c r="S51" s="10">
        <v>1</v>
      </c>
      <c r="T51" s="10">
        <v>2</v>
      </c>
      <c r="U51" s="10"/>
      <c r="V51" s="10"/>
      <c r="W51" s="10"/>
      <c r="X51" s="10"/>
      <c r="Y51" s="11">
        <v>20201203</v>
      </c>
      <c r="Z51" s="11">
        <v>1</v>
      </c>
      <c r="AA51" s="5" t="s">
        <v>155</v>
      </c>
      <c r="AB51" s="11" t="str">
        <f t="shared" si="14"/>
        <v>하선동</v>
      </c>
      <c r="AC51" s="4" t="s">
        <v>102</v>
      </c>
      <c r="AD51" s="12" t="s">
        <v>173</v>
      </c>
    </row>
    <row r="52" spans="1:30" ht="20.100000000000001" customHeight="1" x14ac:dyDescent="0.3">
      <c r="A52" s="4">
        <v>4</v>
      </c>
      <c r="B52" s="5" t="str">
        <f t="shared" si="15"/>
        <v>1</v>
      </c>
      <c r="C52" s="5" t="str">
        <f t="shared" si="16"/>
        <v xml:space="preserve"> 3</v>
      </c>
      <c r="D52" s="6"/>
      <c r="E52" s="6"/>
      <c r="F52" s="6"/>
      <c r="G52" s="4"/>
      <c r="H52" s="4"/>
      <c r="I52" s="7">
        <f t="shared" si="11"/>
        <v>0</v>
      </c>
      <c r="J52" s="8"/>
      <c r="K52" s="7">
        <f t="shared" si="12"/>
        <v>0</v>
      </c>
      <c r="L52" s="9" t="e">
        <f t="shared" si="13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  <c r="Z52" s="11"/>
      <c r="AA52" s="5"/>
      <c r="AB52" s="11" t="str">
        <f t="shared" si="14"/>
        <v/>
      </c>
      <c r="AC52" s="4"/>
      <c r="AD52" s="12"/>
    </row>
    <row r="53" spans="1:30" ht="20.100000000000001" customHeight="1" x14ac:dyDescent="0.3">
      <c r="A53" s="4">
        <v>5</v>
      </c>
      <c r="B53" s="5" t="str">
        <f t="shared" si="15"/>
        <v>1</v>
      </c>
      <c r="C53" s="5" t="str">
        <f t="shared" si="16"/>
        <v xml:space="preserve"> 3</v>
      </c>
      <c r="D53" s="6"/>
      <c r="E53" s="6"/>
      <c r="F53" s="6"/>
      <c r="G53" s="4"/>
      <c r="H53" s="4"/>
      <c r="I53" s="7">
        <f t="shared" si="11"/>
        <v>0</v>
      </c>
      <c r="J53" s="8"/>
      <c r="K53" s="7">
        <f t="shared" si="12"/>
        <v>0</v>
      </c>
      <c r="L53" s="9" t="e">
        <f t="shared" si="13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  <c r="Z53" s="11"/>
      <c r="AA53" s="5"/>
      <c r="AB53" s="11"/>
      <c r="AC53" s="4"/>
      <c r="AD53" s="12"/>
    </row>
    <row r="54" spans="1:30" ht="20.100000000000001" customHeight="1" x14ac:dyDescent="0.3">
      <c r="A54" s="4">
        <v>6</v>
      </c>
      <c r="B54" s="5" t="str">
        <f t="shared" si="15"/>
        <v>1</v>
      </c>
      <c r="C54" s="5" t="str">
        <f t="shared" si="16"/>
        <v xml:space="preserve"> 3</v>
      </c>
      <c r="D54" s="6"/>
      <c r="E54" s="6"/>
      <c r="F54" s="6"/>
      <c r="G54" s="4"/>
      <c r="H54" s="4"/>
      <c r="I54" s="7">
        <f t="shared" si="11"/>
        <v>0</v>
      </c>
      <c r="J54" s="8"/>
      <c r="K54" s="7">
        <f t="shared" si="12"/>
        <v>0</v>
      </c>
      <c r="L54" s="9" t="e">
        <f t="shared" si="13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  <c r="Z54" s="11"/>
      <c r="AA54" s="5"/>
      <c r="AB54" s="11"/>
      <c r="AC54" s="4"/>
      <c r="AD54" s="12"/>
    </row>
    <row r="55" spans="1:30" ht="20.100000000000001" customHeight="1" x14ac:dyDescent="0.3">
      <c r="A55" s="4">
        <v>7</v>
      </c>
      <c r="B55" s="5" t="str">
        <f t="shared" si="15"/>
        <v>1</v>
      </c>
      <c r="C55" s="5" t="str">
        <f t="shared" si="16"/>
        <v xml:space="preserve"> 3</v>
      </c>
      <c r="D55" s="6"/>
      <c r="E55" s="6"/>
      <c r="F55" s="6"/>
      <c r="G55" s="4"/>
      <c r="H55" s="4"/>
      <c r="I55" s="7">
        <f t="shared" si="11"/>
        <v>0</v>
      </c>
      <c r="J55" s="8"/>
      <c r="K55" s="7">
        <f t="shared" si="12"/>
        <v>0</v>
      </c>
      <c r="L55" s="9" t="e">
        <f t="shared" si="13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  <c r="Z55" s="11"/>
      <c r="AA55" s="5"/>
      <c r="AB55" s="11"/>
      <c r="AC55" s="4"/>
      <c r="AD55" s="12"/>
    </row>
    <row r="56" spans="1:30" ht="20.100000000000001" customHeight="1" x14ac:dyDescent="0.3">
      <c r="A56" s="4">
        <v>8</v>
      </c>
      <c r="B56" s="5" t="str">
        <f t="shared" si="15"/>
        <v>1</v>
      </c>
      <c r="C56" s="5" t="str">
        <f t="shared" si="16"/>
        <v xml:space="preserve"> 3</v>
      </c>
      <c r="D56" s="6"/>
      <c r="E56" s="6"/>
      <c r="F56" s="6"/>
      <c r="G56" s="4"/>
      <c r="H56" s="4"/>
      <c r="I56" s="7">
        <f t="shared" si="11"/>
        <v>0</v>
      </c>
      <c r="J56" s="8"/>
      <c r="K56" s="7">
        <f t="shared" si="12"/>
        <v>0</v>
      </c>
      <c r="L56" s="9" t="e">
        <f t="shared" si="13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  <c r="Z56" s="11"/>
      <c r="AA56" s="5"/>
      <c r="AB56" s="11"/>
      <c r="AC56" s="12"/>
      <c r="AD56" s="12"/>
    </row>
    <row r="57" spans="1:30" ht="20.100000000000001" customHeight="1" x14ac:dyDescent="0.3">
      <c r="A57" s="4">
        <v>9</v>
      </c>
      <c r="B57" s="5" t="str">
        <f t="shared" si="15"/>
        <v>1</v>
      </c>
      <c r="C57" s="5" t="str">
        <f t="shared" si="16"/>
        <v xml:space="preserve"> 3</v>
      </c>
      <c r="D57" s="6"/>
      <c r="E57" s="6"/>
      <c r="F57" s="6"/>
      <c r="G57" s="4"/>
      <c r="H57" s="4"/>
      <c r="I57" s="7">
        <f t="shared" si="11"/>
        <v>0</v>
      </c>
      <c r="J57" s="8"/>
      <c r="K57" s="7">
        <f t="shared" si="12"/>
        <v>0</v>
      </c>
      <c r="L57" s="9" t="e">
        <f t="shared" si="13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  <c r="Z57" s="11"/>
      <c r="AA57" s="5"/>
      <c r="AB57" s="11"/>
      <c r="AC57" s="12"/>
      <c r="AD57" s="12"/>
    </row>
    <row r="58" spans="1:30" ht="20.100000000000001" customHeight="1" x14ac:dyDescent="0.3">
      <c r="A58" s="4">
        <v>10</v>
      </c>
      <c r="B58" s="5" t="str">
        <f t="shared" si="15"/>
        <v>1</v>
      </c>
      <c r="C58" s="5" t="str">
        <f t="shared" si="16"/>
        <v xml:space="preserve"> 3</v>
      </c>
      <c r="D58" s="6"/>
      <c r="E58" s="6"/>
      <c r="F58" s="6"/>
      <c r="G58" s="4"/>
      <c r="H58" s="4"/>
      <c r="I58" s="7">
        <f t="shared" si="11"/>
        <v>0</v>
      </c>
      <c r="J58" s="8"/>
      <c r="K58" s="7">
        <f t="shared" si="12"/>
        <v>0</v>
      </c>
      <c r="L58" s="9" t="e">
        <f t="shared" si="13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1"/>
      <c r="AA58" s="5"/>
      <c r="AB58" s="11"/>
      <c r="AC58" s="4"/>
      <c r="AD58" s="12"/>
    </row>
    <row r="59" spans="1:30" ht="20.100000000000001" customHeight="1" x14ac:dyDescent="0.3">
      <c r="A59" s="4">
        <v>11</v>
      </c>
      <c r="B59" s="5" t="str">
        <f t="shared" si="15"/>
        <v>1</v>
      </c>
      <c r="C59" s="5" t="str">
        <f t="shared" si="16"/>
        <v xml:space="preserve"> 3</v>
      </c>
      <c r="D59" s="6"/>
      <c r="E59" s="6"/>
      <c r="F59" s="6"/>
      <c r="G59" s="4"/>
      <c r="H59" s="4"/>
      <c r="I59" s="7">
        <f t="shared" si="11"/>
        <v>0</v>
      </c>
      <c r="J59" s="8"/>
      <c r="K59" s="7">
        <f t="shared" si="12"/>
        <v>0</v>
      </c>
      <c r="L59" s="9" t="e">
        <f t="shared" si="13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1"/>
      <c r="AA59" s="5"/>
      <c r="AB59" s="11"/>
      <c r="AC59" s="4"/>
      <c r="AD59" s="12"/>
    </row>
    <row r="60" spans="1:30" ht="20.100000000000001" customHeight="1" x14ac:dyDescent="0.3">
      <c r="A60" s="4">
        <v>12</v>
      </c>
      <c r="B60" s="5" t="str">
        <f t="shared" si="15"/>
        <v>1</v>
      </c>
      <c r="C60" s="5" t="str">
        <f t="shared" si="16"/>
        <v xml:space="preserve"> 3</v>
      </c>
      <c r="D60" s="6"/>
      <c r="E60" s="6"/>
      <c r="F60" s="6"/>
      <c r="G60" s="4"/>
      <c r="H60" s="4"/>
      <c r="I60" s="7">
        <f t="shared" si="11"/>
        <v>0</v>
      </c>
      <c r="J60" s="8"/>
      <c r="K60" s="7">
        <f t="shared" si="12"/>
        <v>0</v>
      </c>
      <c r="L60" s="9" t="e">
        <f t="shared" si="13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  <c r="Z60" s="11"/>
      <c r="AA60" s="5"/>
      <c r="AB60" s="11"/>
      <c r="AC60" s="4"/>
      <c r="AD60" s="12"/>
    </row>
    <row r="61" spans="1:30" ht="20.100000000000001" customHeight="1" x14ac:dyDescent="0.3">
      <c r="A61" s="4">
        <v>13</v>
      </c>
      <c r="B61" s="5" t="str">
        <f t="shared" si="15"/>
        <v>1</v>
      </c>
      <c r="C61" s="5" t="str">
        <f t="shared" si="16"/>
        <v xml:space="preserve"> 3</v>
      </c>
      <c r="D61" s="6"/>
      <c r="E61" s="6"/>
      <c r="F61" s="6"/>
      <c r="G61" s="4"/>
      <c r="H61" s="4"/>
      <c r="I61" s="7">
        <f t="shared" si="11"/>
        <v>0</v>
      </c>
      <c r="J61" s="8"/>
      <c r="K61" s="7">
        <f t="shared" si="12"/>
        <v>0</v>
      </c>
      <c r="L61" s="9" t="e">
        <f t="shared" si="13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  <c r="Z61" s="11"/>
      <c r="AA61" s="5"/>
      <c r="AB61" s="11"/>
      <c r="AC61" s="4"/>
      <c r="AD61" s="12"/>
    </row>
    <row r="62" spans="1:30" ht="20.100000000000001" customHeight="1" x14ac:dyDescent="0.3">
      <c r="A62" s="4">
        <v>14</v>
      </c>
      <c r="B62" s="5" t="str">
        <f t="shared" si="15"/>
        <v>1</v>
      </c>
      <c r="C62" s="5" t="str">
        <f t="shared" si="16"/>
        <v xml:space="preserve"> 3</v>
      </c>
      <c r="D62" s="6"/>
      <c r="E62" s="6"/>
      <c r="F62" s="6"/>
      <c r="G62" s="4"/>
      <c r="H62" s="4"/>
      <c r="I62" s="7">
        <f t="shared" si="11"/>
        <v>0</v>
      </c>
      <c r="J62" s="8"/>
      <c r="K62" s="7">
        <f t="shared" si="12"/>
        <v>0</v>
      </c>
      <c r="L62" s="9" t="e">
        <f t="shared" si="13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  <c r="Z62" s="11"/>
      <c r="AA62" s="5"/>
      <c r="AB62" s="11" t="str">
        <f t="shared" ref="AB62:AB63" si="17">IF($AA62="A","하선동",IF($AA62="B","이형준",""))</f>
        <v/>
      </c>
      <c r="AC62" s="4"/>
      <c r="AD62" s="12"/>
    </row>
    <row r="63" spans="1:30" ht="20.100000000000001" customHeight="1" x14ac:dyDescent="0.3">
      <c r="A63" s="4">
        <v>15</v>
      </c>
      <c r="B63" s="5" t="str">
        <f t="shared" si="15"/>
        <v>1</v>
      </c>
      <c r="C63" s="5" t="str">
        <f t="shared" si="16"/>
        <v xml:space="preserve"> 3</v>
      </c>
      <c r="D63" s="6"/>
      <c r="E63" s="6"/>
      <c r="F63" s="6"/>
      <c r="G63" s="4"/>
      <c r="H63" s="4"/>
      <c r="I63" s="7">
        <f t="shared" si="11"/>
        <v>0</v>
      </c>
      <c r="J63" s="8"/>
      <c r="K63" s="7">
        <f t="shared" si="12"/>
        <v>0</v>
      </c>
      <c r="L63" s="9" t="e">
        <f t="shared" si="13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5"/>
      <c r="AB63" s="11" t="str">
        <f t="shared" si="17"/>
        <v/>
      </c>
      <c r="AC63" s="4"/>
      <c r="AD63" s="12"/>
    </row>
    <row r="64" spans="1:30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D3"/>
    <mergeCell ref="A4:AD4"/>
    <mergeCell ref="A5:A6"/>
    <mergeCell ref="B5:B6"/>
    <mergeCell ref="C5:C6"/>
    <mergeCell ref="D5:D6"/>
    <mergeCell ref="E5:E6"/>
    <mergeCell ref="F5:F6"/>
    <mergeCell ref="G5:G6"/>
    <mergeCell ref="Y5:AA5"/>
    <mergeCell ref="AB5:AB6"/>
    <mergeCell ref="AC5:AC6"/>
    <mergeCell ref="AD5:AD6"/>
    <mergeCell ref="M47:M48"/>
    <mergeCell ref="H5:H6"/>
    <mergeCell ref="I5:I6"/>
    <mergeCell ref="J5:J6"/>
    <mergeCell ref="K5:K6"/>
    <mergeCell ref="L5:L6"/>
    <mergeCell ref="M5:X5"/>
    <mergeCell ref="A47:H48"/>
    <mergeCell ref="I47:I48"/>
    <mergeCell ref="J47:J48"/>
    <mergeCell ref="K47:K48"/>
    <mergeCell ref="L47:L48"/>
    <mergeCell ref="T47:T48"/>
    <mergeCell ref="N47:N48"/>
    <mergeCell ref="O47:O48"/>
    <mergeCell ref="P47:P48"/>
    <mergeCell ref="X47:X48"/>
    <mergeCell ref="Y47:AD48"/>
    <mergeCell ref="Q47:Q48"/>
    <mergeCell ref="S47:S48"/>
    <mergeCell ref="U47:U48"/>
    <mergeCell ref="V47:V48"/>
    <mergeCell ref="W47:W48"/>
  </mergeCells>
  <phoneticPr fontId="4" type="noConversion"/>
  <conditionalFormatting sqref="A7:C46 AD9:AD12 D24:H24 E27:F27 D45:X46 D39:H44 K18:X18 AC7:AD8 AD16:AD18 J7:X17 AC7:AC24 AC19:AD46 J19:X44">
    <cfRule type="expression" dxfId="623" priority="463">
      <formula>$L7&gt;0.15</formula>
    </cfRule>
    <cfRule type="expression" dxfId="622" priority="464">
      <formula>AND($L7&gt;0.08,$L7&lt;0.15)</formula>
    </cfRule>
  </conditionalFormatting>
  <conditionalFormatting sqref="A61:AD63 J53:AD60 A49:H60 J49:AA52 AC49:AD52">
    <cfRule type="expression" dxfId="621" priority="461">
      <formula>$L49&gt;0.15</formula>
    </cfRule>
    <cfRule type="expression" dxfId="620" priority="462">
      <formula>AND($L49&gt;0.08,$L49&lt;0.15)</formula>
    </cfRule>
  </conditionalFormatting>
  <conditionalFormatting sqref="AD14:AD15 J7:X15 AC7:AD13 AC14:AC24">
    <cfRule type="expression" dxfId="619" priority="459">
      <formula>$L7&gt;0.15</formula>
    </cfRule>
    <cfRule type="expression" dxfId="618" priority="460">
      <formula>AND($L7&gt;0.08,$L7&lt;0.15)</formula>
    </cfRule>
  </conditionalFormatting>
  <conditionalFormatting sqref="G27:H27">
    <cfRule type="expression" dxfId="617" priority="437">
      <formula>$L27&gt;0.15</formula>
    </cfRule>
    <cfRule type="expression" dxfId="616" priority="438">
      <formula>AND($L27&gt;0.08,$L27&lt;0.15)</formula>
    </cfRule>
  </conditionalFormatting>
  <conditionalFormatting sqref="D24:H24">
    <cfRule type="expression" dxfId="615" priority="443">
      <formula>$L24&gt;0.15</formula>
    </cfRule>
    <cfRule type="expression" dxfId="614" priority="444">
      <formula>AND($L24&gt;0.08,$L24&lt;0.15)</formula>
    </cfRule>
  </conditionalFormatting>
  <conditionalFormatting sqref="D27">
    <cfRule type="expression" dxfId="613" priority="431">
      <formula>$L27&gt;0.15</formula>
    </cfRule>
    <cfRule type="expression" dxfId="612" priority="432">
      <formula>AND($L27&gt;0.08,$L27&lt;0.15)</formula>
    </cfRule>
  </conditionalFormatting>
  <conditionalFormatting sqref="D36:H36">
    <cfRule type="expression" dxfId="611" priority="421">
      <formula>$L35&gt;0.15</formula>
    </cfRule>
    <cfRule type="expression" dxfId="610" priority="422">
      <formula>AND($L35&gt;0.08,$L35&lt;0.15)</formula>
    </cfRule>
  </conditionalFormatting>
  <conditionalFormatting sqref="D38:H38">
    <cfRule type="expression" dxfId="609" priority="417">
      <formula>$L37&gt;0.15</formula>
    </cfRule>
    <cfRule type="expression" dxfId="608" priority="418">
      <formula>AND($L37&gt;0.08,$L37&lt;0.15)</formula>
    </cfRule>
  </conditionalFormatting>
  <conditionalFormatting sqref="I21:I29">
    <cfRule type="expression" dxfId="607" priority="395">
      <formula>$L21&gt;0.15</formula>
    </cfRule>
    <cfRule type="expression" dxfId="606" priority="396">
      <formula>AND($L21&gt;0.08,$L21&lt;0.15)</formula>
    </cfRule>
  </conditionalFormatting>
  <conditionalFormatting sqref="I30:I44">
    <cfRule type="expression" dxfId="605" priority="393">
      <formula>$L30&gt;0.15</formula>
    </cfRule>
    <cfRule type="expression" dxfId="604" priority="394">
      <formula>AND($L30&gt;0.08,$L30&lt;0.15)</formula>
    </cfRule>
  </conditionalFormatting>
  <conditionalFormatting sqref="G16:H16">
    <cfRule type="expression" dxfId="603" priority="367">
      <formula>$L16&gt;0.15</formula>
    </cfRule>
    <cfRule type="expression" dxfId="602" priority="368">
      <formula>AND($L16&gt;0.08,$L16&lt;0.15)</formula>
    </cfRule>
  </conditionalFormatting>
  <conditionalFormatting sqref="D7:F7">
    <cfRule type="expression" dxfId="601" priority="415">
      <formula>$L7&gt;0.15</formula>
    </cfRule>
    <cfRule type="expression" dxfId="600" priority="416">
      <formula>AND($L7&gt;0.08,$L7&lt;0.15)</formula>
    </cfRule>
  </conditionalFormatting>
  <conditionalFormatting sqref="D7:F7">
    <cfRule type="expression" dxfId="599" priority="413">
      <formula>$L7&gt;0.15</formula>
    </cfRule>
    <cfRule type="expression" dxfId="598" priority="414">
      <formula>AND($L7&gt;0.08,$L7&lt;0.15)</formula>
    </cfRule>
  </conditionalFormatting>
  <conditionalFormatting sqref="G7:H7">
    <cfRule type="expression" dxfId="597" priority="411">
      <formula>$L7&gt;0.15</formula>
    </cfRule>
    <cfRule type="expression" dxfId="596" priority="412">
      <formula>AND($L7&gt;0.08,$L7&lt;0.15)</formula>
    </cfRule>
  </conditionalFormatting>
  <conditionalFormatting sqref="D8:F8">
    <cfRule type="expression" dxfId="595" priority="409">
      <formula>$L8&gt;0.15</formula>
    </cfRule>
    <cfRule type="expression" dxfId="594" priority="410">
      <formula>AND($L8&gt;0.08,$L8&lt;0.15)</formula>
    </cfRule>
  </conditionalFormatting>
  <conditionalFormatting sqref="D8:F8">
    <cfRule type="expression" dxfId="593" priority="407">
      <formula>$L8&gt;0.15</formula>
    </cfRule>
    <cfRule type="expression" dxfId="592" priority="408">
      <formula>AND($L8&gt;0.08,$L8&lt;0.15)</formula>
    </cfRule>
  </conditionalFormatting>
  <conditionalFormatting sqref="G8:H8">
    <cfRule type="expression" dxfId="591" priority="405">
      <formula>$L8&gt;0.15</formula>
    </cfRule>
    <cfRule type="expression" dxfId="590" priority="406">
      <formula>AND($L8&gt;0.08,$L8&lt;0.15)</formula>
    </cfRule>
  </conditionalFormatting>
  <conditionalFormatting sqref="D9:F9">
    <cfRule type="expression" dxfId="589" priority="403">
      <formula>$L9&gt;0.15</formula>
    </cfRule>
    <cfRule type="expression" dxfId="588" priority="404">
      <formula>AND($L9&gt;0.08,$L9&lt;0.15)</formula>
    </cfRule>
  </conditionalFormatting>
  <conditionalFormatting sqref="D9:F9">
    <cfRule type="expression" dxfId="587" priority="401">
      <formula>$L9&gt;0.15</formula>
    </cfRule>
    <cfRule type="expression" dxfId="586" priority="402">
      <formula>AND($L9&gt;0.08,$L9&lt;0.15)</formula>
    </cfRule>
  </conditionalFormatting>
  <conditionalFormatting sqref="G9:H9">
    <cfRule type="expression" dxfId="585" priority="399">
      <formula>$L9&gt;0.15</formula>
    </cfRule>
    <cfRule type="expression" dxfId="584" priority="400">
      <formula>AND($L9&gt;0.08,$L9&lt;0.15)</formula>
    </cfRule>
  </conditionalFormatting>
  <conditionalFormatting sqref="I19:I20 I7:I17">
    <cfRule type="expression" dxfId="583" priority="397">
      <formula>$L7&gt;0.15</formula>
    </cfRule>
    <cfRule type="expression" dxfId="582" priority="398">
      <formula>AND($L7&gt;0.08,$L7&lt;0.15)</formula>
    </cfRule>
  </conditionalFormatting>
  <conditionalFormatting sqref="D10:H10">
    <cfRule type="expression" dxfId="581" priority="391">
      <formula>$L10&gt;0.15</formula>
    </cfRule>
    <cfRule type="expression" dxfId="580" priority="392">
      <formula>AND($L10&gt;0.08,$L10&lt;0.15)</formula>
    </cfRule>
  </conditionalFormatting>
  <conditionalFormatting sqref="D11:F11">
    <cfRule type="expression" dxfId="579" priority="389">
      <formula>$L11&gt;0.15</formula>
    </cfRule>
    <cfRule type="expression" dxfId="578" priority="390">
      <formula>AND($L11&gt;0.08,$L11&lt;0.15)</formula>
    </cfRule>
  </conditionalFormatting>
  <conditionalFormatting sqref="D11:F11">
    <cfRule type="expression" dxfId="577" priority="387">
      <formula>$L11&gt;0.15</formula>
    </cfRule>
    <cfRule type="expression" dxfId="576" priority="388">
      <formula>AND($L11&gt;0.08,$L11&lt;0.15)</formula>
    </cfRule>
  </conditionalFormatting>
  <conditionalFormatting sqref="G11:H11">
    <cfRule type="expression" dxfId="575" priority="385">
      <formula>$L11&gt;0.15</formula>
    </cfRule>
    <cfRule type="expression" dxfId="574" priority="386">
      <formula>AND($L11&gt;0.08,$L11&lt;0.15)</formula>
    </cfRule>
  </conditionalFormatting>
  <conditionalFormatting sqref="D12:F12">
    <cfRule type="expression" dxfId="573" priority="383">
      <formula>$L12&gt;0.15</formula>
    </cfRule>
    <cfRule type="expression" dxfId="572" priority="384">
      <formula>AND($L12&gt;0.08,$L12&lt;0.15)</formula>
    </cfRule>
  </conditionalFormatting>
  <conditionalFormatting sqref="D12:F12">
    <cfRule type="expression" dxfId="571" priority="381">
      <formula>$L12&gt;0.15</formula>
    </cfRule>
    <cfRule type="expression" dxfId="570" priority="382">
      <formula>AND($L12&gt;0.08,$L12&lt;0.15)</formula>
    </cfRule>
  </conditionalFormatting>
  <conditionalFormatting sqref="G12:H12">
    <cfRule type="expression" dxfId="569" priority="379">
      <formula>$L12&gt;0.15</formula>
    </cfRule>
    <cfRule type="expression" dxfId="568" priority="380">
      <formula>AND($L12&gt;0.08,$L12&lt;0.15)</formula>
    </cfRule>
  </conditionalFormatting>
  <conditionalFormatting sqref="D16:F16">
    <cfRule type="expression" dxfId="567" priority="371">
      <formula>$L16&gt;0.15</formula>
    </cfRule>
    <cfRule type="expression" dxfId="566" priority="372">
      <formula>AND($L16&gt;0.08,$L16&lt;0.15)</formula>
    </cfRule>
  </conditionalFormatting>
  <conditionalFormatting sqref="D16:F16">
    <cfRule type="expression" dxfId="565" priority="369">
      <formula>$L16&gt;0.15</formula>
    </cfRule>
    <cfRule type="expression" dxfId="564" priority="370">
      <formula>AND($L16&gt;0.08,$L16&lt;0.15)</formula>
    </cfRule>
  </conditionalFormatting>
  <conditionalFormatting sqref="D56:F56">
    <cfRule type="expression" dxfId="563" priority="361">
      <formula>$L20&gt;0.15</formula>
    </cfRule>
    <cfRule type="expression" dxfId="562" priority="362">
      <formula>AND($L20&gt;0.08,$L20&lt;0.15)</formula>
    </cfRule>
  </conditionalFormatting>
  <conditionalFormatting sqref="D56:F56">
    <cfRule type="expression" dxfId="561" priority="359">
      <formula>$L20&gt;0.15</formula>
    </cfRule>
    <cfRule type="expression" dxfId="560" priority="360">
      <formula>AND($L20&gt;0.08,$L20&lt;0.15)</formula>
    </cfRule>
  </conditionalFormatting>
  <conditionalFormatting sqref="G56:H56">
    <cfRule type="expression" dxfId="559" priority="357">
      <formula>$L20&gt;0.15</formula>
    </cfRule>
    <cfRule type="expression" dxfId="558" priority="358">
      <formula>AND($L20&gt;0.08,$L20&lt;0.15)</formula>
    </cfRule>
  </conditionalFormatting>
  <conditionalFormatting sqref="J18">
    <cfRule type="expression" dxfId="557" priority="349">
      <formula>$L18&gt;0.15</formula>
    </cfRule>
    <cfRule type="expression" dxfId="556" priority="350">
      <formula>AND($L18&gt;0.08,$L18&lt;0.15)</formula>
    </cfRule>
  </conditionalFormatting>
  <conditionalFormatting sqref="I18">
    <cfRule type="expression" dxfId="555" priority="347">
      <formula>$L18&gt;0.15</formula>
    </cfRule>
    <cfRule type="expression" dxfId="554" priority="348">
      <formula>AND($L18&gt;0.08,$L18&lt;0.15)</formula>
    </cfRule>
  </conditionalFormatting>
  <conditionalFormatting sqref="D57:F57">
    <cfRule type="expression" dxfId="553" priority="339">
      <formula>$L21&gt;0.15</formula>
    </cfRule>
    <cfRule type="expression" dxfId="552" priority="340">
      <formula>AND($L21&gt;0.08,$L21&lt;0.15)</formula>
    </cfRule>
  </conditionalFormatting>
  <conditionalFormatting sqref="D57:F57">
    <cfRule type="expression" dxfId="551" priority="337">
      <formula>$L21&gt;0.15</formula>
    </cfRule>
    <cfRule type="expression" dxfId="550" priority="338">
      <formula>AND($L21&gt;0.08,$L21&lt;0.15)</formula>
    </cfRule>
  </conditionalFormatting>
  <conditionalFormatting sqref="G57:H57">
    <cfRule type="expression" dxfId="549" priority="335">
      <formula>$L21&gt;0.15</formula>
    </cfRule>
    <cfRule type="expression" dxfId="548" priority="336">
      <formula>AND($L21&gt;0.08,$L21&lt;0.15)</formula>
    </cfRule>
  </conditionalFormatting>
  <conditionalFormatting sqref="I49:I53">
    <cfRule type="expression" dxfId="547" priority="333">
      <formula>$L49&gt;0.15</formula>
    </cfRule>
    <cfRule type="expression" dxfId="546" priority="334">
      <formula>AND($L49&gt;0.08,$L49&lt;0.15)</formula>
    </cfRule>
  </conditionalFormatting>
  <conditionalFormatting sqref="I59:I60">
    <cfRule type="expression" dxfId="545" priority="331">
      <formula>$L59&gt;0.15</formula>
    </cfRule>
    <cfRule type="expression" dxfId="544" priority="332">
      <formula>AND($L59&gt;0.08,$L59&lt;0.15)</formula>
    </cfRule>
  </conditionalFormatting>
  <conditionalFormatting sqref="I54:I58">
    <cfRule type="expression" dxfId="543" priority="329">
      <formula>$L54&gt;0.15</formula>
    </cfRule>
    <cfRule type="expression" dxfId="542" priority="330">
      <formula>AND($L54&gt;0.08,$L54&lt;0.15)</formula>
    </cfRule>
  </conditionalFormatting>
  <conditionalFormatting sqref="Y7:Y8">
    <cfRule type="expression" dxfId="541" priority="327">
      <formula>$L7&gt;0.15</formula>
    </cfRule>
    <cfRule type="expression" dxfId="540" priority="328">
      <formula>AND($L7&gt;0.08,$L7&lt;0.15)</formula>
    </cfRule>
  </conditionalFormatting>
  <conditionalFormatting sqref="Y7:Y8">
    <cfRule type="expression" dxfId="539" priority="325">
      <formula>$L7&gt;0.15</formula>
    </cfRule>
    <cfRule type="expression" dxfId="538" priority="326">
      <formula>AND($L7&gt;0.08,$L7&lt;0.15)</formula>
    </cfRule>
  </conditionalFormatting>
  <conditionalFormatting sqref="Y7:Y25">
    <cfRule type="expression" dxfId="537" priority="319">
      <formula>$L7&gt;0.15</formula>
    </cfRule>
    <cfRule type="expression" dxfId="536" priority="320">
      <formula>AND($L7&gt;0.08,$L7&lt;0.15)</formula>
    </cfRule>
  </conditionalFormatting>
  <conditionalFormatting sqref="Y9:Y12">
    <cfRule type="expression" dxfId="535" priority="317">
      <formula>$L9&gt;0.15</formula>
    </cfRule>
    <cfRule type="expression" dxfId="534" priority="318">
      <formula>AND($L9&gt;0.08,$L9&lt;0.15)</formula>
    </cfRule>
  </conditionalFormatting>
  <conditionalFormatting sqref="Y26:Y27">
    <cfRule type="expression" dxfId="533" priority="311">
      <formula>$L26&gt;0.15</formula>
    </cfRule>
    <cfRule type="expression" dxfId="532" priority="312">
      <formula>AND($L26&gt;0.08,$L26&lt;0.15)</formula>
    </cfRule>
  </conditionalFormatting>
  <conditionalFormatting sqref="Y26:Y27">
    <cfRule type="expression" dxfId="531" priority="309">
      <formula>$L26&gt;0.15</formula>
    </cfRule>
    <cfRule type="expression" dxfId="530" priority="310">
      <formula>AND($L26&gt;0.08,$L26&lt;0.15)</formula>
    </cfRule>
  </conditionalFormatting>
  <conditionalFormatting sqref="Y28:Y29">
    <cfRule type="expression" dxfId="529" priority="303">
      <formula>$L28&gt;0.15</formula>
    </cfRule>
    <cfRule type="expression" dxfId="528" priority="304">
      <formula>AND($L28&gt;0.08,$L28&lt;0.15)</formula>
    </cfRule>
  </conditionalFormatting>
  <conditionalFormatting sqref="Y28:Y29">
    <cfRule type="expression" dxfId="527" priority="301">
      <formula>$L28&gt;0.15</formula>
    </cfRule>
    <cfRule type="expression" dxfId="526" priority="302">
      <formula>AND($L28&gt;0.08,$L28&lt;0.15)</formula>
    </cfRule>
  </conditionalFormatting>
  <conditionalFormatting sqref="Y30 Y34:Y46">
    <cfRule type="expression" dxfId="525" priority="295">
      <formula>$L30&gt;0.15</formula>
    </cfRule>
    <cfRule type="expression" dxfId="524" priority="296">
      <formula>AND($L30&gt;0.08,$L30&lt;0.15)</formula>
    </cfRule>
  </conditionalFormatting>
  <conditionalFormatting sqref="Y30:Y33">
    <cfRule type="expression" dxfId="523" priority="293">
      <formula>$L30&gt;0.15</formula>
    </cfRule>
    <cfRule type="expression" dxfId="522" priority="294">
      <formula>AND($L30&gt;0.08,$L30&lt;0.15)</formula>
    </cfRule>
  </conditionalFormatting>
  <conditionalFormatting sqref="Z7:Z8">
    <cfRule type="expression" dxfId="521" priority="287">
      <formula>$L7&gt;0.15</formula>
    </cfRule>
    <cfRule type="expression" dxfId="520" priority="288">
      <formula>AND($L7&gt;0.08,$L7&lt;0.15)</formula>
    </cfRule>
  </conditionalFormatting>
  <conditionalFormatting sqref="Z7:Z8">
    <cfRule type="expression" dxfId="519" priority="285">
      <formula>$L7&gt;0.15</formula>
    </cfRule>
    <cfRule type="expression" dxfId="518" priority="286">
      <formula>AND($L7&gt;0.08,$L7&lt;0.15)</formula>
    </cfRule>
  </conditionalFormatting>
  <conditionalFormatting sqref="AA7">
    <cfRule type="expression" dxfId="517" priority="283">
      <formula>$L7&gt;0.15</formula>
    </cfRule>
    <cfRule type="expression" dxfId="516" priority="284">
      <formula>AND($L7&gt;0.08,$L7&lt;0.15)</formula>
    </cfRule>
  </conditionalFormatting>
  <conditionalFormatting sqref="AA7:AA8">
    <cfRule type="expression" dxfId="515" priority="281">
      <formula>$L7&gt;0.15</formula>
    </cfRule>
    <cfRule type="expression" dxfId="514" priority="282">
      <formula>AND($L7&gt;0.08,$L7&lt;0.15)</formula>
    </cfRule>
  </conditionalFormatting>
  <conditionalFormatting sqref="Z7:Z25">
    <cfRule type="expression" dxfId="513" priority="279">
      <formula>$L7&gt;0.15</formula>
    </cfRule>
    <cfRule type="expression" dxfId="512" priority="280">
      <formula>AND($L7&gt;0.08,$L7&lt;0.15)</formula>
    </cfRule>
  </conditionalFormatting>
  <conditionalFormatting sqref="Z9:Z12">
    <cfRule type="expression" dxfId="511" priority="277">
      <formula>$L9&gt;0.15</formula>
    </cfRule>
    <cfRule type="expression" dxfId="510" priority="278">
      <formula>AND($L9&gt;0.08,$L9&lt;0.15)</formula>
    </cfRule>
  </conditionalFormatting>
  <conditionalFormatting sqref="AA7:AA25">
    <cfRule type="expression" dxfId="509" priority="275">
      <formula>$L7&gt;0.15</formula>
    </cfRule>
    <cfRule type="expression" dxfId="508" priority="276">
      <formula>AND($L7&gt;0.08,$L7&lt;0.15)</formula>
    </cfRule>
  </conditionalFormatting>
  <conditionalFormatting sqref="AA9:AA12">
    <cfRule type="expression" dxfId="507" priority="273">
      <formula>$L9&gt;0.15</formula>
    </cfRule>
    <cfRule type="expression" dxfId="506" priority="274">
      <formula>AND($L9&gt;0.08,$L9&lt;0.15)</formula>
    </cfRule>
  </conditionalFormatting>
  <conditionalFormatting sqref="Z26:Z27">
    <cfRule type="expression" dxfId="505" priority="271">
      <formula>$L26&gt;0.15</formula>
    </cfRule>
    <cfRule type="expression" dxfId="504" priority="272">
      <formula>AND($L26&gt;0.08,$L26&lt;0.15)</formula>
    </cfRule>
  </conditionalFormatting>
  <conditionalFormatting sqref="Z26:Z27">
    <cfRule type="expression" dxfId="503" priority="269">
      <formula>$L26&gt;0.15</formula>
    </cfRule>
    <cfRule type="expression" dxfId="502" priority="270">
      <formula>AND($L26&gt;0.08,$L26&lt;0.15)</formula>
    </cfRule>
  </conditionalFormatting>
  <conditionalFormatting sqref="AA26">
    <cfRule type="expression" dxfId="501" priority="267">
      <formula>$L26&gt;0.15</formula>
    </cfRule>
    <cfRule type="expression" dxfId="500" priority="268">
      <formula>AND($L26&gt;0.08,$L26&lt;0.15)</formula>
    </cfRule>
  </conditionalFormatting>
  <conditionalFormatting sqref="AA26:AA27">
    <cfRule type="expression" dxfId="499" priority="265">
      <formula>$L26&gt;0.15</formula>
    </cfRule>
    <cfRule type="expression" dxfId="498" priority="266">
      <formula>AND($L26&gt;0.08,$L26&lt;0.15)</formula>
    </cfRule>
  </conditionalFormatting>
  <conditionalFormatting sqref="Z28:Z29">
    <cfRule type="expression" dxfId="497" priority="263">
      <formula>$L28&gt;0.15</formula>
    </cfRule>
    <cfRule type="expression" dxfId="496" priority="264">
      <formula>AND($L28&gt;0.08,$L28&lt;0.15)</formula>
    </cfRule>
  </conditionalFormatting>
  <conditionalFormatting sqref="Z28:Z29">
    <cfRule type="expression" dxfId="495" priority="261">
      <formula>$L28&gt;0.15</formula>
    </cfRule>
    <cfRule type="expression" dxfId="494" priority="262">
      <formula>AND($L28&gt;0.08,$L28&lt;0.15)</formula>
    </cfRule>
  </conditionalFormatting>
  <conditionalFormatting sqref="AA28">
    <cfRule type="expression" dxfId="493" priority="259">
      <formula>$L28&gt;0.15</formula>
    </cfRule>
    <cfRule type="expression" dxfId="492" priority="260">
      <formula>AND($L28&gt;0.08,$L28&lt;0.15)</formula>
    </cfRule>
  </conditionalFormatting>
  <conditionalFormatting sqref="AA28:AA29">
    <cfRule type="expression" dxfId="491" priority="257">
      <formula>$L28&gt;0.15</formula>
    </cfRule>
    <cfRule type="expression" dxfId="490" priority="258">
      <formula>AND($L28&gt;0.08,$L28&lt;0.15)</formula>
    </cfRule>
  </conditionalFormatting>
  <conditionalFormatting sqref="Z30 Z34:Z46">
    <cfRule type="expression" dxfId="489" priority="255">
      <formula>$L30&gt;0.15</formula>
    </cfRule>
    <cfRule type="expression" dxfId="488" priority="256">
      <formula>AND($L30&gt;0.08,$L30&lt;0.15)</formula>
    </cfRule>
  </conditionalFormatting>
  <conditionalFormatting sqref="Z30:Z33">
    <cfRule type="expression" dxfId="487" priority="253">
      <formula>$L30&gt;0.15</formula>
    </cfRule>
    <cfRule type="expression" dxfId="486" priority="254">
      <formula>AND($L30&gt;0.08,$L30&lt;0.15)</formula>
    </cfRule>
  </conditionalFormatting>
  <conditionalFormatting sqref="AA30 AA34:AA46">
    <cfRule type="expression" dxfId="485" priority="251">
      <formula>$L30&gt;0.15</formula>
    </cfRule>
    <cfRule type="expression" dxfId="484" priority="252">
      <formula>AND($L30&gt;0.08,$L30&lt;0.15)</formula>
    </cfRule>
  </conditionalFormatting>
  <conditionalFormatting sqref="AA30:AA33">
    <cfRule type="expression" dxfId="483" priority="249">
      <formula>$L30&gt;0.15</formula>
    </cfRule>
    <cfRule type="expression" dxfId="482" priority="250">
      <formula>AND($L30&gt;0.08,$L30&lt;0.15)</formula>
    </cfRule>
  </conditionalFormatting>
  <conditionalFormatting sqref="AB7:AB21">
    <cfRule type="expression" dxfId="481" priority="247">
      <formula>$L7&gt;0.15</formula>
    </cfRule>
    <cfRule type="expression" dxfId="480" priority="248">
      <formula>AND($L7&gt;0.08,$L7&lt;0.15)</formula>
    </cfRule>
  </conditionalFormatting>
  <conditionalFormatting sqref="AB7:AB8">
    <cfRule type="expression" dxfId="479" priority="245">
      <formula>$L7&gt;0.15</formula>
    </cfRule>
    <cfRule type="expression" dxfId="478" priority="246">
      <formula>AND($L7&gt;0.08,$L7&lt;0.15)</formula>
    </cfRule>
  </conditionalFormatting>
  <conditionalFormatting sqref="AB24:AB29">
    <cfRule type="expression" dxfId="477" priority="243">
      <formula>$L24&gt;0.15</formula>
    </cfRule>
    <cfRule type="expression" dxfId="476" priority="244">
      <formula>AND($L24&gt;0.08,$L24&lt;0.15)</formula>
    </cfRule>
  </conditionalFormatting>
  <conditionalFormatting sqref="AB22:AB23">
    <cfRule type="expression" dxfId="475" priority="241">
      <formula>$L22&gt;0.15</formula>
    </cfRule>
    <cfRule type="expression" dxfId="474" priority="242">
      <formula>AND($L22&gt;0.08,$L22&lt;0.15)</formula>
    </cfRule>
  </conditionalFormatting>
  <conditionalFormatting sqref="AB30:AB31">
    <cfRule type="expression" dxfId="473" priority="237">
      <formula>$L30&gt;0.15</formula>
    </cfRule>
    <cfRule type="expression" dxfId="472" priority="238">
      <formula>AND($L30&gt;0.08,$L30&lt;0.15)</formula>
    </cfRule>
  </conditionalFormatting>
  <conditionalFormatting sqref="AB34:AB46">
    <cfRule type="expression" dxfId="471" priority="235">
      <formula>$L34&gt;0.15</formula>
    </cfRule>
    <cfRule type="expression" dxfId="470" priority="236">
      <formula>AND($L34&gt;0.08,$L34&lt;0.15)</formula>
    </cfRule>
  </conditionalFormatting>
  <conditionalFormatting sqref="AB32:AB33">
    <cfRule type="expression" dxfId="469" priority="233">
      <formula>$L32&gt;0.15</formula>
    </cfRule>
    <cfRule type="expression" dxfId="468" priority="234">
      <formula>AND($L32&gt;0.08,$L32&lt;0.15)</formula>
    </cfRule>
  </conditionalFormatting>
  <conditionalFormatting sqref="E13:H13">
    <cfRule type="expression" dxfId="467" priority="231">
      <formula>$L13&gt;0.15</formula>
    </cfRule>
    <cfRule type="expression" dxfId="466" priority="232">
      <formula>AND($L13&gt;0.08,$L13&lt;0.15)</formula>
    </cfRule>
  </conditionalFormatting>
  <conditionalFormatting sqref="D13">
    <cfRule type="expression" dxfId="465" priority="229">
      <formula>$L13&gt;0.15</formula>
    </cfRule>
    <cfRule type="expression" dxfId="464" priority="230">
      <formula>AND($L13&gt;0.08,$L13&lt;0.15)</formula>
    </cfRule>
  </conditionalFormatting>
  <conditionalFormatting sqref="D14:H14">
    <cfRule type="expression" dxfId="463" priority="227">
      <formula>$L14&gt;0.15</formula>
    </cfRule>
    <cfRule type="expression" dxfId="462" priority="228">
      <formula>AND($L14&gt;0.08,$L14&lt;0.15)</formula>
    </cfRule>
  </conditionalFormatting>
  <conditionalFormatting sqref="D15:H15">
    <cfRule type="expression" dxfId="461" priority="225">
      <formula>$L15&gt;0.15</formula>
    </cfRule>
    <cfRule type="expression" dxfId="460" priority="226">
      <formula>AND($L15&gt;0.08,$L15&lt;0.15)</formula>
    </cfRule>
  </conditionalFormatting>
  <conditionalFormatting sqref="D17:H17">
    <cfRule type="expression" dxfId="459" priority="223">
      <formula>$L17&gt;0.15</formula>
    </cfRule>
    <cfRule type="expression" dxfId="458" priority="224">
      <formula>AND($L17&gt;0.08,$L17&lt;0.15)</formula>
    </cfRule>
  </conditionalFormatting>
  <conditionalFormatting sqref="D18:F18">
    <cfRule type="expression" dxfId="457" priority="221">
      <formula>$L18&gt;0.15</formula>
    </cfRule>
    <cfRule type="expression" dxfId="456" priority="222">
      <formula>AND($L18&gt;0.08,$L18&lt;0.15)</formula>
    </cfRule>
  </conditionalFormatting>
  <conditionalFormatting sqref="D18:F18">
    <cfRule type="expression" dxfId="455" priority="219">
      <formula>$L18&gt;0.15</formula>
    </cfRule>
    <cfRule type="expression" dxfId="454" priority="220">
      <formula>AND($L18&gt;0.08,$L18&lt;0.15)</formula>
    </cfRule>
  </conditionalFormatting>
  <conditionalFormatting sqref="D17 F17">
    <cfRule type="expression" dxfId="453" priority="187">
      <formula>$L17&gt;0.15</formula>
    </cfRule>
    <cfRule type="expression" dxfId="452" priority="188">
      <formula>AND($L17&gt;0.08,$L17&lt;0.15)</formula>
    </cfRule>
  </conditionalFormatting>
  <conditionalFormatting sqref="I15:I17">
    <cfRule type="expression" dxfId="451" priority="185">
      <formula>$L15&gt;0.15</formula>
    </cfRule>
    <cfRule type="expression" dxfId="450" priority="186">
      <formula>AND($L15&gt;0.08,$L15&lt;0.15)</formula>
    </cfRule>
  </conditionalFormatting>
  <conditionalFormatting sqref="G10:H10">
    <cfRule type="expression" dxfId="449" priority="179">
      <formula>$L10&gt;0.15</formula>
    </cfRule>
    <cfRule type="expression" dxfId="448" priority="180">
      <formula>AND($L10&gt;0.08,$L10&lt;0.15)</formula>
    </cfRule>
  </conditionalFormatting>
  <conditionalFormatting sqref="D10:F10">
    <cfRule type="expression" dxfId="447" priority="183">
      <formula>$L10&gt;0.15</formula>
    </cfRule>
    <cfRule type="expression" dxfId="446" priority="184">
      <formula>AND($L10&gt;0.08,$L10&lt;0.15)</formula>
    </cfRule>
  </conditionalFormatting>
  <conditionalFormatting sqref="D10:F10">
    <cfRule type="expression" dxfId="445" priority="181">
      <formula>$L10&gt;0.15</formula>
    </cfRule>
    <cfRule type="expression" dxfId="444" priority="182">
      <formula>AND($L10&gt;0.08,$L10&lt;0.15)</formula>
    </cfRule>
  </conditionalFormatting>
  <conditionalFormatting sqref="J12">
    <cfRule type="expression" dxfId="443" priority="177">
      <formula>$L12&gt;0.15</formula>
    </cfRule>
    <cfRule type="expression" dxfId="442" priority="178">
      <formula>AND($L12&gt;0.08,$L12&lt;0.15)</formula>
    </cfRule>
  </conditionalFormatting>
  <conditionalFormatting sqref="I12">
    <cfRule type="expression" dxfId="441" priority="175">
      <formula>$L12&gt;0.15</formula>
    </cfRule>
    <cfRule type="expression" dxfId="440" priority="176">
      <formula>AND($L12&gt;0.08,$L12&lt;0.15)</formula>
    </cfRule>
  </conditionalFormatting>
  <conditionalFormatting sqref="AB16:AB17">
    <cfRule type="expression" dxfId="439" priority="173">
      <formula>$L16&gt;0.15</formula>
    </cfRule>
    <cfRule type="expression" dxfId="438" priority="174">
      <formula>AND($L16&gt;0.08,$L16&lt;0.15)</formula>
    </cfRule>
  </conditionalFormatting>
  <conditionalFormatting sqref="E7:H7">
    <cfRule type="expression" dxfId="437" priority="171">
      <formula>$L7&gt;0.15</formula>
    </cfRule>
    <cfRule type="expression" dxfId="436" priority="172">
      <formula>AND($L7&gt;0.08,$L7&lt;0.15)</formula>
    </cfRule>
  </conditionalFormatting>
  <conditionalFormatting sqref="D7">
    <cfRule type="expression" dxfId="435" priority="169">
      <formula>$L7&gt;0.15</formula>
    </cfRule>
    <cfRule type="expression" dxfId="434" priority="170">
      <formula>AND($L7&gt;0.08,$L7&lt;0.15)</formula>
    </cfRule>
  </conditionalFormatting>
  <conditionalFormatting sqref="D8:H8">
    <cfRule type="expression" dxfId="433" priority="167">
      <formula>$L8&gt;0.15</formula>
    </cfRule>
    <cfRule type="expression" dxfId="432" priority="168">
      <formula>AND($L8&gt;0.08,$L8&lt;0.15)</formula>
    </cfRule>
  </conditionalFormatting>
  <conditionalFormatting sqref="D9:H9">
    <cfRule type="expression" dxfId="431" priority="165">
      <formula>$L9&gt;0.15</formula>
    </cfRule>
    <cfRule type="expression" dxfId="430" priority="166">
      <formula>AND($L9&gt;0.08,$L9&lt;0.15)</formula>
    </cfRule>
  </conditionalFormatting>
  <conditionalFormatting sqref="D11:H11">
    <cfRule type="expression" dxfId="429" priority="163">
      <formula>$L11&gt;0.15</formula>
    </cfRule>
    <cfRule type="expression" dxfId="428" priority="164">
      <formula>AND($L11&gt;0.08,$L11&lt;0.15)</formula>
    </cfRule>
  </conditionalFormatting>
  <conditionalFormatting sqref="D12:F12">
    <cfRule type="expression" dxfId="427" priority="161">
      <formula>$L12&gt;0.15</formula>
    </cfRule>
    <cfRule type="expression" dxfId="426" priority="162">
      <formula>AND($L12&gt;0.08,$L12&lt;0.15)</formula>
    </cfRule>
  </conditionalFormatting>
  <conditionalFormatting sqref="D12:F12">
    <cfRule type="expression" dxfId="425" priority="159">
      <formula>$L12&gt;0.15</formula>
    </cfRule>
    <cfRule type="expression" dxfId="424" priority="160">
      <formula>AND($L12&gt;0.08,$L12&lt;0.15)</formula>
    </cfRule>
  </conditionalFormatting>
  <conditionalFormatting sqref="G12:H12">
    <cfRule type="expression" dxfId="423" priority="157">
      <formula>$L12&gt;0.15</formula>
    </cfRule>
    <cfRule type="expression" dxfId="422" priority="158">
      <formula>AND($L12&gt;0.08,$L12&lt;0.15)</formula>
    </cfRule>
  </conditionalFormatting>
  <conditionalFormatting sqref="D13:H13">
    <cfRule type="expression" dxfId="421" priority="155">
      <formula>$L13&gt;0.15</formula>
    </cfRule>
    <cfRule type="expression" dxfId="420" priority="156">
      <formula>AND($L13&gt;0.08,$L13&lt;0.15)</formula>
    </cfRule>
  </conditionalFormatting>
  <conditionalFormatting sqref="D14 F14">
    <cfRule type="expression" dxfId="419" priority="153">
      <formula>$L14&gt;0.15</formula>
    </cfRule>
    <cfRule type="expression" dxfId="418" priority="154">
      <formula>AND($L14&gt;0.08,$L14&lt;0.15)</formula>
    </cfRule>
  </conditionalFormatting>
  <conditionalFormatting sqref="D14 F14">
    <cfRule type="expression" dxfId="417" priority="151">
      <formula>$L14&gt;0.15</formula>
    </cfRule>
    <cfRule type="expression" dxfId="416" priority="152">
      <formula>AND($L14&gt;0.08,$L14&lt;0.15)</formula>
    </cfRule>
  </conditionalFormatting>
  <conditionalFormatting sqref="G14:H14">
    <cfRule type="expression" dxfId="415" priority="149">
      <formula>$L14&gt;0.15</formula>
    </cfRule>
    <cfRule type="expression" dxfId="414" priority="150">
      <formula>AND($L14&gt;0.08,$L14&lt;0.15)</formula>
    </cfRule>
  </conditionalFormatting>
  <conditionalFormatting sqref="E14">
    <cfRule type="expression" dxfId="413" priority="147">
      <formula>$L14&gt;0.15</formula>
    </cfRule>
    <cfRule type="expression" dxfId="412" priority="148">
      <formula>AND($L14&gt;0.08,$L14&lt;0.15)</formula>
    </cfRule>
  </conditionalFormatting>
  <conditionalFormatting sqref="D15 F15">
    <cfRule type="expression" dxfId="411" priority="145">
      <formula>$L15&gt;0.15</formula>
    </cfRule>
    <cfRule type="expression" dxfId="410" priority="146">
      <formula>AND($L15&gt;0.08,$L15&lt;0.15)</formula>
    </cfRule>
  </conditionalFormatting>
  <conditionalFormatting sqref="D15 F15">
    <cfRule type="expression" dxfId="409" priority="143">
      <formula>$L15&gt;0.15</formula>
    </cfRule>
    <cfRule type="expression" dxfId="408" priority="144">
      <formula>AND($L15&gt;0.08,$L15&lt;0.15)</formula>
    </cfRule>
  </conditionalFormatting>
  <conditionalFormatting sqref="G15:H15">
    <cfRule type="expression" dxfId="407" priority="141">
      <formula>$L15&gt;0.15</formula>
    </cfRule>
    <cfRule type="expression" dxfId="406" priority="142">
      <formula>AND($L15&gt;0.08,$L15&lt;0.15)</formula>
    </cfRule>
  </conditionalFormatting>
  <conditionalFormatting sqref="E15">
    <cfRule type="expression" dxfId="405" priority="139">
      <formula>$L15&gt;0.15</formula>
    </cfRule>
    <cfRule type="expression" dxfId="404" priority="140">
      <formula>AND($L15&gt;0.08,$L15&lt;0.15)</formula>
    </cfRule>
  </conditionalFormatting>
  <conditionalFormatting sqref="D16:F16">
    <cfRule type="expression" dxfId="403" priority="137">
      <formula>$L16&gt;0.15</formula>
    </cfRule>
    <cfRule type="expression" dxfId="402" priority="138">
      <formula>AND($L16&gt;0.08,$L16&lt;0.15)</formula>
    </cfRule>
  </conditionalFormatting>
  <conditionalFormatting sqref="D16:F16">
    <cfRule type="expression" dxfId="401" priority="135">
      <formula>$L16&gt;0.15</formula>
    </cfRule>
    <cfRule type="expression" dxfId="400" priority="136">
      <formula>AND($L16&gt;0.08,$L16&lt;0.15)</formula>
    </cfRule>
  </conditionalFormatting>
  <conditionalFormatting sqref="G16:H16">
    <cfRule type="expression" dxfId="399" priority="133">
      <formula>$L16&gt;0.15</formula>
    </cfRule>
    <cfRule type="expression" dxfId="398" priority="134">
      <formula>AND($L16&gt;0.08,$L16&lt;0.15)</formula>
    </cfRule>
  </conditionalFormatting>
  <conditionalFormatting sqref="E17">
    <cfRule type="expression" dxfId="397" priority="131">
      <formula>$L17&gt;0.15</formula>
    </cfRule>
    <cfRule type="expression" dxfId="396" priority="132">
      <formula>AND($L17&gt;0.08,$L17&lt;0.15)</formula>
    </cfRule>
  </conditionalFormatting>
  <conditionalFormatting sqref="G17:H17">
    <cfRule type="expression" dxfId="395" priority="129">
      <formula>$L17&gt;0.15</formula>
    </cfRule>
    <cfRule type="expression" dxfId="394" priority="130">
      <formula>AND($L17&gt;0.08,$L17&lt;0.15)</formula>
    </cfRule>
  </conditionalFormatting>
  <conditionalFormatting sqref="G18:H18">
    <cfRule type="expression" dxfId="393" priority="127">
      <formula>$L18&gt;0.15</formula>
    </cfRule>
    <cfRule type="expression" dxfId="392" priority="128">
      <formula>AND($L18&gt;0.08,$L18&lt;0.15)</formula>
    </cfRule>
  </conditionalFormatting>
  <conditionalFormatting sqref="G18:H18">
    <cfRule type="expression" dxfId="391" priority="125">
      <formula>$L18&gt;0.15</formula>
    </cfRule>
    <cfRule type="expression" dxfId="390" priority="126">
      <formula>AND($L18&gt;0.08,$L18&lt;0.15)</formula>
    </cfRule>
  </conditionalFormatting>
  <conditionalFormatting sqref="D19:F19">
    <cfRule type="expression" dxfId="389" priority="123">
      <formula>$L19&gt;0.15</formula>
    </cfRule>
    <cfRule type="expression" dxfId="388" priority="124">
      <formula>AND($L19&gt;0.08,$L19&lt;0.15)</formula>
    </cfRule>
  </conditionalFormatting>
  <conditionalFormatting sqref="D19:F19">
    <cfRule type="expression" dxfId="387" priority="121">
      <formula>$L19&gt;0.15</formula>
    </cfRule>
    <cfRule type="expression" dxfId="386" priority="122">
      <formula>AND($L19&gt;0.08,$L19&lt;0.15)</formula>
    </cfRule>
  </conditionalFormatting>
  <conditionalFormatting sqref="G19:H19">
    <cfRule type="expression" dxfId="385" priority="119">
      <formula>$L19&gt;0.15</formula>
    </cfRule>
    <cfRule type="expression" dxfId="384" priority="120">
      <formula>AND($L19&gt;0.08,$L19&lt;0.15)</formula>
    </cfRule>
  </conditionalFormatting>
  <conditionalFormatting sqref="G19:H19">
    <cfRule type="expression" dxfId="383" priority="117">
      <formula>$L19&gt;0.15</formula>
    </cfRule>
    <cfRule type="expression" dxfId="382" priority="118">
      <formula>AND($L19&gt;0.08,$L19&lt;0.15)</formula>
    </cfRule>
  </conditionalFormatting>
  <conditionalFormatting sqref="D20:F20">
    <cfRule type="expression" dxfId="381" priority="115">
      <formula>$L20&gt;0.15</formula>
    </cfRule>
    <cfRule type="expression" dxfId="380" priority="116">
      <formula>AND($L20&gt;0.08,$L20&lt;0.15)</formula>
    </cfRule>
  </conditionalFormatting>
  <conditionalFormatting sqref="D20:F20">
    <cfRule type="expression" dxfId="379" priority="113">
      <formula>$L20&gt;0.15</formula>
    </cfRule>
    <cfRule type="expression" dxfId="378" priority="114">
      <formula>AND($L20&gt;0.08,$L20&lt;0.15)</formula>
    </cfRule>
  </conditionalFormatting>
  <conditionalFormatting sqref="G20:H20">
    <cfRule type="expression" dxfId="377" priority="111">
      <formula>$L20&gt;0.15</formula>
    </cfRule>
    <cfRule type="expression" dxfId="376" priority="112">
      <formula>AND($L20&gt;0.08,$L20&lt;0.15)</formula>
    </cfRule>
  </conditionalFormatting>
  <conditionalFormatting sqref="D20:H20">
    <cfRule type="expression" dxfId="375" priority="109">
      <formula>$L20&gt;0.15</formula>
    </cfRule>
    <cfRule type="expression" dxfId="374" priority="110">
      <formula>AND($L20&gt;0.08,$L20&lt;0.15)</formula>
    </cfRule>
  </conditionalFormatting>
  <conditionalFormatting sqref="D21:F21">
    <cfRule type="expression" dxfId="373" priority="107">
      <formula>$L21&gt;0.15</formula>
    </cfRule>
    <cfRule type="expression" dxfId="372" priority="108">
      <formula>AND($L21&gt;0.08,$L21&lt;0.15)</formula>
    </cfRule>
  </conditionalFormatting>
  <conditionalFormatting sqref="D21:F21">
    <cfRule type="expression" dxfId="371" priority="105">
      <formula>$L21&gt;0.15</formula>
    </cfRule>
    <cfRule type="expression" dxfId="370" priority="106">
      <formula>AND($L21&gt;0.08,$L21&lt;0.15)</formula>
    </cfRule>
  </conditionalFormatting>
  <conditionalFormatting sqref="G21:H21">
    <cfRule type="expression" dxfId="369" priority="103">
      <formula>$L21&gt;0.15</formula>
    </cfRule>
    <cfRule type="expression" dxfId="368" priority="104">
      <formula>AND($L21&gt;0.08,$L21&lt;0.15)</formula>
    </cfRule>
  </conditionalFormatting>
  <conditionalFormatting sqref="D21:H21">
    <cfRule type="expression" dxfId="367" priority="101">
      <formula>$L21&gt;0.15</formula>
    </cfRule>
    <cfRule type="expression" dxfId="366" priority="102">
      <formula>AND($L21&gt;0.08,$L21&lt;0.15)</formula>
    </cfRule>
  </conditionalFormatting>
  <conditionalFormatting sqref="E22:H22">
    <cfRule type="expression" dxfId="365" priority="99">
      <formula>$L22&gt;0.15</formula>
    </cfRule>
    <cfRule type="expression" dxfId="364" priority="100">
      <formula>AND($L22&gt;0.08,$L22&lt;0.15)</formula>
    </cfRule>
  </conditionalFormatting>
  <conditionalFormatting sqref="D22">
    <cfRule type="expression" dxfId="363" priority="97">
      <formula>$L22&gt;0.15</formula>
    </cfRule>
    <cfRule type="expression" dxfId="362" priority="98">
      <formula>AND($L22&gt;0.08,$L22&lt;0.15)</formula>
    </cfRule>
  </conditionalFormatting>
  <conditionalFormatting sqref="D23:H23">
    <cfRule type="expression" dxfId="361" priority="95">
      <formula>$L23&gt;0.15</formula>
    </cfRule>
    <cfRule type="expression" dxfId="360" priority="96">
      <formula>AND($L23&gt;0.08,$L23&lt;0.15)</formula>
    </cfRule>
  </conditionalFormatting>
  <conditionalFormatting sqref="E25:H25">
    <cfRule type="expression" dxfId="359" priority="93">
      <formula>$L25&gt;0.15</formula>
    </cfRule>
    <cfRule type="expression" dxfId="358" priority="94">
      <formula>AND($L25&gt;0.08,$L25&lt;0.15)</formula>
    </cfRule>
  </conditionalFormatting>
  <conditionalFormatting sqref="D25">
    <cfRule type="expression" dxfId="357" priority="91">
      <formula>$L25&gt;0.15</formula>
    </cfRule>
    <cfRule type="expression" dxfId="356" priority="92">
      <formula>AND($L25&gt;0.08,$L25&lt;0.15)</formula>
    </cfRule>
  </conditionalFormatting>
  <conditionalFormatting sqref="E26:H26">
    <cfRule type="expression" dxfId="355" priority="89">
      <formula>$L26&gt;0.15</formula>
    </cfRule>
    <cfRule type="expression" dxfId="354" priority="90">
      <formula>AND($L26&gt;0.08,$L26&lt;0.15)</formula>
    </cfRule>
  </conditionalFormatting>
  <conditionalFormatting sqref="D26">
    <cfRule type="expression" dxfId="353" priority="87">
      <formula>$L26&gt;0.15</formula>
    </cfRule>
    <cfRule type="expression" dxfId="352" priority="88">
      <formula>AND($L26&gt;0.08,$L26&lt;0.15)</formula>
    </cfRule>
  </conditionalFormatting>
  <conditionalFormatting sqref="D28:F28">
    <cfRule type="expression" dxfId="351" priority="85">
      <formula>$L28&gt;0.15</formula>
    </cfRule>
    <cfRule type="expression" dxfId="350" priority="86">
      <formula>AND($L28&gt;0.08,$L28&lt;0.15)</formula>
    </cfRule>
  </conditionalFormatting>
  <conditionalFormatting sqref="D28:F28">
    <cfRule type="expression" dxfId="349" priority="83">
      <formula>$L28&gt;0.15</formula>
    </cfRule>
    <cfRule type="expression" dxfId="348" priority="84">
      <formula>AND($L28&gt;0.08,$L28&lt;0.15)</formula>
    </cfRule>
  </conditionalFormatting>
  <conditionalFormatting sqref="G28:H28">
    <cfRule type="expression" dxfId="347" priority="81">
      <formula>$L28&gt;0.15</formula>
    </cfRule>
    <cfRule type="expression" dxfId="346" priority="82">
      <formula>AND($L28&gt;0.08,$L28&lt;0.15)</formula>
    </cfRule>
  </conditionalFormatting>
  <conditionalFormatting sqref="D28:H28">
    <cfRule type="expression" dxfId="345" priority="79">
      <formula>$L28&gt;0.15</formula>
    </cfRule>
    <cfRule type="expression" dxfId="344" priority="80">
      <formula>AND($L28&gt;0.08,$L28&lt;0.15)</formula>
    </cfRule>
  </conditionalFormatting>
  <conditionalFormatting sqref="D29:F29">
    <cfRule type="expression" dxfId="343" priority="77">
      <formula>$L29&gt;0.15</formula>
    </cfRule>
    <cfRule type="expression" dxfId="342" priority="78">
      <formula>AND($L29&gt;0.08,$L29&lt;0.15)</formula>
    </cfRule>
  </conditionalFormatting>
  <conditionalFormatting sqref="D29:F29">
    <cfRule type="expression" dxfId="341" priority="75">
      <formula>$L29&gt;0.15</formula>
    </cfRule>
    <cfRule type="expression" dxfId="340" priority="76">
      <formula>AND($L29&gt;0.08,$L29&lt;0.15)</formula>
    </cfRule>
  </conditionalFormatting>
  <conditionalFormatting sqref="G29:H29">
    <cfRule type="expression" dxfId="339" priority="73">
      <formula>$L29&gt;0.15</formula>
    </cfRule>
    <cfRule type="expression" dxfId="338" priority="74">
      <formula>AND($L29&gt;0.08,$L29&lt;0.15)</formula>
    </cfRule>
  </conditionalFormatting>
  <conditionalFormatting sqref="E29:H29">
    <cfRule type="expression" dxfId="337" priority="71">
      <formula>$L29&gt;0.15</formula>
    </cfRule>
    <cfRule type="expression" dxfId="336" priority="72">
      <formula>AND($L29&gt;0.08,$L29&lt;0.15)</formula>
    </cfRule>
  </conditionalFormatting>
  <conditionalFormatting sqref="D29">
    <cfRule type="expression" dxfId="335" priority="69">
      <formula>$L29&gt;0.15</formula>
    </cfRule>
    <cfRule type="expression" dxfId="334" priority="70">
      <formula>AND($L29&gt;0.08,$L29&lt;0.15)</formula>
    </cfRule>
  </conditionalFormatting>
  <conditionalFormatting sqref="D30:F30">
    <cfRule type="expression" dxfId="333" priority="67">
      <formula>$L30&gt;0.15</formula>
    </cfRule>
    <cfRule type="expression" dxfId="332" priority="68">
      <formula>AND($L30&gt;0.08,$L30&lt;0.15)</formula>
    </cfRule>
  </conditionalFormatting>
  <conditionalFormatting sqref="D30:F30">
    <cfRule type="expression" dxfId="331" priority="65">
      <formula>$L30&gt;0.15</formula>
    </cfRule>
    <cfRule type="expression" dxfId="330" priority="66">
      <formula>AND($L30&gt;0.08,$L30&lt;0.15)</formula>
    </cfRule>
  </conditionalFormatting>
  <conditionalFormatting sqref="G30:H30">
    <cfRule type="expression" dxfId="329" priority="63">
      <formula>$L30&gt;0.15</formula>
    </cfRule>
    <cfRule type="expression" dxfId="328" priority="64">
      <formula>AND($L30&gt;0.08,$L30&lt;0.15)</formula>
    </cfRule>
  </conditionalFormatting>
  <conditionalFormatting sqref="G30:H30">
    <cfRule type="expression" dxfId="327" priority="61">
      <formula>$L30&gt;0.15</formula>
    </cfRule>
    <cfRule type="expression" dxfId="326" priority="62">
      <formula>AND($L30&gt;0.08,$L30&lt;0.15)</formula>
    </cfRule>
  </conditionalFormatting>
  <conditionalFormatting sqref="AB50:AB52">
    <cfRule type="expression" dxfId="325" priority="59">
      <formula>$L50&gt;0.15</formula>
    </cfRule>
    <cfRule type="expression" dxfId="324" priority="60">
      <formula>AND($L50&gt;0.08,$L50&lt;0.15)</formula>
    </cfRule>
  </conditionalFormatting>
  <conditionalFormatting sqref="AB49">
    <cfRule type="expression" dxfId="323" priority="57">
      <formula>$L49&gt;0.15</formula>
    </cfRule>
    <cfRule type="expression" dxfId="322" priority="58">
      <formula>AND($L49&gt;0.08,$L49&lt;0.15)</formula>
    </cfRule>
  </conditionalFormatting>
  <conditionalFormatting sqref="D31:F31">
    <cfRule type="expression" dxfId="321" priority="55">
      <formula>$L31&gt;0.15</formula>
    </cfRule>
    <cfRule type="expression" dxfId="320" priority="56">
      <formula>AND($L31&gt;0.08,$L31&lt;0.15)</formula>
    </cfRule>
  </conditionalFormatting>
  <conditionalFormatting sqref="D31:F31">
    <cfRule type="expression" dxfId="319" priority="53">
      <formula>$L31&gt;0.15</formula>
    </cfRule>
    <cfRule type="expression" dxfId="318" priority="54">
      <formula>AND($L31&gt;0.08,$L31&lt;0.15)</formula>
    </cfRule>
  </conditionalFormatting>
  <conditionalFormatting sqref="G31:H31">
    <cfRule type="expression" dxfId="317" priority="51">
      <formula>$L31&gt;0.15</formula>
    </cfRule>
    <cfRule type="expression" dxfId="316" priority="52">
      <formula>AND($L31&gt;0.08,$L31&lt;0.15)</formula>
    </cfRule>
  </conditionalFormatting>
  <conditionalFormatting sqref="D31:H31">
    <cfRule type="expression" dxfId="315" priority="49">
      <formula>$L31&gt;0.15</formula>
    </cfRule>
    <cfRule type="expression" dxfId="314" priority="50">
      <formula>AND($L31&gt;0.08,$L31&lt;0.15)</formula>
    </cfRule>
  </conditionalFormatting>
  <conditionalFormatting sqref="D32:F32">
    <cfRule type="expression" dxfId="313" priority="47">
      <formula>$L32&gt;0.15</formula>
    </cfRule>
    <cfRule type="expression" dxfId="312" priority="48">
      <formula>AND($L32&gt;0.08,$L32&lt;0.15)</formula>
    </cfRule>
  </conditionalFormatting>
  <conditionalFormatting sqref="D32:F32">
    <cfRule type="expression" dxfId="311" priority="45">
      <formula>$L32&gt;0.15</formula>
    </cfRule>
    <cfRule type="expression" dxfId="310" priority="46">
      <formula>AND($L32&gt;0.08,$L32&lt;0.15)</formula>
    </cfRule>
  </conditionalFormatting>
  <conditionalFormatting sqref="G32:H32">
    <cfRule type="expression" dxfId="309" priority="43">
      <formula>$L32&gt;0.15</formula>
    </cfRule>
    <cfRule type="expression" dxfId="308" priority="44">
      <formula>AND($L32&gt;0.08,$L32&lt;0.15)</formula>
    </cfRule>
  </conditionalFormatting>
  <conditionalFormatting sqref="D32:H32">
    <cfRule type="expression" dxfId="307" priority="41">
      <formula>$L32&gt;0.15</formula>
    </cfRule>
    <cfRule type="expression" dxfId="306" priority="42">
      <formula>AND($L32&gt;0.08,$L32&lt;0.15)</formula>
    </cfRule>
  </conditionalFormatting>
  <conditionalFormatting sqref="D34:H34">
    <cfRule type="expression" dxfId="305" priority="37">
      <formula>$L34&gt;0.15</formula>
    </cfRule>
    <cfRule type="expression" dxfId="304" priority="38">
      <formula>AND($L34&gt;0.08,$L34&lt;0.15)</formula>
    </cfRule>
  </conditionalFormatting>
  <conditionalFormatting sqref="D37:H37">
    <cfRule type="expression" dxfId="303" priority="35">
      <formula>$L37&gt;0.15</formula>
    </cfRule>
    <cfRule type="expression" dxfId="302" priority="36">
      <formula>AND($L37&gt;0.08,$L37&lt;0.15)</formula>
    </cfRule>
  </conditionalFormatting>
  <conditionalFormatting sqref="D37:H37">
    <cfRule type="expression" dxfId="301" priority="33">
      <formula>$L37&gt;0.15</formula>
    </cfRule>
    <cfRule type="expression" dxfId="300" priority="34">
      <formula>AND($L37&gt;0.08,$L37&lt;0.15)</formula>
    </cfRule>
  </conditionalFormatting>
  <conditionalFormatting sqref="D33:F33">
    <cfRule type="expression" dxfId="299" priority="31">
      <formula>$L33&gt;0.15</formula>
    </cfRule>
    <cfRule type="expression" dxfId="298" priority="32">
      <formula>AND($L33&gt;0.08,$L33&lt;0.15)</formula>
    </cfRule>
  </conditionalFormatting>
  <conditionalFormatting sqref="D33:F33">
    <cfRule type="expression" dxfId="297" priority="29">
      <formula>$L33&gt;0.15</formula>
    </cfRule>
    <cfRule type="expression" dxfId="296" priority="30">
      <formula>AND($L33&gt;0.08,$L33&lt;0.15)</formula>
    </cfRule>
  </conditionalFormatting>
  <conditionalFormatting sqref="G33:H33">
    <cfRule type="expression" dxfId="295" priority="27">
      <formula>$L33&gt;0.15</formula>
    </cfRule>
    <cfRule type="expression" dxfId="294" priority="28">
      <formula>AND($L33&gt;0.08,$L33&lt;0.15)</formula>
    </cfRule>
  </conditionalFormatting>
  <conditionalFormatting sqref="D33:H33">
    <cfRule type="expression" dxfId="293" priority="25">
      <formula>$L33&gt;0.15</formula>
    </cfRule>
    <cfRule type="expression" dxfId="292" priority="26">
      <formula>AND($L33&gt;0.08,$L33&lt;0.15)</formula>
    </cfRule>
  </conditionalFormatting>
  <conditionalFormatting sqref="D35:H35">
    <cfRule type="expression" dxfId="291" priority="23">
      <formula>$L35&gt;0.15</formula>
    </cfRule>
    <cfRule type="expression" dxfId="290" priority="24">
      <formula>AND($L35&gt;0.08,$L35&lt;0.15)</formula>
    </cfRule>
  </conditionalFormatting>
  <conditionalFormatting sqref="D35:F35">
    <cfRule type="expression" dxfId="289" priority="21">
      <formula>$L34&gt;0.15</formula>
    </cfRule>
    <cfRule type="expression" dxfId="288" priority="22">
      <formula>AND($L34&gt;0.08,$L34&lt;0.15)</formula>
    </cfRule>
  </conditionalFormatting>
  <conditionalFormatting sqref="D31:F31">
    <cfRule type="expression" dxfId="287" priority="19">
      <formula>$L31&gt;0.15</formula>
    </cfRule>
    <cfRule type="expression" dxfId="286" priority="20">
      <formula>AND($L31&gt;0.08,$L31&lt;0.15)</formula>
    </cfRule>
  </conditionalFormatting>
  <conditionalFormatting sqref="D31:F31">
    <cfRule type="expression" dxfId="285" priority="17">
      <formula>$L31&gt;0.15</formula>
    </cfRule>
    <cfRule type="expression" dxfId="284" priority="18">
      <formula>AND($L31&gt;0.08,$L31&lt;0.15)</formula>
    </cfRule>
  </conditionalFormatting>
  <conditionalFormatting sqref="D31:F31">
    <cfRule type="expression" dxfId="283" priority="15">
      <formula>$L31&gt;0.15</formula>
    </cfRule>
    <cfRule type="expression" dxfId="282" priority="16">
      <formula>AND($L31&gt;0.08,$L31&lt;0.15)</formula>
    </cfRule>
  </conditionalFormatting>
  <conditionalFormatting sqref="D33:F33">
    <cfRule type="expression" dxfId="281" priority="13">
      <formula>$L33&gt;0.15</formula>
    </cfRule>
    <cfRule type="expression" dxfId="280" priority="14">
      <formula>AND($L33&gt;0.08,$L33&lt;0.15)</formula>
    </cfRule>
  </conditionalFormatting>
  <conditionalFormatting sqref="D36:F36">
    <cfRule type="expression" dxfId="279" priority="11">
      <formula>$L36&gt;0.15</formula>
    </cfRule>
    <cfRule type="expression" dxfId="278" priority="12">
      <formula>AND($L36&gt;0.08,$L36&lt;0.15)</formula>
    </cfRule>
  </conditionalFormatting>
  <conditionalFormatting sqref="D36:F36">
    <cfRule type="expression" dxfId="277" priority="9">
      <formula>$L36&gt;0.15</formula>
    </cfRule>
    <cfRule type="expression" dxfId="276" priority="10">
      <formula>AND($L36&gt;0.08,$L36&lt;0.15)</formula>
    </cfRule>
  </conditionalFormatting>
  <conditionalFormatting sqref="D32:F32">
    <cfRule type="expression" dxfId="275" priority="7">
      <formula>$L32&gt;0.15</formula>
    </cfRule>
    <cfRule type="expression" dxfId="274" priority="8">
      <formula>AND($L32&gt;0.08,$L32&lt;0.15)</formula>
    </cfRule>
  </conditionalFormatting>
  <conditionalFormatting sqref="D32:F32">
    <cfRule type="expression" dxfId="273" priority="5">
      <formula>$L32&gt;0.15</formula>
    </cfRule>
    <cfRule type="expression" dxfId="272" priority="6">
      <formula>AND($L32&gt;0.08,$L32&lt;0.15)</formula>
    </cfRule>
  </conditionalFormatting>
  <conditionalFormatting sqref="D32:F32">
    <cfRule type="expression" dxfId="271" priority="3">
      <formula>$L32&gt;0.15</formula>
    </cfRule>
    <cfRule type="expression" dxfId="270" priority="4">
      <formula>AND($L32&gt;0.08,$L32&lt;0.15)</formula>
    </cfRule>
  </conditionalFormatting>
  <conditionalFormatting sqref="D34:F34">
    <cfRule type="expression" dxfId="269" priority="1">
      <formula>$L34&gt;0.15</formula>
    </cfRule>
    <cfRule type="expression" dxfId="268" priority="2">
      <formula>AND($L34&gt;0.08,$L34&lt;0.15)</formula>
    </cfRule>
  </conditionalFormatting>
  <dataValidations count="3">
    <dataValidation type="list" allowBlank="1" showInputMessage="1" showErrorMessage="1" sqref="AA49:AA63 AA30:AA46 AA7:AA25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M49:X63 M7:X46" xr:uid="{00000000-0002-0000-0300-000001000000}">
      <formula1>0</formula1>
      <formula2>20000</formula2>
    </dataValidation>
    <dataValidation allowBlank="1" showInputMessage="1" showErrorMessage="1" prompt="수식 계산_x000a_수치 입력 금지" sqref="K49:K63 K7:K46" xr:uid="{00000000-0002-0000-0300-000002000000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20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데이터!$C$4:$C$11</xm:f>
          </x14:formula1>
          <xm:sqref>AC39:AC46 AC7:AC30 AC58:AC63 AC49:AC55</xm:sqref>
        </x14:dataValidation>
        <x14:dataValidation type="list" allowBlank="1" showInputMessage="1" showErrorMessage="1" xr:uid="{00000000-0002-0000-0300-000004000000}">
          <x14:formula1>
            <xm:f>데이터!$B$4:$B$17</xm:f>
          </x14:formula1>
          <xm:sqref>D49:D63 D20:D21 D7 D11 D23:D24 D27 D29 D31:D46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72"/>
  <sheetViews>
    <sheetView tabSelected="1" zoomScale="85" zoomScaleNormal="85" workbookViewId="0">
      <pane ySplit="6" topLeftCell="A13" activePane="bottomLeft" state="frozen"/>
      <selection activeCell="A4" sqref="A4:AC4"/>
      <selection pane="bottomLeft" activeCell="AD23" sqref="AD2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4" width="5.875" style="16" customWidth="1"/>
    <col min="25" max="25" width="9.875" style="16" customWidth="1"/>
    <col min="26" max="27" width="5.375" style="16" customWidth="1"/>
    <col min="28" max="28" width="9" style="16" customWidth="1"/>
    <col min="29" max="29" width="10.25" style="16" customWidth="1"/>
    <col min="30" max="30" width="33.75" style="16" bestFit="1" customWidth="1"/>
    <col min="31" max="16384" width="9" style="16"/>
  </cols>
  <sheetData>
    <row r="1" spans="1:30" s="1" customFormat="1" ht="13.5" customHeight="1" x14ac:dyDescent="0.3">
      <c r="A1" s="42" t="s">
        <v>181</v>
      </c>
      <c r="B1" s="43"/>
      <c r="C1" s="43"/>
      <c r="D1" s="43"/>
      <c r="E1" s="48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9"/>
    </row>
    <row r="2" spans="1:30" s="1" customFormat="1" ht="13.5" customHeight="1" x14ac:dyDescent="0.3">
      <c r="A2" s="44"/>
      <c r="B2" s="45"/>
      <c r="C2" s="45"/>
      <c r="D2" s="45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1"/>
    </row>
    <row r="3" spans="1:30" s="1" customFormat="1" ht="13.5" customHeight="1" x14ac:dyDescent="0.3">
      <c r="A3" s="46"/>
      <c r="B3" s="47"/>
      <c r="C3" s="47"/>
      <c r="D3" s="47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3"/>
    </row>
    <row r="4" spans="1:30" s="1" customFormat="1" ht="9.9499999999999993" customHeight="1" thickBot="1" x14ac:dyDescent="0.35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6"/>
    </row>
    <row r="5" spans="1:30" s="2" customFormat="1" ht="17.25" thickTop="1" x14ac:dyDescent="0.3">
      <c r="A5" s="36" t="s">
        <v>1</v>
      </c>
      <c r="B5" s="57" t="s">
        <v>46</v>
      </c>
      <c r="C5" s="57" t="str">
        <f>RIGHT($A$1,1)</f>
        <v>일</v>
      </c>
      <c r="D5" s="36" t="s">
        <v>2</v>
      </c>
      <c r="E5" s="36" t="s">
        <v>3</v>
      </c>
      <c r="F5" s="36" t="s">
        <v>4</v>
      </c>
      <c r="G5" s="36" t="s">
        <v>5</v>
      </c>
      <c r="H5" s="34" t="s">
        <v>6</v>
      </c>
      <c r="I5" s="36" t="s">
        <v>7</v>
      </c>
      <c r="J5" s="36" t="s">
        <v>8</v>
      </c>
      <c r="K5" s="36" t="s">
        <v>9</v>
      </c>
      <c r="L5" s="37" t="s">
        <v>10</v>
      </c>
      <c r="M5" s="39" t="s">
        <v>11</v>
      </c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 t="s">
        <v>12</v>
      </c>
      <c r="Z5" s="39"/>
      <c r="AA5" s="39"/>
      <c r="AB5" s="39" t="s">
        <v>13</v>
      </c>
      <c r="AC5" s="39" t="s">
        <v>14</v>
      </c>
      <c r="AD5" s="60" t="s">
        <v>15</v>
      </c>
    </row>
    <row r="6" spans="1:30" s="2" customFormat="1" ht="25.5" customHeight="1" thickBot="1" x14ac:dyDescent="0.35">
      <c r="A6" s="35"/>
      <c r="B6" s="58"/>
      <c r="C6" s="58"/>
      <c r="D6" s="35"/>
      <c r="E6" s="35"/>
      <c r="F6" s="35"/>
      <c r="G6" s="35"/>
      <c r="H6" s="35"/>
      <c r="I6" s="35"/>
      <c r="J6" s="35"/>
      <c r="K6" s="35"/>
      <c r="L6" s="38"/>
      <c r="M6" s="25" t="s">
        <v>16</v>
      </c>
      <c r="N6" s="25" t="s">
        <v>17</v>
      </c>
      <c r="O6" s="25" t="s">
        <v>18</v>
      </c>
      <c r="P6" s="25" t="s">
        <v>19</v>
      </c>
      <c r="Q6" s="23" t="s">
        <v>47</v>
      </c>
      <c r="R6" s="23" t="s">
        <v>48</v>
      </c>
      <c r="S6" s="25" t="s">
        <v>20</v>
      </c>
      <c r="T6" s="23" t="s">
        <v>49</v>
      </c>
      <c r="U6" s="23" t="s">
        <v>50</v>
      </c>
      <c r="V6" s="3" t="s">
        <v>51</v>
      </c>
      <c r="W6" s="3" t="s">
        <v>42</v>
      </c>
      <c r="X6" s="3" t="s">
        <v>43</v>
      </c>
      <c r="Y6" s="25" t="s">
        <v>21</v>
      </c>
      <c r="Z6" s="25" t="s">
        <v>22</v>
      </c>
      <c r="AA6" s="25" t="s">
        <v>23</v>
      </c>
      <c r="AB6" s="59"/>
      <c r="AC6" s="59"/>
      <c r="AD6" s="59"/>
    </row>
    <row r="7" spans="1:30" s="13" customFormat="1" ht="20.100000000000001" customHeight="1" thickTop="1" x14ac:dyDescent="0.3">
      <c r="A7" s="4">
        <v>1</v>
      </c>
      <c r="B7" s="5">
        <v>12</v>
      </c>
      <c r="C7" s="5">
        <v>1</v>
      </c>
      <c r="D7" s="6" t="s">
        <v>26</v>
      </c>
      <c r="E7" s="6" t="s">
        <v>68</v>
      </c>
      <c r="F7" s="6" t="s">
        <v>94</v>
      </c>
      <c r="G7" s="4" t="s">
        <v>95</v>
      </c>
      <c r="H7" s="4" t="s">
        <v>56</v>
      </c>
      <c r="I7" s="7">
        <f t="shared" ref="I7:I46" si="0">J7+K7</f>
        <v>851</v>
      </c>
      <c r="J7" s="8">
        <v>607</v>
      </c>
      <c r="K7" s="7">
        <f t="shared" ref="K7:K46" si="1">SUM(M7:X7)</f>
        <v>244</v>
      </c>
      <c r="L7" s="9">
        <f t="shared" ref="L7:L46" si="2">K7/I7</f>
        <v>0.28672150411280845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>
        <v>244</v>
      </c>
      <c r="Y7" s="11">
        <v>20201204</v>
      </c>
      <c r="Z7" s="11">
        <v>9</v>
      </c>
      <c r="AA7" s="11" t="s">
        <v>182</v>
      </c>
      <c r="AB7" s="11" t="str">
        <f t="shared" ref="AB7:AB46" si="3">IF($AA7="A","하선동",IF($AA7="B","이형준",""))</f>
        <v>하선동</v>
      </c>
      <c r="AC7" s="4" t="s">
        <v>61</v>
      </c>
      <c r="AD7" s="12" t="s">
        <v>184</v>
      </c>
    </row>
    <row r="8" spans="1:30" s="13" customFormat="1" ht="20.100000000000001" customHeight="1" x14ac:dyDescent="0.3">
      <c r="A8" s="4">
        <v>2</v>
      </c>
      <c r="B8" s="5">
        <f>B7</f>
        <v>12</v>
      </c>
      <c r="C8" s="5">
        <f>C7</f>
        <v>1</v>
      </c>
      <c r="D8" s="6" t="s">
        <v>72</v>
      </c>
      <c r="E8" s="6" t="s">
        <v>98</v>
      </c>
      <c r="F8" s="6" t="s">
        <v>129</v>
      </c>
      <c r="G8" s="4" t="s">
        <v>64</v>
      </c>
      <c r="H8" s="4" t="s">
        <v>56</v>
      </c>
      <c r="I8" s="7">
        <f t="shared" si="0"/>
        <v>3900</v>
      </c>
      <c r="J8" s="8">
        <v>3900</v>
      </c>
      <c r="K8" s="7">
        <f t="shared" si="1"/>
        <v>0</v>
      </c>
      <c r="L8" s="9">
        <f t="shared" si="2"/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>
        <v>20201204</v>
      </c>
      <c r="Z8" s="11">
        <v>11</v>
      </c>
      <c r="AA8" s="11" t="s">
        <v>182</v>
      </c>
      <c r="AB8" s="11" t="str">
        <f t="shared" si="3"/>
        <v>하선동</v>
      </c>
      <c r="AC8" s="4" t="s">
        <v>61</v>
      </c>
      <c r="AD8" s="12"/>
    </row>
    <row r="9" spans="1:30" s="13" customFormat="1" ht="20.100000000000001" customHeight="1" x14ac:dyDescent="0.3">
      <c r="A9" s="4">
        <v>3</v>
      </c>
      <c r="B9" s="5">
        <f t="shared" ref="B9:C24" si="4">B8</f>
        <v>12</v>
      </c>
      <c r="C9" s="5">
        <f t="shared" si="4"/>
        <v>1</v>
      </c>
      <c r="D9" s="6" t="s">
        <v>72</v>
      </c>
      <c r="E9" s="4" t="s">
        <v>98</v>
      </c>
      <c r="F9" s="4" t="s">
        <v>129</v>
      </c>
      <c r="G9" s="4" t="s">
        <v>64</v>
      </c>
      <c r="H9" s="4" t="s">
        <v>56</v>
      </c>
      <c r="I9" s="7">
        <f t="shared" si="0"/>
        <v>4141</v>
      </c>
      <c r="J9" s="8">
        <v>4140</v>
      </c>
      <c r="K9" s="7">
        <f t="shared" si="1"/>
        <v>1</v>
      </c>
      <c r="L9" s="9">
        <f t="shared" si="2"/>
        <v>2.4148756339048539E-4</v>
      </c>
      <c r="M9" s="10">
        <v>1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>
        <v>20201204</v>
      </c>
      <c r="Z9" s="11">
        <v>11</v>
      </c>
      <c r="AA9" s="5" t="s">
        <v>183</v>
      </c>
      <c r="AB9" s="11" t="str">
        <f t="shared" si="3"/>
        <v>이형준</v>
      </c>
      <c r="AC9" s="4" t="s">
        <v>61</v>
      </c>
      <c r="AD9" s="12"/>
    </row>
    <row r="10" spans="1:30" s="13" customFormat="1" ht="20.100000000000001" customHeight="1" x14ac:dyDescent="0.3">
      <c r="A10" s="4">
        <v>4</v>
      </c>
      <c r="B10" s="5">
        <f t="shared" si="4"/>
        <v>12</v>
      </c>
      <c r="C10" s="5">
        <f t="shared" si="4"/>
        <v>1</v>
      </c>
      <c r="D10" s="6" t="s">
        <v>26</v>
      </c>
      <c r="E10" s="6" t="s">
        <v>198</v>
      </c>
      <c r="F10" s="6" t="s">
        <v>197</v>
      </c>
      <c r="G10" s="4" t="s">
        <v>64</v>
      </c>
      <c r="H10" s="4" t="s">
        <v>56</v>
      </c>
      <c r="I10" s="7">
        <f t="shared" si="0"/>
        <v>1136</v>
      </c>
      <c r="J10" s="8">
        <v>1136</v>
      </c>
      <c r="K10" s="7">
        <f t="shared" si="1"/>
        <v>0</v>
      </c>
      <c r="L10" s="9">
        <f t="shared" si="2"/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>
        <v>20201130</v>
      </c>
      <c r="Z10" s="11">
        <v>14</v>
      </c>
      <c r="AA10" s="5" t="s">
        <v>183</v>
      </c>
      <c r="AB10" s="11" t="str">
        <f t="shared" si="3"/>
        <v>이형준</v>
      </c>
      <c r="AC10" s="4" t="s">
        <v>71</v>
      </c>
      <c r="AD10" s="12"/>
    </row>
    <row r="11" spans="1:30" s="13" customFormat="1" ht="20.100000000000001" customHeight="1" x14ac:dyDescent="0.3">
      <c r="A11" s="4">
        <v>5</v>
      </c>
      <c r="B11" s="5">
        <f t="shared" si="4"/>
        <v>12</v>
      </c>
      <c r="C11" s="5">
        <f t="shared" si="4"/>
        <v>1</v>
      </c>
      <c r="D11" s="6" t="s">
        <v>186</v>
      </c>
      <c r="E11" s="6" t="s">
        <v>199</v>
      </c>
      <c r="F11" s="6" t="s">
        <v>202</v>
      </c>
      <c r="G11" s="4" t="s">
        <v>200</v>
      </c>
      <c r="H11" s="4" t="s">
        <v>201</v>
      </c>
      <c r="I11" s="7">
        <f t="shared" si="0"/>
        <v>45210</v>
      </c>
      <c r="J11" s="8">
        <v>45000</v>
      </c>
      <c r="K11" s="7">
        <f t="shared" si="1"/>
        <v>210</v>
      </c>
      <c r="L11" s="9">
        <f t="shared" si="2"/>
        <v>4.6449900464499002E-3</v>
      </c>
      <c r="M11" s="10">
        <v>210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>
        <v>20201022</v>
      </c>
      <c r="Z11" s="11">
        <v>2</v>
      </c>
      <c r="AA11" s="5" t="s">
        <v>182</v>
      </c>
      <c r="AB11" s="11" t="str">
        <f t="shared" si="3"/>
        <v>하선동</v>
      </c>
      <c r="AC11" s="4" t="s">
        <v>71</v>
      </c>
      <c r="AD11" s="12"/>
    </row>
    <row r="12" spans="1:30" s="13" customFormat="1" ht="20.100000000000001" customHeight="1" x14ac:dyDescent="0.3">
      <c r="A12" s="4">
        <v>6</v>
      </c>
      <c r="B12" s="5">
        <f t="shared" si="4"/>
        <v>12</v>
      </c>
      <c r="C12" s="5">
        <f t="shared" si="4"/>
        <v>1</v>
      </c>
      <c r="D12" s="6" t="s">
        <v>72</v>
      </c>
      <c r="E12" s="6" t="s">
        <v>73</v>
      </c>
      <c r="F12" s="6" t="s">
        <v>74</v>
      </c>
      <c r="G12" s="4" t="s">
        <v>75</v>
      </c>
      <c r="H12" s="4" t="s">
        <v>56</v>
      </c>
      <c r="I12" s="7">
        <f t="shared" si="0"/>
        <v>1642</v>
      </c>
      <c r="J12" s="8">
        <v>1633</v>
      </c>
      <c r="K12" s="7">
        <f t="shared" si="1"/>
        <v>9</v>
      </c>
      <c r="L12" s="9">
        <f t="shared" si="2"/>
        <v>5.4811205846528625E-3</v>
      </c>
      <c r="M12" s="10"/>
      <c r="N12" s="10"/>
      <c r="O12" s="10"/>
      <c r="P12" s="10"/>
      <c r="Q12" s="10">
        <v>9</v>
      </c>
      <c r="R12" s="10"/>
      <c r="S12" s="10"/>
      <c r="T12" s="10"/>
      <c r="U12" s="10"/>
      <c r="V12" s="10"/>
      <c r="W12" s="10"/>
      <c r="X12" s="10"/>
      <c r="Y12" s="11">
        <v>20201204</v>
      </c>
      <c r="Z12" s="11">
        <v>4</v>
      </c>
      <c r="AA12" s="5" t="s">
        <v>182</v>
      </c>
      <c r="AB12" s="11" t="str">
        <f t="shared" si="3"/>
        <v>하선동</v>
      </c>
      <c r="AC12" s="4" t="s">
        <v>93</v>
      </c>
      <c r="AD12" s="12"/>
    </row>
    <row r="13" spans="1:30" s="13" customFormat="1" ht="20.100000000000001" customHeight="1" x14ac:dyDescent="0.3">
      <c r="A13" s="4">
        <v>7</v>
      </c>
      <c r="B13" s="5">
        <f t="shared" si="4"/>
        <v>12</v>
      </c>
      <c r="C13" s="5">
        <f t="shared" si="4"/>
        <v>1</v>
      </c>
      <c r="D13" s="6" t="s">
        <v>72</v>
      </c>
      <c r="E13" s="6" t="s">
        <v>73</v>
      </c>
      <c r="F13" s="6" t="s">
        <v>74</v>
      </c>
      <c r="G13" s="4" t="s">
        <v>75</v>
      </c>
      <c r="H13" s="4" t="s">
        <v>56</v>
      </c>
      <c r="I13" s="7">
        <f t="shared" si="0"/>
        <v>2737</v>
      </c>
      <c r="J13" s="8">
        <v>2707</v>
      </c>
      <c r="K13" s="7">
        <f t="shared" si="1"/>
        <v>30</v>
      </c>
      <c r="L13" s="9">
        <f t="shared" si="2"/>
        <v>1.0960906101571063E-2</v>
      </c>
      <c r="M13" s="10"/>
      <c r="N13" s="10"/>
      <c r="O13" s="10"/>
      <c r="P13" s="10">
        <v>16</v>
      </c>
      <c r="Q13" s="10">
        <v>14</v>
      </c>
      <c r="R13" s="10"/>
      <c r="S13" s="10"/>
      <c r="T13" s="10"/>
      <c r="U13" s="10"/>
      <c r="V13" s="10"/>
      <c r="W13" s="10"/>
      <c r="X13" s="10"/>
      <c r="Y13" s="11">
        <v>20201204</v>
      </c>
      <c r="Z13" s="11">
        <v>4</v>
      </c>
      <c r="AA13" s="5" t="s">
        <v>183</v>
      </c>
      <c r="AB13" s="11" t="str">
        <f t="shared" si="3"/>
        <v>이형준</v>
      </c>
      <c r="AC13" s="4" t="s">
        <v>93</v>
      </c>
      <c r="AD13" s="12" t="s">
        <v>203</v>
      </c>
    </row>
    <row r="14" spans="1:30" s="13" customFormat="1" ht="20.100000000000001" customHeight="1" x14ac:dyDescent="0.3">
      <c r="A14" s="4">
        <v>8</v>
      </c>
      <c r="B14" s="5">
        <f t="shared" si="4"/>
        <v>12</v>
      </c>
      <c r="C14" s="5">
        <f t="shared" si="4"/>
        <v>1</v>
      </c>
      <c r="D14" s="6" t="s">
        <v>72</v>
      </c>
      <c r="E14" s="6" t="s">
        <v>104</v>
      </c>
      <c r="F14" s="6" t="s">
        <v>204</v>
      </c>
      <c r="G14" s="4" t="s">
        <v>205</v>
      </c>
      <c r="H14" s="4" t="s">
        <v>56</v>
      </c>
      <c r="I14" s="7">
        <f t="shared" si="0"/>
        <v>506</v>
      </c>
      <c r="J14" s="8">
        <v>500</v>
      </c>
      <c r="K14" s="7">
        <f t="shared" si="1"/>
        <v>6</v>
      </c>
      <c r="L14" s="9">
        <f t="shared" si="2"/>
        <v>1.1857707509881422E-2</v>
      </c>
      <c r="M14" s="10"/>
      <c r="N14" s="10"/>
      <c r="O14" s="10"/>
      <c r="P14" s="10">
        <v>6</v>
      </c>
      <c r="Q14" s="10"/>
      <c r="R14" s="10"/>
      <c r="S14" s="10"/>
      <c r="T14" s="10"/>
      <c r="U14" s="10"/>
      <c r="V14" s="10"/>
      <c r="W14" s="10"/>
      <c r="X14" s="10"/>
      <c r="Y14" s="11">
        <v>20201201</v>
      </c>
      <c r="Z14" s="11">
        <v>13</v>
      </c>
      <c r="AA14" s="5" t="s">
        <v>182</v>
      </c>
      <c r="AB14" s="11" t="str">
        <f t="shared" si="3"/>
        <v>하선동</v>
      </c>
      <c r="AC14" s="4" t="s">
        <v>99</v>
      </c>
      <c r="AD14" s="12"/>
    </row>
    <row r="15" spans="1:30" s="13" customFormat="1" ht="20.100000000000001" customHeight="1" x14ac:dyDescent="0.3">
      <c r="A15" s="4">
        <v>9</v>
      </c>
      <c r="B15" s="5">
        <f t="shared" si="4"/>
        <v>12</v>
      </c>
      <c r="C15" s="5">
        <f t="shared" si="4"/>
        <v>1</v>
      </c>
      <c r="D15" s="6" t="s">
        <v>72</v>
      </c>
      <c r="E15" s="6" t="s">
        <v>104</v>
      </c>
      <c r="F15" s="6" t="s">
        <v>204</v>
      </c>
      <c r="G15" s="4" t="s">
        <v>205</v>
      </c>
      <c r="H15" s="4" t="s">
        <v>56</v>
      </c>
      <c r="I15" s="7">
        <f t="shared" si="0"/>
        <v>1945</v>
      </c>
      <c r="J15" s="8">
        <v>1903</v>
      </c>
      <c r="K15" s="7">
        <f t="shared" si="1"/>
        <v>42</v>
      </c>
      <c r="L15" s="9">
        <f t="shared" si="2"/>
        <v>2.1593830334190232E-2</v>
      </c>
      <c r="M15" s="10"/>
      <c r="N15" s="10"/>
      <c r="O15" s="10"/>
      <c r="P15" s="10">
        <v>41</v>
      </c>
      <c r="Q15" s="10"/>
      <c r="R15" s="10"/>
      <c r="S15" s="10"/>
      <c r="T15" s="10">
        <v>1</v>
      </c>
      <c r="U15" s="10"/>
      <c r="V15" s="10"/>
      <c r="W15" s="10"/>
      <c r="X15" s="10"/>
      <c r="Y15" s="11">
        <v>20201201</v>
      </c>
      <c r="Z15" s="11">
        <v>13</v>
      </c>
      <c r="AA15" s="5" t="s">
        <v>183</v>
      </c>
      <c r="AB15" s="11" t="str">
        <f t="shared" si="3"/>
        <v>이형준</v>
      </c>
      <c r="AC15" s="4" t="s">
        <v>99</v>
      </c>
      <c r="AD15" s="12"/>
    </row>
    <row r="16" spans="1:30" s="13" customFormat="1" ht="20.100000000000001" customHeight="1" x14ac:dyDescent="0.3">
      <c r="A16" s="4">
        <v>10</v>
      </c>
      <c r="B16" s="5">
        <f t="shared" si="4"/>
        <v>12</v>
      </c>
      <c r="C16" s="5">
        <f t="shared" si="4"/>
        <v>1</v>
      </c>
      <c r="D16" s="6" t="s">
        <v>72</v>
      </c>
      <c r="E16" s="6" t="s">
        <v>104</v>
      </c>
      <c r="F16" s="6" t="s">
        <v>206</v>
      </c>
      <c r="G16" s="4" t="s">
        <v>205</v>
      </c>
      <c r="H16" s="4" t="s">
        <v>56</v>
      </c>
      <c r="I16" s="7">
        <f t="shared" si="0"/>
        <v>2222</v>
      </c>
      <c r="J16" s="8">
        <v>2176</v>
      </c>
      <c r="K16" s="7">
        <f t="shared" si="1"/>
        <v>46</v>
      </c>
      <c r="L16" s="9">
        <f t="shared" si="2"/>
        <v>2.0702070207020702E-2</v>
      </c>
      <c r="M16" s="10">
        <v>4</v>
      </c>
      <c r="N16" s="10"/>
      <c r="O16" s="10">
        <v>19</v>
      </c>
      <c r="P16" s="10">
        <v>21</v>
      </c>
      <c r="Q16" s="10">
        <v>2</v>
      </c>
      <c r="R16" s="10"/>
      <c r="S16" s="10"/>
      <c r="T16" s="10"/>
      <c r="U16" s="10"/>
      <c r="V16" s="10"/>
      <c r="W16" s="10"/>
      <c r="X16" s="10"/>
      <c r="Y16" s="11">
        <v>20201204</v>
      </c>
      <c r="Z16" s="11">
        <v>3</v>
      </c>
      <c r="AA16" s="5" t="s">
        <v>182</v>
      </c>
      <c r="AB16" s="11" t="str">
        <f t="shared" si="3"/>
        <v>하선동</v>
      </c>
      <c r="AC16" s="4" t="s">
        <v>99</v>
      </c>
      <c r="AD16" s="12"/>
    </row>
    <row r="17" spans="1:30" s="13" customFormat="1" ht="20.100000000000001" customHeight="1" x14ac:dyDescent="0.3">
      <c r="A17" s="4">
        <v>11</v>
      </c>
      <c r="B17" s="5">
        <f t="shared" si="4"/>
        <v>12</v>
      </c>
      <c r="C17" s="5">
        <f t="shared" si="4"/>
        <v>1</v>
      </c>
      <c r="D17" s="6" t="s">
        <v>72</v>
      </c>
      <c r="E17" s="6" t="s">
        <v>68</v>
      </c>
      <c r="F17" s="6" t="s">
        <v>207</v>
      </c>
      <c r="G17" s="4" t="s">
        <v>208</v>
      </c>
      <c r="H17" s="4" t="s">
        <v>56</v>
      </c>
      <c r="I17" s="7">
        <f t="shared" si="0"/>
        <v>2767</v>
      </c>
      <c r="J17" s="8">
        <v>2697</v>
      </c>
      <c r="K17" s="7">
        <f t="shared" si="1"/>
        <v>70</v>
      </c>
      <c r="L17" s="9">
        <f t="shared" si="2"/>
        <v>2.5298156848572461E-2</v>
      </c>
      <c r="M17" s="10">
        <v>50</v>
      </c>
      <c r="N17" s="10"/>
      <c r="O17" s="10"/>
      <c r="P17" s="10">
        <v>16</v>
      </c>
      <c r="Q17" s="10">
        <v>4</v>
      </c>
      <c r="R17" s="10"/>
      <c r="S17" s="10"/>
      <c r="T17" s="10"/>
      <c r="U17" s="10"/>
      <c r="V17" s="10"/>
      <c r="W17" s="10"/>
      <c r="X17" s="10"/>
      <c r="Y17" s="11">
        <v>20201204</v>
      </c>
      <c r="Z17" s="11">
        <v>7</v>
      </c>
      <c r="AA17" s="5" t="s">
        <v>182</v>
      </c>
      <c r="AB17" s="11" t="str">
        <f t="shared" si="3"/>
        <v>하선동</v>
      </c>
      <c r="AC17" s="4" t="s">
        <v>99</v>
      </c>
      <c r="AD17" s="12"/>
    </row>
    <row r="18" spans="1:30" s="13" customFormat="1" ht="20.100000000000001" customHeight="1" x14ac:dyDescent="0.3">
      <c r="A18" s="4">
        <v>12</v>
      </c>
      <c r="B18" s="5">
        <f t="shared" si="4"/>
        <v>12</v>
      </c>
      <c r="C18" s="5">
        <f t="shared" si="4"/>
        <v>1</v>
      </c>
      <c r="D18" s="26" t="s">
        <v>186</v>
      </c>
      <c r="E18" s="26" t="s">
        <v>210</v>
      </c>
      <c r="F18" s="26" t="s">
        <v>209</v>
      </c>
      <c r="G18" s="27" t="s">
        <v>213</v>
      </c>
      <c r="H18" s="27" t="s">
        <v>214</v>
      </c>
      <c r="I18" s="7">
        <f t="shared" si="0"/>
        <v>589</v>
      </c>
      <c r="J18" s="8">
        <v>500</v>
      </c>
      <c r="K18" s="7">
        <f t="shared" si="1"/>
        <v>89</v>
      </c>
      <c r="L18" s="9">
        <f t="shared" si="2"/>
        <v>0.15110356536502548</v>
      </c>
      <c r="M18" s="10"/>
      <c r="N18" s="10"/>
      <c r="O18" s="10"/>
      <c r="P18" s="10"/>
      <c r="Q18" s="10"/>
      <c r="R18" s="10">
        <v>55</v>
      </c>
      <c r="S18" s="10">
        <v>32</v>
      </c>
      <c r="T18" s="10"/>
      <c r="U18" s="10"/>
      <c r="V18" s="10"/>
      <c r="W18" s="10"/>
      <c r="X18" s="10">
        <v>2</v>
      </c>
      <c r="Y18" s="11">
        <v>20201204</v>
      </c>
      <c r="Z18" s="11">
        <v>2</v>
      </c>
      <c r="AA18" s="5" t="s">
        <v>182</v>
      </c>
      <c r="AB18" s="11" t="str">
        <f t="shared" si="3"/>
        <v>하선동</v>
      </c>
      <c r="AC18" s="12" t="s">
        <v>211</v>
      </c>
      <c r="AD18" s="12"/>
    </row>
    <row r="19" spans="1:30" s="13" customFormat="1" ht="20.100000000000001" customHeight="1" x14ac:dyDescent="0.3">
      <c r="A19" s="4">
        <v>13</v>
      </c>
      <c r="B19" s="5">
        <f t="shared" si="4"/>
        <v>12</v>
      </c>
      <c r="C19" s="5">
        <v>4</v>
      </c>
      <c r="D19" s="28" t="s">
        <v>186</v>
      </c>
      <c r="E19" s="28" t="s">
        <v>68</v>
      </c>
      <c r="F19" s="26" t="s">
        <v>212</v>
      </c>
      <c r="G19" s="29" t="s">
        <v>208</v>
      </c>
      <c r="H19" s="29" t="s">
        <v>56</v>
      </c>
      <c r="I19" s="7">
        <f t="shared" si="0"/>
        <v>432</v>
      </c>
      <c r="J19" s="8">
        <v>230</v>
      </c>
      <c r="K19" s="7">
        <f t="shared" si="1"/>
        <v>202</v>
      </c>
      <c r="L19" s="9">
        <f t="shared" si="2"/>
        <v>0.46759259259259262</v>
      </c>
      <c r="M19" s="10">
        <v>200</v>
      </c>
      <c r="N19" s="10"/>
      <c r="O19" s="10"/>
      <c r="P19" s="10"/>
      <c r="Q19" s="10">
        <v>2</v>
      </c>
      <c r="R19" s="10"/>
      <c r="S19" s="10"/>
      <c r="T19" s="10"/>
      <c r="U19" s="10"/>
      <c r="V19" s="10"/>
      <c r="W19" s="10"/>
      <c r="X19" s="10"/>
      <c r="Y19" s="11">
        <v>20201204</v>
      </c>
      <c r="Z19" s="11">
        <v>13</v>
      </c>
      <c r="AA19" s="5" t="s">
        <v>182</v>
      </c>
      <c r="AB19" s="11" t="str">
        <f t="shared" si="3"/>
        <v>하선동</v>
      </c>
      <c r="AC19" s="12" t="s">
        <v>211</v>
      </c>
      <c r="AD19" s="12" t="s">
        <v>220</v>
      </c>
    </row>
    <row r="20" spans="1:30" s="13" customFormat="1" ht="20.100000000000001" customHeight="1" x14ac:dyDescent="0.3">
      <c r="A20" s="4">
        <v>14</v>
      </c>
      <c r="B20" s="5">
        <f t="shared" si="4"/>
        <v>12</v>
      </c>
      <c r="C20" s="5">
        <f t="shared" si="4"/>
        <v>4</v>
      </c>
      <c r="D20" s="6" t="s">
        <v>26</v>
      </c>
      <c r="E20" s="6" t="s">
        <v>68</v>
      </c>
      <c r="F20" s="6" t="s">
        <v>94</v>
      </c>
      <c r="G20" s="4" t="s">
        <v>95</v>
      </c>
      <c r="H20" s="4" t="s">
        <v>56</v>
      </c>
      <c r="I20" s="7">
        <f t="shared" si="0"/>
        <v>342</v>
      </c>
      <c r="J20" s="8">
        <v>309</v>
      </c>
      <c r="K20" s="7">
        <f t="shared" si="1"/>
        <v>33</v>
      </c>
      <c r="L20" s="9">
        <f t="shared" si="2"/>
        <v>9.6491228070175433E-2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>
        <v>33</v>
      </c>
      <c r="Y20" s="11">
        <v>20201204</v>
      </c>
      <c r="Z20" s="11">
        <v>9</v>
      </c>
      <c r="AA20" s="5" t="s">
        <v>182</v>
      </c>
      <c r="AB20" s="11" t="str">
        <f t="shared" si="3"/>
        <v>하선동</v>
      </c>
      <c r="AC20" s="12" t="s">
        <v>211</v>
      </c>
      <c r="AD20" s="12"/>
    </row>
    <row r="21" spans="1:30" s="13" customFormat="1" ht="20.100000000000001" customHeight="1" x14ac:dyDescent="0.3">
      <c r="A21" s="4">
        <v>15</v>
      </c>
      <c r="B21" s="5">
        <f t="shared" si="4"/>
        <v>12</v>
      </c>
      <c r="C21" s="5">
        <f t="shared" si="4"/>
        <v>4</v>
      </c>
      <c r="D21" s="6" t="s">
        <v>72</v>
      </c>
      <c r="E21" s="4" t="s">
        <v>98</v>
      </c>
      <c r="F21" s="4" t="s">
        <v>129</v>
      </c>
      <c r="G21" s="4" t="s">
        <v>64</v>
      </c>
      <c r="H21" s="4" t="s">
        <v>56</v>
      </c>
      <c r="I21" s="7">
        <f t="shared" si="0"/>
        <v>4671</v>
      </c>
      <c r="J21" s="8">
        <v>4670</v>
      </c>
      <c r="K21" s="7">
        <f t="shared" si="1"/>
        <v>1</v>
      </c>
      <c r="L21" s="9">
        <f t="shared" si="2"/>
        <v>2.1408691928923143E-4</v>
      </c>
      <c r="M21" s="10">
        <v>1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>
        <v>20201203</v>
      </c>
      <c r="Z21" s="11">
        <v>11</v>
      </c>
      <c r="AA21" s="5" t="s">
        <v>183</v>
      </c>
      <c r="AB21" s="11" t="str">
        <f t="shared" si="3"/>
        <v>이형준</v>
      </c>
      <c r="AC21" s="12" t="s">
        <v>215</v>
      </c>
      <c r="AD21" s="12"/>
    </row>
    <row r="22" spans="1:30" s="13" customFormat="1" ht="20.100000000000001" customHeight="1" x14ac:dyDescent="0.3">
      <c r="A22" s="4">
        <v>16</v>
      </c>
      <c r="B22" s="5">
        <f t="shared" si="4"/>
        <v>12</v>
      </c>
      <c r="C22" s="5">
        <f t="shared" si="4"/>
        <v>4</v>
      </c>
      <c r="D22" s="6" t="s">
        <v>186</v>
      </c>
      <c r="E22" s="6" t="s">
        <v>219</v>
      </c>
      <c r="F22" s="6">
        <v>3159016</v>
      </c>
      <c r="G22" s="4" t="s">
        <v>213</v>
      </c>
      <c r="H22" s="4" t="s">
        <v>56</v>
      </c>
      <c r="I22" s="7">
        <f t="shared" si="0"/>
        <v>3093</v>
      </c>
      <c r="J22" s="8">
        <v>3080</v>
      </c>
      <c r="K22" s="7">
        <f t="shared" si="1"/>
        <v>13</v>
      </c>
      <c r="L22" s="9">
        <f t="shared" si="2"/>
        <v>4.2030391205948913E-3</v>
      </c>
      <c r="M22" s="10">
        <v>13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>
        <v>20200925</v>
      </c>
      <c r="Z22" s="11">
        <v>14</v>
      </c>
      <c r="AA22" s="5" t="s">
        <v>183</v>
      </c>
      <c r="AB22" s="11" t="str">
        <f t="shared" si="3"/>
        <v>이형준</v>
      </c>
      <c r="AC22" s="12" t="s">
        <v>215</v>
      </c>
      <c r="AD22" s="12"/>
    </row>
    <row r="23" spans="1:30" s="13" customFormat="1" ht="20.100000000000001" customHeight="1" x14ac:dyDescent="0.3">
      <c r="A23" s="4">
        <v>17</v>
      </c>
      <c r="B23" s="5">
        <f t="shared" si="4"/>
        <v>12</v>
      </c>
      <c r="C23" s="5">
        <f t="shared" si="4"/>
        <v>4</v>
      </c>
      <c r="D23" s="6" t="s">
        <v>218</v>
      </c>
      <c r="E23" s="6" t="s">
        <v>188</v>
      </c>
      <c r="F23" s="6" t="s">
        <v>216</v>
      </c>
      <c r="G23" s="4" t="s">
        <v>217</v>
      </c>
      <c r="H23" s="4" t="s">
        <v>56</v>
      </c>
      <c r="I23" s="7">
        <f t="shared" si="0"/>
        <v>1633</v>
      </c>
      <c r="J23" s="8">
        <v>1630</v>
      </c>
      <c r="K23" s="7">
        <f t="shared" si="1"/>
        <v>3</v>
      </c>
      <c r="L23" s="9">
        <f t="shared" si="2"/>
        <v>1.837109614206981E-3</v>
      </c>
      <c r="M23" s="10">
        <v>3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>
        <v>20201030</v>
      </c>
      <c r="Z23" s="11">
        <v>8</v>
      </c>
      <c r="AA23" s="5" t="s">
        <v>183</v>
      </c>
      <c r="AB23" s="11" t="str">
        <f t="shared" si="3"/>
        <v>이형준</v>
      </c>
      <c r="AC23" s="12" t="s">
        <v>215</v>
      </c>
      <c r="AD23" s="12"/>
    </row>
    <row r="24" spans="1:30" s="13" customFormat="1" ht="20.100000000000001" customHeight="1" x14ac:dyDescent="0.3">
      <c r="A24" s="4">
        <v>18</v>
      </c>
      <c r="B24" s="5">
        <f t="shared" si="4"/>
        <v>12</v>
      </c>
      <c r="C24" s="5">
        <f t="shared" si="4"/>
        <v>4</v>
      </c>
      <c r="D24" s="6" t="s">
        <v>218</v>
      </c>
      <c r="E24" s="6" t="s">
        <v>188</v>
      </c>
      <c r="F24" s="6" t="s">
        <v>216</v>
      </c>
      <c r="G24" s="4" t="s">
        <v>217</v>
      </c>
      <c r="H24" s="4" t="s">
        <v>56</v>
      </c>
      <c r="I24" s="7">
        <f t="shared" si="0"/>
        <v>1952</v>
      </c>
      <c r="J24" s="8">
        <v>1940</v>
      </c>
      <c r="K24" s="7">
        <f t="shared" si="1"/>
        <v>12</v>
      </c>
      <c r="L24" s="9">
        <f t="shared" si="2"/>
        <v>6.1475409836065573E-3</v>
      </c>
      <c r="M24" s="10">
        <v>12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>
        <v>20201030</v>
      </c>
      <c r="Z24" s="11">
        <v>8</v>
      </c>
      <c r="AA24" s="5" t="s">
        <v>182</v>
      </c>
      <c r="AB24" s="11" t="str">
        <f t="shared" si="3"/>
        <v>하선동</v>
      </c>
      <c r="AC24" s="12" t="s">
        <v>215</v>
      </c>
      <c r="AD24" s="12"/>
    </row>
    <row r="25" spans="1:30" s="13" customFormat="1" ht="20.100000000000001" customHeight="1" x14ac:dyDescent="0.3">
      <c r="A25" s="4">
        <v>19</v>
      </c>
      <c r="B25" s="5">
        <f t="shared" ref="B25:C40" si="5">B24</f>
        <v>12</v>
      </c>
      <c r="C25" s="5">
        <f t="shared" si="5"/>
        <v>4</v>
      </c>
      <c r="D25" s="6" t="s">
        <v>26</v>
      </c>
      <c r="E25" s="4" t="s">
        <v>62</v>
      </c>
      <c r="F25" s="4" t="s">
        <v>63</v>
      </c>
      <c r="G25" s="4" t="s">
        <v>64</v>
      </c>
      <c r="H25" s="4" t="s">
        <v>56</v>
      </c>
      <c r="I25" s="7">
        <f t="shared" si="0"/>
        <v>2170</v>
      </c>
      <c r="J25" s="8">
        <v>2170</v>
      </c>
      <c r="K25" s="7">
        <f t="shared" si="1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>
        <v>20201204</v>
      </c>
      <c r="Z25" s="11">
        <v>6</v>
      </c>
      <c r="AA25" s="5" t="s">
        <v>182</v>
      </c>
      <c r="AB25" s="11" t="str">
        <f t="shared" si="3"/>
        <v>하선동</v>
      </c>
      <c r="AC25" s="12" t="s">
        <v>215</v>
      </c>
      <c r="AD25" s="12"/>
    </row>
    <row r="26" spans="1:30" s="13" customFormat="1" ht="20.100000000000001" customHeight="1" x14ac:dyDescent="0.3">
      <c r="A26" s="4">
        <v>20</v>
      </c>
      <c r="B26" s="5">
        <f t="shared" si="5"/>
        <v>12</v>
      </c>
      <c r="C26" s="5">
        <f t="shared" si="5"/>
        <v>4</v>
      </c>
      <c r="D26" s="6" t="s">
        <v>72</v>
      </c>
      <c r="E26" s="4" t="s">
        <v>98</v>
      </c>
      <c r="F26" s="4" t="s">
        <v>129</v>
      </c>
      <c r="G26" s="4" t="s">
        <v>64</v>
      </c>
      <c r="H26" s="4" t="s">
        <v>56</v>
      </c>
      <c r="I26" s="7">
        <f t="shared" si="0"/>
        <v>1971</v>
      </c>
      <c r="J26" s="8">
        <v>1970</v>
      </c>
      <c r="K26" s="7">
        <f t="shared" si="1"/>
        <v>1</v>
      </c>
      <c r="L26" s="9">
        <f t="shared" si="2"/>
        <v>5.0735667174023336E-4</v>
      </c>
      <c r="M26" s="10">
        <v>1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>
        <v>20201204</v>
      </c>
      <c r="Z26" s="11">
        <v>11</v>
      </c>
      <c r="AA26" s="11" t="s">
        <v>182</v>
      </c>
      <c r="AB26" s="11" t="str">
        <f t="shared" si="3"/>
        <v>하선동</v>
      </c>
      <c r="AC26" s="12" t="s">
        <v>215</v>
      </c>
      <c r="AD26" s="12"/>
    </row>
    <row r="27" spans="1:30" s="13" customFormat="1" ht="20.100000000000001" customHeight="1" x14ac:dyDescent="0.3">
      <c r="A27" s="4">
        <v>21</v>
      </c>
      <c r="B27" s="5">
        <f t="shared" si="5"/>
        <v>12</v>
      </c>
      <c r="C27" s="5">
        <f t="shared" si="5"/>
        <v>4</v>
      </c>
      <c r="D27" s="6" t="s">
        <v>72</v>
      </c>
      <c r="E27" s="6" t="s">
        <v>73</v>
      </c>
      <c r="F27" s="6" t="s">
        <v>74</v>
      </c>
      <c r="G27" s="4" t="s">
        <v>75</v>
      </c>
      <c r="H27" s="4" t="s">
        <v>56</v>
      </c>
      <c r="I27" s="7">
        <f t="shared" si="0"/>
        <v>394</v>
      </c>
      <c r="J27" s="8">
        <v>390</v>
      </c>
      <c r="K27" s="7">
        <f t="shared" si="1"/>
        <v>4</v>
      </c>
      <c r="L27" s="9">
        <f t="shared" si="2"/>
        <v>1.015228426395939E-2</v>
      </c>
      <c r="M27" s="10"/>
      <c r="N27" s="10"/>
      <c r="O27" s="10"/>
      <c r="P27" s="10"/>
      <c r="Q27" s="10">
        <v>4</v>
      </c>
      <c r="R27" s="10"/>
      <c r="S27" s="10"/>
      <c r="T27" s="10"/>
      <c r="U27" s="10"/>
      <c r="V27" s="10"/>
      <c r="W27" s="10"/>
      <c r="X27" s="10"/>
      <c r="Y27" s="11">
        <v>20201203</v>
      </c>
      <c r="Z27" s="11">
        <v>4</v>
      </c>
      <c r="AA27" s="11" t="s">
        <v>182</v>
      </c>
      <c r="AB27" s="11" t="str">
        <f t="shared" si="3"/>
        <v>하선동</v>
      </c>
      <c r="AC27" s="12" t="s">
        <v>215</v>
      </c>
      <c r="AD27" s="12"/>
    </row>
    <row r="28" spans="1:30" s="13" customFormat="1" ht="20.100000000000001" customHeight="1" x14ac:dyDescent="0.3">
      <c r="A28" s="4">
        <v>22</v>
      </c>
      <c r="B28" s="5">
        <f t="shared" si="5"/>
        <v>12</v>
      </c>
      <c r="C28" s="5">
        <f t="shared" si="5"/>
        <v>4</v>
      </c>
      <c r="D28" s="6" t="s">
        <v>72</v>
      </c>
      <c r="E28" s="6" t="s">
        <v>73</v>
      </c>
      <c r="F28" s="6" t="s">
        <v>74</v>
      </c>
      <c r="G28" s="4" t="s">
        <v>75</v>
      </c>
      <c r="H28" s="4" t="s">
        <v>56</v>
      </c>
      <c r="I28" s="7">
        <f t="shared" si="0"/>
        <v>316</v>
      </c>
      <c r="J28" s="8">
        <v>310</v>
      </c>
      <c r="K28" s="7">
        <f t="shared" si="1"/>
        <v>6</v>
      </c>
      <c r="L28" s="9">
        <f t="shared" si="2"/>
        <v>1.8987341772151899E-2</v>
      </c>
      <c r="M28" s="10"/>
      <c r="N28" s="10"/>
      <c r="O28" s="10"/>
      <c r="P28" s="10"/>
      <c r="Q28" s="10">
        <v>6</v>
      </c>
      <c r="R28" s="10"/>
      <c r="S28" s="10"/>
      <c r="T28" s="10"/>
      <c r="U28" s="10"/>
      <c r="V28" s="10"/>
      <c r="W28" s="10"/>
      <c r="X28" s="10"/>
      <c r="Y28" s="11">
        <v>20201203</v>
      </c>
      <c r="Z28" s="11">
        <v>4</v>
      </c>
      <c r="AA28" s="11" t="s">
        <v>183</v>
      </c>
      <c r="AB28" s="11" t="str">
        <f t="shared" si="3"/>
        <v>이형준</v>
      </c>
      <c r="AC28" s="12" t="s">
        <v>215</v>
      </c>
      <c r="AD28" s="12"/>
    </row>
    <row r="29" spans="1:30" s="13" customFormat="1" ht="20.100000000000001" customHeight="1" x14ac:dyDescent="0.3">
      <c r="A29" s="4">
        <v>23</v>
      </c>
      <c r="B29" s="5">
        <f t="shared" si="5"/>
        <v>12</v>
      </c>
      <c r="C29" s="5">
        <f t="shared" si="5"/>
        <v>4</v>
      </c>
      <c r="D29" s="6" t="s">
        <v>72</v>
      </c>
      <c r="E29" s="6" t="s">
        <v>73</v>
      </c>
      <c r="F29" s="6" t="s">
        <v>74</v>
      </c>
      <c r="G29" s="4" t="s">
        <v>75</v>
      </c>
      <c r="H29" s="4" t="s">
        <v>56</v>
      </c>
      <c r="I29" s="7">
        <f t="shared" si="0"/>
        <v>755</v>
      </c>
      <c r="J29" s="8">
        <v>750</v>
      </c>
      <c r="K29" s="7">
        <f t="shared" si="1"/>
        <v>5</v>
      </c>
      <c r="L29" s="9">
        <f t="shared" si="2"/>
        <v>6.6225165562913907E-3</v>
      </c>
      <c r="M29" s="10"/>
      <c r="N29" s="10"/>
      <c r="O29" s="10"/>
      <c r="P29" s="10"/>
      <c r="Q29" s="10">
        <v>5</v>
      </c>
      <c r="R29" s="10"/>
      <c r="S29" s="10"/>
      <c r="T29" s="10"/>
      <c r="U29" s="10"/>
      <c r="V29" s="10"/>
      <c r="W29" s="10"/>
      <c r="X29" s="10"/>
      <c r="Y29" s="11">
        <v>20201204</v>
      </c>
      <c r="Z29" s="11">
        <v>4</v>
      </c>
      <c r="AA29" s="11" t="s">
        <v>182</v>
      </c>
      <c r="AB29" s="11" t="str">
        <f t="shared" si="3"/>
        <v>하선동</v>
      </c>
      <c r="AC29" s="12" t="s">
        <v>215</v>
      </c>
      <c r="AD29" s="12"/>
    </row>
    <row r="30" spans="1:30" s="13" customFormat="1" ht="20.100000000000001" customHeight="1" x14ac:dyDescent="0.3">
      <c r="A30" s="4">
        <v>24</v>
      </c>
      <c r="B30" s="5">
        <f t="shared" si="5"/>
        <v>12</v>
      </c>
      <c r="C30" s="5">
        <f t="shared" si="5"/>
        <v>4</v>
      </c>
      <c r="D30" s="6"/>
      <c r="E30" s="6"/>
      <c r="F30" s="6"/>
      <c r="G30" s="4"/>
      <c r="H30" s="4"/>
      <c r="I30" s="7">
        <f t="shared" si="0"/>
        <v>0</v>
      </c>
      <c r="J30" s="8"/>
      <c r="K30" s="7">
        <f t="shared" si="1"/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/>
      <c r="Z30" s="11"/>
      <c r="AA30" s="5"/>
      <c r="AB30" s="11" t="str">
        <f t="shared" si="3"/>
        <v/>
      </c>
      <c r="AC30" s="4"/>
      <c r="AD30" s="12"/>
    </row>
    <row r="31" spans="1:30" s="13" customFormat="1" ht="20.100000000000001" customHeight="1" x14ac:dyDescent="0.3">
      <c r="A31" s="4">
        <v>25</v>
      </c>
      <c r="B31" s="5">
        <f t="shared" si="5"/>
        <v>12</v>
      </c>
      <c r="C31" s="5">
        <f t="shared" si="5"/>
        <v>4</v>
      </c>
      <c r="D31" s="6"/>
      <c r="E31" s="4"/>
      <c r="F31" s="4"/>
      <c r="G31" s="4"/>
      <c r="H31" s="4"/>
      <c r="I31" s="7">
        <f t="shared" si="0"/>
        <v>0</v>
      </c>
      <c r="J31" s="8"/>
      <c r="K31" s="7">
        <f t="shared" si="1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/>
      <c r="Z31" s="11"/>
      <c r="AA31" s="5"/>
      <c r="AB31" s="11" t="str">
        <f t="shared" si="3"/>
        <v/>
      </c>
      <c r="AC31" s="12"/>
      <c r="AD31" s="12"/>
    </row>
    <row r="32" spans="1:30" s="13" customFormat="1" ht="20.100000000000001" customHeight="1" x14ac:dyDescent="0.3">
      <c r="A32" s="4">
        <v>26</v>
      </c>
      <c r="B32" s="5">
        <f t="shared" si="5"/>
        <v>12</v>
      </c>
      <c r="C32" s="5">
        <f t="shared" si="5"/>
        <v>4</v>
      </c>
      <c r="D32" s="6"/>
      <c r="E32" s="4"/>
      <c r="F32" s="4"/>
      <c r="G32" s="4"/>
      <c r="H32" s="4"/>
      <c r="I32" s="7">
        <f t="shared" si="0"/>
        <v>0</v>
      </c>
      <c r="J32" s="8"/>
      <c r="K32" s="7">
        <f t="shared" si="1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/>
      <c r="Z32" s="11"/>
      <c r="AA32" s="5"/>
      <c r="AB32" s="11" t="str">
        <f t="shared" si="3"/>
        <v/>
      </c>
      <c r="AC32" s="12"/>
      <c r="AD32" s="12"/>
    </row>
    <row r="33" spans="1:30" s="13" customFormat="1" ht="20.100000000000001" customHeight="1" x14ac:dyDescent="0.3">
      <c r="A33" s="4">
        <v>27</v>
      </c>
      <c r="B33" s="5">
        <f t="shared" si="5"/>
        <v>12</v>
      </c>
      <c r="C33" s="5">
        <f t="shared" si="5"/>
        <v>4</v>
      </c>
      <c r="D33" s="6"/>
      <c r="E33" s="4"/>
      <c r="F33" s="4"/>
      <c r="G33" s="4"/>
      <c r="H33" s="4"/>
      <c r="I33" s="7">
        <f t="shared" si="0"/>
        <v>0</v>
      </c>
      <c r="J33" s="8"/>
      <c r="K33" s="7">
        <f t="shared" si="1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/>
      <c r="Z33" s="11"/>
      <c r="AA33" s="5"/>
      <c r="AB33" s="11" t="str">
        <f t="shared" si="3"/>
        <v/>
      </c>
      <c r="AC33" s="12"/>
      <c r="AD33" s="12"/>
    </row>
    <row r="34" spans="1:30" s="13" customFormat="1" ht="20.100000000000001" customHeight="1" x14ac:dyDescent="0.3">
      <c r="A34" s="4">
        <v>28</v>
      </c>
      <c r="B34" s="5">
        <f t="shared" si="5"/>
        <v>12</v>
      </c>
      <c r="C34" s="5">
        <f t="shared" si="5"/>
        <v>4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1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/>
      <c r="Z34" s="11"/>
      <c r="AA34" s="5"/>
      <c r="AB34" s="11" t="str">
        <f t="shared" si="3"/>
        <v/>
      </c>
      <c r="AC34" s="12"/>
      <c r="AD34" s="12"/>
    </row>
    <row r="35" spans="1:30" s="13" customFormat="1" ht="20.100000000000001" customHeight="1" x14ac:dyDescent="0.3">
      <c r="A35" s="4">
        <v>29</v>
      </c>
      <c r="B35" s="5">
        <f t="shared" si="5"/>
        <v>12</v>
      </c>
      <c r="C35" s="5">
        <f t="shared" si="5"/>
        <v>4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1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/>
      <c r="Z35" s="11"/>
      <c r="AA35" s="5"/>
      <c r="AB35" s="11" t="str">
        <f t="shared" si="3"/>
        <v/>
      </c>
      <c r="AC35" s="12"/>
      <c r="AD35" s="12"/>
    </row>
    <row r="36" spans="1:30" s="13" customFormat="1" ht="20.100000000000001" customHeight="1" x14ac:dyDescent="0.3">
      <c r="A36" s="4">
        <v>30</v>
      </c>
      <c r="B36" s="5">
        <f t="shared" si="5"/>
        <v>12</v>
      </c>
      <c r="C36" s="5">
        <f t="shared" si="5"/>
        <v>4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1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/>
      <c r="Z36" s="11"/>
      <c r="AA36" s="5"/>
      <c r="AB36" s="11" t="str">
        <f t="shared" si="3"/>
        <v/>
      </c>
      <c r="AC36" s="12"/>
      <c r="AD36" s="12"/>
    </row>
    <row r="37" spans="1:30" s="13" customFormat="1" ht="20.100000000000001" customHeight="1" x14ac:dyDescent="0.3">
      <c r="A37" s="4">
        <v>31</v>
      </c>
      <c r="B37" s="5">
        <f t="shared" si="5"/>
        <v>12</v>
      </c>
      <c r="C37" s="5">
        <f t="shared" si="5"/>
        <v>4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1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  <c r="Z37" s="11"/>
      <c r="AA37" s="5"/>
      <c r="AB37" s="11" t="str">
        <f t="shared" si="3"/>
        <v/>
      </c>
      <c r="AC37" s="12"/>
      <c r="AD37" s="12"/>
    </row>
    <row r="38" spans="1:30" s="13" customFormat="1" ht="20.100000000000001" customHeight="1" x14ac:dyDescent="0.3">
      <c r="A38" s="4">
        <v>32</v>
      </c>
      <c r="B38" s="5">
        <f t="shared" si="5"/>
        <v>12</v>
      </c>
      <c r="C38" s="5">
        <f t="shared" si="5"/>
        <v>4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1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  <c r="Z38" s="11"/>
      <c r="AA38" s="5"/>
      <c r="AB38" s="11" t="str">
        <f t="shared" si="3"/>
        <v/>
      </c>
      <c r="AC38" s="12"/>
      <c r="AD38" s="12"/>
    </row>
    <row r="39" spans="1:30" s="13" customFormat="1" ht="20.100000000000001" customHeight="1" x14ac:dyDescent="0.3">
      <c r="A39" s="4">
        <v>33</v>
      </c>
      <c r="B39" s="5">
        <f t="shared" si="5"/>
        <v>12</v>
      </c>
      <c r="C39" s="5">
        <f t="shared" si="5"/>
        <v>4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1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1"/>
      <c r="AA39" s="5"/>
      <c r="AB39" s="11" t="str">
        <f t="shared" si="3"/>
        <v/>
      </c>
      <c r="AC39" s="4"/>
      <c r="AD39" s="12"/>
    </row>
    <row r="40" spans="1:30" s="13" customFormat="1" ht="20.100000000000001" customHeight="1" x14ac:dyDescent="0.3">
      <c r="A40" s="4">
        <v>34</v>
      </c>
      <c r="B40" s="5">
        <f t="shared" si="5"/>
        <v>12</v>
      </c>
      <c r="C40" s="5">
        <f t="shared" si="5"/>
        <v>4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1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  <c r="Z40" s="11"/>
      <c r="AA40" s="5"/>
      <c r="AB40" s="11" t="str">
        <f t="shared" si="3"/>
        <v/>
      </c>
      <c r="AC40" s="4"/>
      <c r="AD40" s="12"/>
    </row>
    <row r="41" spans="1:30" s="13" customFormat="1" ht="20.100000000000001" customHeight="1" x14ac:dyDescent="0.3">
      <c r="A41" s="4">
        <v>35</v>
      </c>
      <c r="B41" s="5">
        <f t="shared" ref="B41:C46" si="6">B40</f>
        <v>12</v>
      </c>
      <c r="C41" s="5">
        <f t="shared" si="6"/>
        <v>4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1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  <c r="Z41" s="11"/>
      <c r="AA41" s="5"/>
      <c r="AB41" s="11" t="str">
        <f t="shared" si="3"/>
        <v/>
      </c>
      <c r="AC41" s="4"/>
      <c r="AD41" s="12"/>
    </row>
    <row r="42" spans="1:30" s="13" customFormat="1" ht="20.100000000000001" customHeight="1" x14ac:dyDescent="0.3">
      <c r="A42" s="4">
        <v>36</v>
      </c>
      <c r="B42" s="5">
        <f t="shared" si="6"/>
        <v>12</v>
      </c>
      <c r="C42" s="5">
        <f t="shared" si="6"/>
        <v>4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1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  <c r="Z42" s="11"/>
      <c r="AA42" s="5"/>
      <c r="AB42" s="11" t="str">
        <f t="shared" si="3"/>
        <v/>
      </c>
      <c r="AC42" s="4"/>
      <c r="AD42" s="12"/>
    </row>
    <row r="43" spans="1:30" s="13" customFormat="1" ht="20.100000000000001" customHeight="1" x14ac:dyDescent="0.3">
      <c r="A43" s="4">
        <v>37</v>
      </c>
      <c r="B43" s="5">
        <f t="shared" si="6"/>
        <v>12</v>
      </c>
      <c r="C43" s="5">
        <f t="shared" si="6"/>
        <v>4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1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  <c r="Z43" s="11"/>
      <c r="AA43" s="5"/>
      <c r="AB43" s="11" t="str">
        <f t="shared" si="3"/>
        <v/>
      </c>
      <c r="AC43" s="4"/>
      <c r="AD43" s="12"/>
    </row>
    <row r="44" spans="1:30" s="13" customFormat="1" ht="20.100000000000001" customHeight="1" x14ac:dyDescent="0.3">
      <c r="A44" s="4">
        <v>38</v>
      </c>
      <c r="B44" s="5">
        <f t="shared" si="6"/>
        <v>12</v>
      </c>
      <c r="C44" s="5">
        <f t="shared" si="6"/>
        <v>4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1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  <c r="Z44" s="11"/>
      <c r="AA44" s="5"/>
      <c r="AB44" s="11" t="str">
        <f t="shared" si="3"/>
        <v/>
      </c>
      <c r="AC44" s="4"/>
      <c r="AD44" s="12"/>
    </row>
    <row r="45" spans="1:30" s="13" customFormat="1" ht="20.100000000000001" customHeight="1" x14ac:dyDescent="0.3">
      <c r="A45" s="4">
        <v>39</v>
      </c>
      <c r="B45" s="5">
        <f t="shared" si="6"/>
        <v>12</v>
      </c>
      <c r="C45" s="5">
        <f t="shared" si="6"/>
        <v>4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1"/>
      <c r="AA45" s="5"/>
      <c r="AB45" s="11" t="str">
        <f t="shared" si="3"/>
        <v/>
      </c>
      <c r="AC45" s="4"/>
      <c r="AD45" s="12"/>
    </row>
    <row r="46" spans="1:30" s="13" customFormat="1" ht="20.100000000000001" customHeight="1" x14ac:dyDescent="0.3">
      <c r="A46" s="4">
        <v>40</v>
      </c>
      <c r="B46" s="5">
        <f t="shared" si="6"/>
        <v>12</v>
      </c>
      <c r="C46" s="5">
        <f t="shared" si="6"/>
        <v>4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1"/>
      <c r="AA46" s="5"/>
      <c r="AB46" s="11" t="str">
        <f t="shared" si="3"/>
        <v/>
      </c>
      <c r="AC46" s="4"/>
      <c r="AD46" s="12"/>
    </row>
    <row r="47" spans="1:30" s="15" customFormat="1" x14ac:dyDescent="0.3">
      <c r="A47" s="40"/>
      <c r="B47" s="41"/>
      <c r="C47" s="41"/>
      <c r="D47" s="41"/>
      <c r="E47" s="41"/>
      <c r="F47" s="41"/>
      <c r="G47" s="41"/>
      <c r="H47" s="41"/>
      <c r="I47" s="31">
        <f t="shared" ref="I47:X47" si="7">SUM(I7:I46)</f>
        <v>85375</v>
      </c>
      <c r="J47" s="31">
        <f t="shared" si="7"/>
        <v>84348</v>
      </c>
      <c r="K47" s="31">
        <f t="shared" si="7"/>
        <v>1027</v>
      </c>
      <c r="L47" s="31" t="e">
        <f t="shared" si="7"/>
        <v>#DIV/0!</v>
      </c>
      <c r="M47" s="31">
        <f t="shared" si="7"/>
        <v>495</v>
      </c>
      <c r="N47" s="31">
        <f t="shared" si="7"/>
        <v>0</v>
      </c>
      <c r="O47" s="31">
        <f t="shared" si="7"/>
        <v>19</v>
      </c>
      <c r="P47" s="31">
        <f t="shared" si="7"/>
        <v>100</v>
      </c>
      <c r="Q47" s="31">
        <f t="shared" si="7"/>
        <v>46</v>
      </c>
      <c r="R47" s="24"/>
      <c r="S47" s="31">
        <f t="shared" si="7"/>
        <v>32</v>
      </c>
      <c r="T47" s="31">
        <f t="shared" si="7"/>
        <v>1</v>
      </c>
      <c r="U47" s="31">
        <f t="shared" si="7"/>
        <v>0</v>
      </c>
      <c r="V47" s="31">
        <f t="shared" si="7"/>
        <v>0</v>
      </c>
      <c r="W47" s="31">
        <f t="shared" si="7"/>
        <v>0</v>
      </c>
      <c r="X47" s="31">
        <f t="shared" si="7"/>
        <v>279</v>
      </c>
      <c r="Y47" s="32"/>
      <c r="Z47" s="33"/>
      <c r="AA47" s="33"/>
      <c r="AB47" s="33"/>
      <c r="AC47" s="33"/>
      <c r="AD47" s="33"/>
    </row>
    <row r="48" spans="1:30" s="15" customFormat="1" x14ac:dyDescent="0.3">
      <c r="A48" s="40"/>
      <c r="B48" s="41"/>
      <c r="C48" s="41"/>
      <c r="D48" s="41"/>
      <c r="E48" s="41"/>
      <c r="F48" s="41"/>
      <c r="G48" s="41"/>
      <c r="H48" s="41"/>
      <c r="I48" s="31"/>
      <c r="J48" s="31"/>
      <c r="K48" s="31"/>
      <c r="L48" s="31"/>
      <c r="M48" s="31"/>
      <c r="N48" s="31"/>
      <c r="O48" s="31"/>
      <c r="P48" s="31"/>
      <c r="Q48" s="31"/>
      <c r="R48" s="24"/>
      <c r="S48" s="31"/>
      <c r="T48" s="31"/>
      <c r="U48" s="31"/>
      <c r="V48" s="31"/>
      <c r="W48" s="31"/>
      <c r="X48" s="31"/>
      <c r="Y48" s="33"/>
      <c r="Z48" s="33"/>
      <c r="AA48" s="33"/>
      <c r="AB48" s="33"/>
      <c r="AC48" s="33"/>
      <c r="AD48" s="33"/>
    </row>
    <row r="49" spans="1:30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4</v>
      </c>
      <c r="D49" s="6" t="s">
        <v>186</v>
      </c>
      <c r="E49" s="6" t="s">
        <v>188</v>
      </c>
      <c r="F49" s="6" t="s">
        <v>185</v>
      </c>
      <c r="G49" s="4" t="s">
        <v>187</v>
      </c>
      <c r="H49" s="4" t="s">
        <v>56</v>
      </c>
      <c r="I49" s="7">
        <f t="shared" ref="I49:I63" si="8">J49+K49</f>
        <v>200</v>
      </c>
      <c r="J49" s="8">
        <v>200</v>
      </c>
      <c r="K49" s="7">
        <f t="shared" ref="K49:K63" si="9">SUM(M49:X49)</f>
        <v>0</v>
      </c>
      <c r="L49" s="9">
        <f t="shared" ref="L49:L63" si="10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>
        <v>20201204</v>
      </c>
      <c r="Z49" s="11">
        <v>13</v>
      </c>
      <c r="AA49" s="5" t="s">
        <v>182</v>
      </c>
      <c r="AB49" s="11" t="str">
        <f t="shared" ref="AB49:AB54" si="11">IF($AA49="A","하선동",IF($AA49="B","이형준",""))</f>
        <v>하선동</v>
      </c>
      <c r="AC49" s="4" t="s">
        <v>189</v>
      </c>
      <c r="AD49" s="12" t="s">
        <v>190</v>
      </c>
    </row>
    <row r="50" spans="1:30" ht="20.100000000000001" customHeight="1" x14ac:dyDescent="0.3">
      <c r="A50" s="4">
        <v>2</v>
      </c>
      <c r="B50" s="5" t="str">
        <f t="shared" ref="B50:B63" si="12">LEFT($A$1,1)</f>
        <v>1</v>
      </c>
      <c r="C50" s="5" t="str">
        <f t="shared" ref="C50:C63" si="13">MID($A$1,4,2)</f>
        <v xml:space="preserve"> 4</v>
      </c>
      <c r="D50" s="6" t="s">
        <v>193</v>
      </c>
      <c r="E50" s="6" t="s">
        <v>68</v>
      </c>
      <c r="F50" s="6" t="s">
        <v>191</v>
      </c>
      <c r="G50" s="4" t="s">
        <v>192</v>
      </c>
      <c r="H50" s="4" t="s">
        <v>56</v>
      </c>
      <c r="I50" s="7">
        <f t="shared" si="8"/>
        <v>50</v>
      </c>
      <c r="J50" s="14">
        <v>50</v>
      </c>
      <c r="K50" s="7">
        <f t="shared" si="9"/>
        <v>0</v>
      </c>
      <c r="L50" s="9">
        <f t="shared" si="10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>
        <v>20201204</v>
      </c>
      <c r="Z50" s="11">
        <v>13</v>
      </c>
      <c r="AA50" s="5" t="s">
        <v>182</v>
      </c>
      <c r="AB50" s="11" t="str">
        <f t="shared" si="11"/>
        <v>하선동</v>
      </c>
      <c r="AC50" s="4" t="s">
        <v>189</v>
      </c>
      <c r="AD50" s="12" t="s">
        <v>190</v>
      </c>
    </row>
    <row r="51" spans="1:30" ht="20.100000000000001" customHeight="1" x14ac:dyDescent="0.3">
      <c r="A51" s="4">
        <v>3</v>
      </c>
      <c r="B51" s="5" t="str">
        <f t="shared" si="12"/>
        <v>1</v>
      </c>
      <c r="C51" s="5" t="str">
        <f t="shared" si="13"/>
        <v xml:space="preserve"> 4</v>
      </c>
      <c r="D51" s="6" t="s">
        <v>193</v>
      </c>
      <c r="E51" s="6"/>
      <c r="F51" s="6" t="s">
        <v>194</v>
      </c>
      <c r="G51" s="4" t="s">
        <v>195</v>
      </c>
      <c r="H51" s="4" t="s">
        <v>56</v>
      </c>
      <c r="I51" s="7">
        <f t="shared" si="8"/>
        <v>50</v>
      </c>
      <c r="J51" s="8">
        <v>50</v>
      </c>
      <c r="K51" s="7">
        <f t="shared" si="9"/>
        <v>0</v>
      </c>
      <c r="L51" s="9">
        <f t="shared" si="10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>
        <v>20201204</v>
      </c>
      <c r="Z51" s="11">
        <v>15</v>
      </c>
      <c r="AA51" s="5" t="s">
        <v>182</v>
      </c>
      <c r="AB51" s="11" t="str">
        <f t="shared" si="11"/>
        <v>하선동</v>
      </c>
      <c r="AC51" s="4" t="s">
        <v>189</v>
      </c>
      <c r="AD51" s="12" t="s">
        <v>190</v>
      </c>
    </row>
    <row r="52" spans="1:30" ht="20.100000000000001" customHeight="1" x14ac:dyDescent="0.3">
      <c r="A52" s="4">
        <v>4</v>
      </c>
      <c r="B52" s="5" t="str">
        <f t="shared" si="12"/>
        <v>1</v>
      </c>
      <c r="C52" s="5" t="str">
        <f t="shared" si="13"/>
        <v xml:space="preserve"> 4</v>
      </c>
      <c r="D52" s="6" t="s">
        <v>193</v>
      </c>
      <c r="E52" s="6" t="s">
        <v>68</v>
      </c>
      <c r="F52" s="6" t="s">
        <v>196</v>
      </c>
      <c r="G52" s="4" t="s">
        <v>187</v>
      </c>
      <c r="H52" s="4" t="s">
        <v>56</v>
      </c>
      <c r="I52" s="7">
        <f t="shared" si="8"/>
        <v>50</v>
      </c>
      <c r="J52" s="8">
        <v>50</v>
      </c>
      <c r="K52" s="7">
        <f t="shared" si="9"/>
        <v>0</v>
      </c>
      <c r="L52" s="9">
        <f t="shared" si="10"/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>
        <v>20201204</v>
      </c>
      <c r="Z52" s="11">
        <v>13</v>
      </c>
      <c r="AA52" s="5" t="s">
        <v>182</v>
      </c>
      <c r="AB52" s="11" t="str">
        <f t="shared" si="11"/>
        <v>하선동</v>
      </c>
      <c r="AC52" s="4" t="s">
        <v>189</v>
      </c>
      <c r="AD52" s="12" t="s">
        <v>190</v>
      </c>
    </row>
    <row r="53" spans="1:30" ht="20.100000000000001" customHeight="1" x14ac:dyDescent="0.3">
      <c r="A53" s="4">
        <v>5</v>
      </c>
      <c r="B53" s="5" t="str">
        <f t="shared" si="12"/>
        <v>1</v>
      </c>
      <c r="C53" s="5" t="str">
        <f t="shared" si="13"/>
        <v xml:space="preserve"> 4</v>
      </c>
      <c r="D53" s="6"/>
      <c r="E53" s="6"/>
      <c r="F53" s="6"/>
      <c r="G53" s="4"/>
      <c r="H53" s="4"/>
      <c r="I53" s="7">
        <f t="shared" si="8"/>
        <v>0</v>
      </c>
      <c r="J53" s="8"/>
      <c r="K53" s="7">
        <f t="shared" si="9"/>
        <v>0</v>
      </c>
      <c r="L53" s="9" t="e">
        <f t="shared" si="10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  <c r="Z53" s="11"/>
      <c r="AA53" s="5"/>
      <c r="AB53" s="11" t="str">
        <f t="shared" si="11"/>
        <v/>
      </c>
      <c r="AC53" s="4"/>
      <c r="AD53" s="12"/>
    </row>
    <row r="54" spans="1:30" ht="20.100000000000001" customHeight="1" x14ac:dyDescent="0.3">
      <c r="A54" s="4">
        <v>6</v>
      </c>
      <c r="B54" s="5" t="str">
        <f t="shared" si="12"/>
        <v>1</v>
      </c>
      <c r="C54" s="5" t="str">
        <f t="shared" si="13"/>
        <v xml:space="preserve"> 4</v>
      </c>
      <c r="D54" s="6"/>
      <c r="E54" s="6"/>
      <c r="F54" s="6"/>
      <c r="G54" s="4"/>
      <c r="H54" s="4"/>
      <c r="I54" s="7">
        <f t="shared" si="8"/>
        <v>0</v>
      </c>
      <c r="J54" s="8"/>
      <c r="K54" s="7">
        <f t="shared" si="9"/>
        <v>0</v>
      </c>
      <c r="L54" s="9" t="e">
        <f t="shared" si="10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  <c r="Z54" s="11"/>
      <c r="AA54" s="5"/>
      <c r="AB54" s="11" t="str">
        <f t="shared" si="11"/>
        <v/>
      </c>
      <c r="AC54" s="4"/>
      <c r="AD54" s="12"/>
    </row>
    <row r="55" spans="1:30" ht="20.100000000000001" customHeight="1" x14ac:dyDescent="0.3">
      <c r="A55" s="4">
        <v>7</v>
      </c>
      <c r="B55" s="5" t="str">
        <f t="shared" si="12"/>
        <v>1</v>
      </c>
      <c r="C55" s="5" t="str">
        <f t="shared" si="13"/>
        <v xml:space="preserve"> 4</v>
      </c>
      <c r="D55" s="6"/>
      <c r="E55" s="6"/>
      <c r="F55" s="6"/>
      <c r="G55" s="4"/>
      <c r="H55" s="4"/>
      <c r="I55" s="7">
        <f t="shared" si="8"/>
        <v>0</v>
      </c>
      <c r="J55" s="8"/>
      <c r="K55" s="7">
        <f t="shared" si="9"/>
        <v>0</v>
      </c>
      <c r="L55" s="9" t="e">
        <f t="shared" si="10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  <c r="Z55" s="11"/>
      <c r="AA55" s="5"/>
      <c r="AB55" s="11"/>
      <c r="AC55" s="4"/>
      <c r="AD55" s="12"/>
    </row>
    <row r="56" spans="1:30" ht="20.100000000000001" customHeight="1" x14ac:dyDescent="0.3">
      <c r="A56" s="4">
        <v>8</v>
      </c>
      <c r="B56" s="5" t="str">
        <f t="shared" si="12"/>
        <v>1</v>
      </c>
      <c r="C56" s="5" t="str">
        <f t="shared" si="13"/>
        <v xml:space="preserve"> 4</v>
      </c>
      <c r="D56" s="6"/>
      <c r="E56" s="6"/>
      <c r="F56" s="6"/>
      <c r="G56" s="4"/>
      <c r="H56" s="4"/>
      <c r="I56" s="7">
        <f t="shared" si="8"/>
        <v>0</v>
      </c>
      <c r="J56" s="8"/>
      <c r="K56" s="7">
        <f t="shared" si="9"/>
        <v>0</v>
      </c>
      <c r="L56" s="9" t="e">
        <f t="shared" si="10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  <c r="Z56" s="11"/>
      <c r="AA56" s="5"/>
      <c r="AB56" s="11"/>
      <c r="AC56" s="12"/>
      <c r="AD56" s="12"/>
    </row>
    <row r="57" spans="1:30" ht="20.100000000000001" customHeight="1" x14ac:dyDescent="0.3">
      <c r="A57" s="4">
        <v>9</v>
      </c>
      <c r="B57" s="5" t="str">
        <f t="shared" si="12"/>
        <v>1</v>
      </c>
      <c r="C57" s="5" t="str">
        <f t="shared" si="13"/>
        <v xml:space="preserve"> 4</v>
      </c>
      <c r="D57" s="6"/>
      <c r="E57" s="6"/>
      <c r="F57" s="6"/>
      <c r="G57" s="4"/>
      <c r="H57" s="4"/>
      <c r="I57" s="7">
        <f t="shared" si="8"/>
        <v>0</v>
      </c>
      <c r="J57" s="8"/>
      <c r="K57" s="7">
        <f t="shared" si="9"/>
        <v>0</v>
      </c>
      <c r="L57" s="9" t="e">
        <f t="shared" si="10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  <c r="Z57" s="11"/>
      <c r="AA57" s="5"/>
      <c r="AB57" s="11"/>
      <c r="AC57" s="12"/>
      <c r="AD57" s="12"/>
    </row>
    <row r="58" spans="1:30" ht="20.100000000000001" customHeight="1" x14ac:dyDescent="0.3">
      <c r="A58" s="4">
        <v>10</v>
      </c>
      <c r="B58" s="5" t="str">
        <f t="shared" si="12"/>
        <v>1</v>
      </c>
      <c r="C58" s="5" t="str">
        <f t="shared" si="13"/>
        <v xml:space="preserve"> 4</v>
      </c>
      <c r="D58" s="6"/>
      <c r="E58" s="6"/>
      <c r="F58" s="6"/>
      <c r="G58" s="4"/>
      <c r="H58" s="4"/>
      <c r="I58" s="7">
        <f t="shared" si="8"/>
        <v>0</v>
      </c>
      <c r="J58" s="8"/>
      <c r="K58" s="7">
        <f t="shared" si="9"/>
        <v>0</v>
      </c>
      <c r="L58" s="9" t="e">
        <f t="shared" si="10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1"/>
      <c r="AA58" s="5"/>
      <c r="AB58" s="11"/>
      <c r="AC58" s="4"/>
      <c r="AD58" s="12"/>
    </row>
    <row r="59" spans="1:30" ht="20.100000000000001" customHeight="1" x14ac:dyDescent="0.3">
      <c r="A59" s="4">
        <v>11</v>
      </c>
      <c r="B59" s="5" t="str">
        <f t="shared" si="12"/>
        <v>1</v>
      </c>
      <c r="C59" s="5" t="str">
        <f t="shared" si="13"/>
        <v xml:space="preserve"> 4</v>
      </c>
      <c r="D59" s="6"/>
      <c r="E59" s="6"/>
      <c r="F59" s="6"/>
      <c r="G59" s="4"/>
      <c r="H59" s="4"/>
      <c r="I59" s="7">
        <f t="shared" si="8"/>
        <v>0</v>
      </c>
      <c r="J59" s="8"/>
      <c r="K59" s="7">
        <f t="shared" si="9"/>
        <v>0</v>
      </c>
      <c r="L59" s="9" t="e">
        <f t="shared" si="10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1"/>
      <c r="AA59" s="5"/>
      <c r="AB59" s="11"/>
      <c r="AC59" s="4"/>
      <c r="AD59" s="12"/>
    </row>
    <row r="60" spans="1:30" ht="20.100000000000001" customHeight="1" x14ac:dyDescent="0.3">
      <c r="A60" s="4">
        <v>12</v>
      </c>
      <c r="B60" s="5" t="str">
        <f t="shared" si="12"/>
        <v>1</v>
      </c>
      <c r="C60" s="5" t="str">
        <f t="shared" si="13"/>
        <v xml:space="preserve"> 4</v>
      </c>
      <c r="D60" s="6"/>
      <c r="E60" s="6"/>
      <c r="F60" s="6"/>
      <c r="G60" s="4"/>
      <c r="H60" s="4"/>
      <c r="I60" s="7">
        <f t="shared" si="8"/>
        <v>0</v>
      </c>
      <c r="J60" s="8"/>
      <c r="K60" s="7">
        <f t="shared" si="9"/>
        <v>0</v>
      </c>
      <c r="L60" s="9" t="e">
        <f t="shared" si="10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  <c r="Z60" s="11"/>
      <c r="AA60" s="5"/>
      <c r="AB60" s="11"/>
      <c r="AC60" s="4"/>
      <c r="AD60" s="12"/>
    </row>
    <row r="61" spans="1:30" ht="20.100000000000001" customHeight="1" x14ac:dyDescent="0.3">
      <c r="A61" s="4">
        <v>13</v>
      </c>
      <c r="B61" s="5" t="str">
        <f t="shared" si="12"/>
        <v>1</v>
      </c>
      <c r="C61" s="5" t="str">
        <f t="shared" si="13"/>
        <v xml:space="preserve"> 4</v>
      </c>
      <c r="D61" s="6"/>
      <c r="E61" s="6"/>
      <c r="F61" s="6"/>
      <c r="G61" s="4"/>
      <c r="H61" s="4"/>
      <c r="I61" s="7">
        <f t="shared" si="8"/>
        <v>0</v>
      </c>
      <c r="J61" s="8"/>
      <c r="K61" s="7">
        <f t="shared" si="9"/>
        <v>0</v>
      </c>
      <c r="L61" s="9" t="e">
        <f t="shared" si="10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  <c r="Z61" s="11"/>
      <c r="AA61" s="5"/>
      <c r="AB61" s="11"/>
      <c r="AC61" s="4"/>
      <c r="AD61" s="12"/>
    </row>
    <row r="62" spans="1:30" ht="20.100000000000001" customHeight="1" x14ac:dyDescent="0.3">
      <c r="A62" s="4">
        <v>14</v>
      </c>
      <c r="B62" s="5" t="str">
        <f t="shared" si="12"/>
        <v>1</v>
      </c>
      <c r="C62" s="5" t="str">
        <f t="shared" si="13"/>
        <v xml:space="preserve"> 4</v>
      </c>
      <c r="D62" s="6"/>
      <c r="E62" s="6"/>
      <c r="F62" s="6"/>
      <c r="G62" s="4"/>
      <c r="H62" s="4"/>
      <c r="I62" s="7">
        <f t="shared" si="8"/>
        <v>0</v>
      </c>
      <c r="J62" s="8"/>
      <c r="K62" s="7">
        <f t="shared" si="9"/>
        <v>0</v>
      </c>
      <c r="L62" s="9" t="e">
        <f t="shared" si="10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  <c r="Z62" s="11"/>
      <c r="AA62" s="5"/>
      <c r="AB62" s="11" t="str">
        <f t="shared" ref="AB62:AB63" si="14">IF($AA62="A","하선동",IF($AA62="B","이형준",""))</f>
        <v/>
      </c>
      <c r="AC62" s="4"/>
      <c r="AD62" s="12"/>
    </row>
    <row r="63" spans="1:30" ht="20.100000000000001" customHeight="1" x14ac:dyDescent="0.3">
      <c r="A63" s="4">
        <v>15</v>
      </c>
      <c r="B63" s="5" t="str">
        <f t="shared" si="12"/>
        <v>1</v>
      </c>
      <c r="C63" s="5" t="str">
        <f t="shared" si="13"/>
        <v xml:space="preserve"> 4</v>
      </c>
      <c r="D63" s="6"/>
      <c r="E63" s="6"/>
      <c r="F63" s="6"/>
      <c r="G63" s="4"/>
      <c r="H63" s="4"/>
      <c r="I63" s="7">
        <f t="shared" si="8"/>
        <v>0</v>
      </c>
      <c r="J63" s="8"/>
      <c r="K63" s="7">
        <f t="shared" si="9"/>
        <v>0</v>
      </c>
      <c r="L63" s="9" t="e">
        <f t="shared" si="10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5"/>
      <c r="AB63" s="11" t="str">
        <f t="shared" si="14"/>
        <v/>
      </c>
      <c r="AC63" s="4"/>
      <c r="AD63" s="12"/>
    </row>
    <row r="64" spans="1:30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D3"/>
    <mergeCell ref="A4:AD4"/>
    <mergeCell ref="A5:A6"/>
    <mergeCell ref="B5:B6"/>
    <mergeCell ref="C5:C6"/>
    <mergeCell ref="D5:D6"/>
    <mergeCell ref="E5:E6"/>
    <mergeCell ref="F5:F6"/>
    <mergeCell ref="G5:G6"/>
    <mergeCell ref="Y5:AA5"/>
    <mergeCell ref="AB5:AB6"/>
    <mergeCell ref="AC5:AC6"/>
    <mergeCell ref="AD5:AD6"/>
    <mergeCell ref="M47:M48"/>
    <mergeCell ref="H5:H6"/>
    <mergeCell ref="I5:I6"/>
    <mergeCell ref="J5:J6"/>
    <mergeCell ref="K5:K6"/>
    <mergeCell ref="L5:L6"/>
    <mergeCell ref="M5:X5"/>
    <mergeCell ref="A47:H48"/>
    <mergeCell ref="I47:I48"/>
    <mergeCell ref="J47:J48"/>
    <mergeCell ref="K47:K48"/>
    <mergeCell ref="L47:L48"/>
    <mergeCell ref="T47:T48"/>
    <mergeCell ref="N47:N48"/>
    <mergeCell ref="O47:O48"/>
    <mergeCell ref="P47:P48"/>
    <mergeCell ref="X47:X48"/>
    <mergeCell ref="Y47:AD48"/>
    <mergeCell ref="Q47:Q48"/>
    <mergeCell ref="S47:S48"/>
    <mergeCell ref="U47:U48"/>
    <mergeCell ref="V47:V48"/>
    <mergeCell ref="W47:W48"/>
  </mergeCells>
  <phoneticPr fontId="4" type="noConversion"/>
  <conditionalFormatting sqref="A7:C46 AD9:AD12 D31:H33 D45:Y46 J7:Y12 D39:H44 J19:Y44 J16:Y17 AD16:AD17 K18:Y18 AC7:AD8 AC8:AC17 AC18:AD46">
    <cfRule type="expression" dxfId="267" priority="359">
      <formula>$L7&gt;0.15</formula>
    </cfRule>
    <cfRule type="expression" dxfId="266" priority="360">
      <formula>AND($L7&gt;0.08,$L7&lt;0.15)</formula>
    </cfRule>
  </conditionalFormatting>
  <conditionalFormatting sqref="A61:AD63 J55:AD60 J49:AA54 AC49:AD54 A49:H60">
    <cfRule type="expression" dxfId="265" priority="357">
      <formula>$L49&gt;0.15</formula>
    </cfRule>
    <cfRule type="expression" dxfId="264" priority="358">
      <formula>AND($L49&gt;0.08,$L49&lt;0.15)</formula>
    </cfRule>
  </conditionalFormatting>
  <conditionalFormatting sqref="J7:Y15 AC7:AD14 AD15 AC15:AC17">
    <cfRule type="expression" dxfId="263" priority="355">
      <formula>$L7&gt;0.15</formula>
    </cfRule>
    <cfRule type="expression" dxfId="262" priority="356">
      <formula>AND($L7&gt;0.08,$L7&lt;0.15)</formula>
    </cfRule>
  </conditionalFormatting>
  <conditionalFormatting sqref="D14:F14">
    <cfRule type="expression" dxfId="261" priority="353">
      <formula>$L14&gt;0.15</formula>
    </cfRule>
    <cfRule type="expression" dxfId="260" priority="354">
      <formula>AND($L14&gt;0.08,$L14&lt;0.15)</formula>
    </cfRule>
  </conditionalFormatting>
  <conditionalFormatting sqref="D14:F14">
    <cfRule type="expression" dxfId="259" priority="351">
      <formula>$L14&gt;0.15</formula>
    </cfRule>
    <cfRule type="expression" dxfId="258" priority="352">
      <formula>AND($L14&gt;0.08,$L14&lt;0.15)</formula>
    </cfRule>
  </conditionalFormatting>
  <conditionalFormatting sqref="G14:H14">
    <cfRule type="expression" dxfId="257" priority="349">
      <formula>$L14&gt;0.15</formula>
    </cfRule>
    <cfRule type="expression" dxfId="256" priority="350">
      <formula>AND($L14&gt;0.08,$L14&lt;0.15)</formula>
    </cfRule>
  </conditionalFormatting>
  <conditionalFormatting sqref="D23:H23">
    <cfRule type="expression" dxfId="255" priority="341">
      <formula>$L23&gt;0.15</formula>
    </cfRule>
    <cfRule type="expression" dxfId="254" priority="342">
      <formula>AND($L23&gt;0.08,$L23&lt;0.15)</formula>
    </cfRule>
  </conditionalFormatting>
  <conditionalFormatting sqref="E30:H30">
    <cfRule type="expression" dxfId="253" priority="325">
      <formula>$L30&gt;0.15</formula>
    </cfRule>
    <cfRule type="expression" dxfId="252" priority="326">
      <formula>AND($L30&gt;0.08,$L30&lt;0.15)</formula>
    </cfRule>
  </conditionalFormatting>
  <conditionalFormatting sqref="D30">
    <cfRule type="expression" dxfId="251" priority="323">
      <formula>$L30&gt;0.15</formula>
    </cfRule>
    <cfRule type="expression" dxfId="250" priority="324">
      <formula>AND($L30&gt;0.08,$L30&lt;0.15)</formula>
    </cfRule>
  </conditionalFormatting>
  <conditionalFormatting sqref="D34:H34">
    <cfRule type="expression" dxfId="249" priority="321">
      <formula>$L34&gt;0.15</formula>
    </cfRule>
    <cfRule type="expression" dxfId="248" priority="322">
      <formula>AND($L34&gt;0.08,$L34&lt;0.15)</formula>
    </cfRule>
  </conditionalFormatting>
  <conditionalFormatting sqref="D35:H35">
    <cfRule type="expression" dxfId="247" priority="319">
      <formula>$L34&gt;0.15</formula>
    </cfRule>
    <cfRule type="expression" dxfId="246" priority="320">
      <formula>AND($L34&gt;0.08,$L34&lt;0.15)</formula>
    </cfRule>
  </conditionalFormatting>
  <conditionalFormatting sqref="D36:H36">
    <cfRule type="expression" dxfId="245" priority="317">
      <formula>$L35&gt;0.15</formula>
    </cfRule>
    <cfRule type="expression" dxfId="244" priority="318">
      <formula>AND($L35&gt;0.08,$L35&lt;0.15)</formula>
    </cfRule>
  </conditionalFormatting>
  <conditionalFormatting sqref="D37:H37">
    <cfRule type="expression" dxfId="243" priority="315">
      <formula>$L36&gt;0.15</formula>
    </cfRule>
    <cfRule type="expression" dxfId="242" priority="316">
      <formula>AND($L36&gt;0.08,$L36&lt;0.15)</formula>
    </cfRule>
  </conditionalFormatting>
  <conditionalFormatting sqref="D38:H38">
    <cfRule type="expression" dxfId="241" priority="313">
      <formula>$L37&gt;0.15</formula>
    </cfRule>
    <cfRule type="expression" dxfId="240" priority="314">
      <formula>AND($L37&gt;0.08,$L37&lt;0.15)</formula>
    </cfRule>
  </conditionalFormatting>
  <conditionalFormatting sqref="I21:I29">
    <cfRule type="expression" dxfId="239" priority="291">
      <formula>$L21&gt;0.15</formula>
    </cfRule>
    <cfRule type="expression" dxfId="238" priority="292">
      <formula>AND($L21&gt;0.08,$L21&lt;0.15)</formula>
    </cfRule>
  </conditionalFormatting>
  <conditionalFormatting sqref="I30:I44">
    <cfRule type="expression" dxfId="237" priority="289">
      <formula>$L30&gt;0.15</formula>
    </cfRule>
    <cfRule type="expression" dxfId="236" priority="290">
      <formula>AND($L30&gt;0.08,$L30&lt;0.15)</formula>
    </cfRule>
  </conditionalFormatting>
  <conditionalFormatting sqref="E17:H17">
    <cfRule type="expression" dxfId="235" priority="261">
      <formula>$L17&gt;0.15</formula>
    </cfRule>
    <cfRule type="expression" dxfId="234" priority="262">
      <formula>AND($L17&gt;0.08,$L17&lt;0.15)</formula>
    </cfRule>
  </conditionalFormatting>
  <conditionalFormatting sqref="D17">
    <cfRule type="expression" dxfId="233" priority="259">
      <formula>$L17&gt;0.15</formula>
    </cfRule>
    <cfRule type="expression" dxfId="232" priority="260">
      <formula>AND($L17&gt;0.08,$L17&lt;0.15)</formula>
    </cfRule>
  </conditionalFormatting>
  <conditionalFormatting sqref="I7:I17 I19:I20">
    <cfRule type="expression" dxfId="231" priority="293">
      <formula>$L7&gt;0.15</formula>
    </cfRule>
    <cfRule type="expression" dxfId="230" priority="294">
      <formula>AND($L7&gt;0.08,$L7&lt;0.15)</formula>
    </cfRule>
  </conditionalFormatting>
  <conditionalFormatting sqref="D10:F10">
    <cfRule type="expression" dxfId="229" priority="287">
      <formula>$L10&gt;0.15</formula>
    </cfRule>
    <cfRule type="expression" dxfId="228" priority="288">
      <formula>AND($L10&gt;0.08,$L10&lt;0.15)</formula>
    </cfRule>
  </conditionalFormatting>
  <conditionalFormatting sqref="D11:F11">
    <cfRule type="expression" dxfId="227" priority="285">
      <formula>$L11&gt;0.15</formula>
    </cfRule>
    <cfRule type="expression" dxfId="226" priority="286">
      <formula>AND($L11&gt;0.08,$L11&lt;0.15)</formula>
    </cfRule>
  </conditionalFormatting>
  <conditionalFormatting sqref="D11:F11">
    <cfRule type="expression" dxfId="225" priority="283">
      <formula>$L11&gt;0.15</formula>
    </cfRule>
    <cfRule type="expression" dxfId="224" priority="284">
      <formula>AND($L11&gt;0.08,$L11&lt;0.15)</formula>
    </cfRule>
  </conditionalFormatting>
  <conditionalFormatting sqref="G11:H11">
    <cfRule type="expression" dxfId="223" priority="281">
      <formula>$L11&gt;0.15</formula>
    </cfRule>
    <cfRule type="expression" dxfId="222" priority="282">
      <formula>AND($L11&gt;0.08,$L11&lt;0.15)</formula>
    </cfRule>
  </conditionalFormatting>
  <conditionalFormatting sqref="D16 F16">
    <cfRule type="expression" dxfId="221" priority="267">
      <formula>$L16&gt;0.15</formula>
    </cfRule>
    <cfRule type="expression" dxfId="220" priority="268">
      <formula>AND($L16&gt;0.08,$L16&lt;0.15)</formula>
    </cfRule>
  </conditionalFormatting>
  <conditionalFormatting sqref="D16 F16">
    <cfRule type="expression" dxfId="219" priority="265">
      <formula>$L16&gt;0.15</formula>
    </cfRule>
    <cfRule type="expression" dxfId="218" priority="266">
      <formula>AND($L16&gt;0.08,$L16&lt;0.15)</formula>
    </cfRule>
  </conditionalFormatting>
  <conditionalFormatting sqref="D56:F56">
    <cfRule type="expression" dxfId="217" priority="257">
      <formula>$L20&gt;0.15</formula>
    </cfRule>
    <cfRule type="expression" dxfId="216" priority="258">
      <formula>AND($L20&gt;0.08,$L20&lt;0.15)</formula>
    </cfRule>
  </conditionalFormatting>
  <conditionalFormatting sqref="D56:F56">
    <cfRule type="expression" dxfId="215" priority="255">
      <formula>$L20&gt;0.15</formula>
    </cfRule>
    <cfRule type="expression" dxfId="214" priority="256">
      <formula>AND($L20&gt;0.08,$L20&lt;0.15)</formula>
    </cfRule>
  </conditionalFormatting>
  <conditionalFormatting sqref="G56:H56">
    <cfRule type="expression" dxfId="213" priority="253">
      <formula>$L20&gt;0.15</formula>
    </cfRule>
    <cfRule type="expression" dxfId="212" priority="254">
      <formula>AND($L20&gt;0.08,$L20&lt;0.15)</formula>
    </cfRule>
  </conditionalFormatting>
  <conditionalFormatting sqref="D19:E19">
    <cfRule type="expression" dxfId="211" priority="251">
      <formula>$L19&gt;0.15</formula>
    </cfRule>
    <cfRule type="expression" dxfId="210" priority="252">
      <formula>AND($L19&gt;0.08,$L19&lt;0.15)</formula>
    </cfRule>
  </conditionalFormatting>
  <conditionalFormatting sqref="D19:E19">
    <cfRule type="expression" dxfId="209" priority="249">
      <formula>$L19&gt;0.15</formula>
    </cfRule>
    <cfRule type="expression" dxfId="208" priority="250">
      <formula>AND($L19&gt;0.08,$L19&lt;0.15)</formula>
    </cfRule>
  </conditionalFormatting>
  <conditionalFormatting sqref="G19:H19">
    <cfRule type="expression" dxfId="207" priority="247">
      <formula>$L19&gt;0.15</formula>
    </cfRule>
    <cfRule type="expression" dxfId="206" priority="248">
      <formula>AND($L19&gt;0.08,$L19&lt;0.15)</formula>
    </cfRule>
  </conditionalFormatting>
  <conditionalFormatting sqref="J18">
    <cfRule type="expression" dxfId="205" priority="245">
      <formula>$L18&gt;0.15</formula>
    </cfRule>
    <cfRule type="expression" dxfId="204" priority="246">
      <formula>AND($L18&gt;0.08,$L18&lt;0.15)</formula>
    </cfRule>
  </conditionalFormatting>
  <conditionalFormatting sqref="I18">
    <cfRule type="expression" dxfId="203" priority="243">
      <formula>$L18&gt;0.15</formula>
    </cfRule>
    <cfRule type="expression" dxfId="202" priority="244">
      <formula>AND($L18&gt;0.08,$L18&lt;0.15)</formula>
    </cfRule>
  </conditionalFormatting>
  <conditionalFormatting sqref="D18:F18">
    <cfRule type="expression" dxfId="201" priority="241">
      <formula>$L18&gt;0.15</formula>
    </cfRule>
    <cfRule type="expression" dxfId="200" priority="242">
      <formula>AND($L18&gt;0.08,$L18&lt;0.15)</formula>
    </cfRule>
  </conditionalFormatting>
  <conditionalFormatting sqref="D18:F18">
    <cfRule type="expression" dxfId="199" priority="239">
      <formula>$L18&gt;0.15</formula>
    </cfRule>
    <cfRule type="expression" dxfId="198" priority="240">
      <formula>AND($L18&gt;0.08,$L18&lt;0.15)</formula>
    </cfRule>
  </conditionalFormatting>
  <conditionalFormatting sqref="G18:H18">
    <cfRule type="expression" dxfId="197" priority="237">
      <formula>$L18&gt;0.15</formula>
    </cfRule>
    <cfRule type="expression" dxfId="196" priority="238">
      <formula>AND($L18&gt;0.08,$L18&lt;0.15)</formula>
    </cfRule>
  </conditionalFormatting>
  <conditionalFormatting sqref="D57:F57">
    <cfRule type="expression" dxfId="195" priority="235">
      <formula>$L21&gt;0.15</formula>
    </cfRule>
    <cfRule type="expression" dxfId="194" priority="236">
      <formula>AND($L21&gt;0.08,$L21&lt;0.15)</formula>
    </cfRule>
  </conditionalFormatting>
  <conditionalFormatting sqref="D57:F57">
    <cfRule type="expression" dxfId="193" priority="233">
      <formula>$L21&gt;0.15</formula>
    </cfRule>
    <cfRule type="expression" dxfId="192" priority="234">
      <formula>AND($L21&gt;0.08,$L21&lt;0.15)</formula>
    </cfRule>
  </conditionalFormatting>
  <conditionalFormatting sqref="G57:H57">
    <cfRule type="expression" dxfId="191" priority="231">
      <formula>$L21&gt;0.15</formula>
    </cfRule>
    <cfRule type="expression" dxfId="190" priority="232">
      <formula>AND($L21&gt;0.08,$L21&lt;0.15)</formula>
    </cfRule>
  </conditionalFormatting>
  <conditionalFormatting sqref="I49:I53">
    <cfRule type="expression" dxfId="189" priority="229">
      <formula>$L49&gt;0.15</formula>
    </cfRule>
    <cfRule type="expression" dxfId="188" priority="230">
      <formula>AND($L49&gt;0.08,$L49&lt;0.15)</formula>
    </cfRule>
  </conditionalFormatting>
  <conditionalFormatting sqref="I59:I60">
    <cfRule type="expression" dxfId="187" priority="227">
      <formula>$L59&gt;0.15</formula>
    </cfRule>
    <cfRule type="expression" dxfId="186" priority="228">
      <formula>AND($L59&gt;0.08,$L59&lt;0.15)</formula>
    </cfRule>
  </conditionalFormatting>
  <conditionalFormatting sqref="I54:I58">
    <cfRule type="expression" dxfId="185" priority="225">
      <formula>$L54&gt;0.15</formula>
    </cfRule>
    <cfRule type="expression" dxfId="184" priority="226">
      <formula>AND($L54&gt;0.08,$L54&lt;0.15)</formula>
    </cfRule>
  </conditionalFormatting>
  <conditionalFormatting sqref="Z7:Z8">
    <cfRule type="expression" dxfId="183" priority="223">
      <formula>$L7&gt;0.15</formula>
    </cfRule>
    <cfRule type="expression" dxfId="182" priority="224">
      <formula>AND($L7&gt;0.08,$L7&lt;0.15)</formula>
    </cfRule>
  </conditionalFormatting>
  <conditionalFormatting sqref="Z7:Z8">
    <cfRule type="expression" dxfId="181" priority="221">
      <formula>$L7&gt;0.15</formula>
    </cfRule>
    <cfRule type="expression" dxfId="180" priority="222">
      <formula>AND($L7&gt;0.08,$L7&lt;0.15)</formula>
    </cfRule>
  </conditionalFormatting>
  <conditionalFormatting sqref="AA7">
    <cfRule type="expression" dxfId="179" priority="219">
      <formula>$L7&gt;0.15</formula>
    </cfRule>
    <cfRule type="expression" dxfId="178" priority="220">
      <formula>AND($L7&gt;0.08,$L7&lt;0.15)</formula>
    </cfRule>
  </conditionalFormatting>
  <conditionalFormatting sqref="AA7:AA8">
    <cfRule type="expression" dxfId="177" priority="217">
      <formula>$L7&gt;0.15</formula>
    </cfRule>
    <cfRule type="expression" dxfId="176" priority="218">
      <formula>AND($L7&gt;0.08,$L7&lt;0.15)</formula>
    </cfRule>
  </conditionalFormatting>
  <conditionalFormatting sqref="Z9 Z13:Z25">
    <cfRule type="expression" dxfId="175" priority="215">
      <formula>$L9&gt;0.15</formula>
    </cfRule>
    <cfRule type="expression" dxfId="174" priority="216">
      <formula>AND($L9&gt;0.08,$L9&lt;0.15)</formula>
    </cfRule>
  </conditionalFormatting>
  <conditionalFormatting sqref="Z9:Z12">
    <cfRule type="expression" dxfId="173" priority="213">
      <formula>$L9&gt;0.15</formula>
    </cfRule>
    <cfRule type="expression" dxfId="172" priority="214">
      <formula>AND($L9&gt;0.08,$L9&lt;0.15)</formula>
    </cfRule>
  </conditionalFormatting>
  <conditionalFormatting sqref="AA9:AB9 AA13:AB25">
    <cfRule type="expression" dxfId="171" priority="211">
      <formula>$L9&gt;0.15</formula>
    </cfRule>
    <cfRule type="expression" dxfId="170" priority="212">
      <formula>AND($L9&gt;0.08,$L9&lt;0.15)</formula>
    </cfRule>
  </conditionalFormatting>
  <conditionalFormatting sqref="AA9:AB12">
    <cfRule type="expression" dxfId="169" priority="209">
      <formula>$L9&gt;0.15</formula>
    </cfRule>
    <cfRule type="expression" dxfId="168" priority="210">
      <formula>AND($L9&gt;0.08,$L9&lt;0.15)</formula>
    </cfRule>
  </conditionalFormatting>
  <conditionalFormatting sqref="Z26:Z27">
    <cfRule type="expression" dxfId="167" priority="207">
      <formula>$L26&gt;0.15</formula>
    </cfRule>
    <cfRule type="expression" dxfId="166" priority="208">
      <formula>AND($L26&gt;0.08,$L26&lt;0.15)</formula>
    </cfRule>
  </conditionalFormatting>
  <conditionalFormatting sqref="Z26:Z27">
    <cfRule type="expression" dxfId="165" priority="205">
      <formula>$L26&gt;0.15</formula>
    </cfRule>
    <cfRule type="expression" dxfId="164" priority="206">
      <formula>AND($L26&gt;0.08,$L26&lt;0.15)</formula>
    </cfRule>
  </conditionalFormatting>
  <conditionalFormatting sqref="AA26:AB26">
    <cfRule type="expression" dxfId="163" priority="203">
      <formula>$L26&gt;0.15</formula>
    </cfRule>
    <cfRule type="expression" dxfId="162" priority="204">
      <formula>AND($L26&gt;0.08,$L26&lt;0.15)</formula>
    </cfRule>
  </conditionalFormatting>
  <conditionalFormatting sqref="AA26:AB27">
    <cfRule type="expression" dxfId="161" priority="201">
      <formula>$L26&gt;0.15</formula>
    </cfRule>
    <cfRule type="expression" dxfId="160" priority="202">
      <formula>AND($L26&gt;0.08,$L26&lt;0.15)</formula>
    </cfRule>
  </conditionalFormatting>
  <conditionalFormatting sqref="Z28:Z29">
    <cfRule type="expression" dxfId="159" priority="199">
      <formula>$L28&gt;0.15</formula>
    </cfRule>
    <cfRule type="expression" dxfId="158" priority="200">
      <formula>AND($L28&gt;0.08,$L28&lt;0.15)</formula>
    </cfRule>
  </conditionalFormatting>
  <conditionalFormatting sqref="Z28:Z29">
    <cfRule type="expression" dxfId="157" priority="197">
      <formula>$L28&gt;0.15</formula>
    </cfRule>
    <cfRule type="expression" dxfId="156" priority="198">
      <formula>AND($L28&gt;0.08,$L28&lt;0.15)</formula>
    </cfRule>
  </conditionalFormatting>
  <conditionalFormatting sqref="AA28:AB28">
    <cfRule type="expression" dxfId="155" priority="195">
      <formula>$L28&gt;0.15</formula>
    </cfRule>
    <cfRule type="expression" dxfId="154" priority="196">
      <formula>AND($L28&gt;0.08,$L28&lt;0.15)</formula>
    </cfRule>
  </conditionalFormatting>
  <conditionalFormatting sqref="AA28:AB28 AA29">
    <cfRule type="expression" dxfId="153" priority="193">
      <formula>$L28&gt;0.15</formula>
    </cfRule>
    <cfRule type="expression" dxfId="152" priority="194">
      <formula>AND($L28&gt;0.08,$L28&lt;0.15)</formula>
    </cfRule>
  </conditionalFormatting>
  <conditionalFormatting sqref="Z30 Z34:Z46">
    <cfRule type="expression" dxfId="151" priority="191">
      <formula>$L30&gt;0.15</formula>
    </cfRule>
    <cfRule type="expression" dxfId="150" priority="192">
      <formula>AND($L30&gt;0.08,$L30&lt;0.15)</formula>
    </cfRule>
  </conditionalFormatting>
  <conditionalFormatting sqref="Z30:Z33">
    <cfRule type="expression" dxfId="149" priority="189">
      <formula>$L30&gt;0.15</formula>
    </cfRule>
    <cfRule type="expression" dxfId="148" priority="190">
      <formula>AND($L30&gt;0.08,$L30&lt;0.15)</formula>
    </cfRule>
  </conditionalFormatting>
  <conditionalFormatting sqref="AA30:AB30 AA34:AB46">
    <cfRule type="expression" dxfId="147" priority="187">
      <formula>$L30&gt;0.15</formula>
    </cfRule>
    <cfRule type="expression" dxfId="146" priority="188">
      <formula>AND($L30&gt;0.08,$L30&lt;0.15)</formula>
    </cfRule>
  </conditionalFormatting>
  <conditionalFormatting sqref="AA30:AB33">
    <cfRule type="expression" dxfId="145" priority="185">
      <formula>$L30&gt;0.15</formula>
    </cfRule>
    <cfRule type="expression" dxfId="144" priority="186">
      <formula>AND($L30&gt;0.08,$L30&lt;0.15)</formula>
    </cfRule>
  </conditionalFormatting>
  <conditionalFormatting sqref="D7:F7">
    <cfRule type="expression" dxfId="143" priority="183">
      <formula>$L7&gt;0.15</formula>
    </cfRule>
    <cfRule type="expression" dxfId="142" priority="184">
      <formula>AND($L7&gt;0.08,$L7&lt;0.15)</formula>
    </cfRule>
  </conditionalFormatting>
  <conditionalFormatting sqref="D7:F7">
    <cfRule type="expression" dxfId="141" priority="181">
      <formula>$L7&gt;0.15</formula>
    </cfRule>
    <cfRule type="expression" dxfId="140" priority="182">
      <formula>AND($L7&gt;0.08,$L7&lt;0.15)</formula>
    </cfRule>
  </conditionalFormatting>
  <conditionalFormatting sqref="G7:H7">
    <cfRule type="expression" dxfId="139" priority="179">
      <formula>$L7&gt;0.15</formula>
    </cfRule>
    <cfRule type="expression" dxfId="138" priority="180">
      <formula>AND($L7&gt;0.08,$L7&lt;0.15)</formula>
    </cfRule>
  </conditionalFormatting>
  <conditionalFormatting sqref="E7:H7">
    <cfRule type="expression" dxfId="137" priority="177">
      <formula>$L7&gt;0.15</formula>
    </cfRule>
    <cfRule type="expression" dxfId="136" priority="178">
      <formula>AND($L7&gt;0.08,$L7&lt;0.15)</formula>
    </cfRule>
  </conditionalFormatting>
  <conditionalFormatting sqref="D7">
    <cfRule type="expression" dxfId="135" priority="175">
      <formula>$L7&gt;0.15</formula>
    </cfRule>
    <cfRule type="expression" dxfId="134" priority="176">
      <formula>AND($L7&gt;0.08,$L7&lt;0.15)</formula>
    </cfRule>
  </conditionalFormatting>
  <conditionalFormatting sqref="D9:H9">
    <cfRule type="expression" dxfId="133" priority="167">
      <formula>$L8&gt;0.15</formula>
    </cfRule>
    <cfRule type="expression" dxfId="132" priority="168">
      <formula>AND($L8&gt;0.08,$L8&lt;0.15)</formula>
    </cfRule>
  </conditionalFormatting>
  <conditionalFormatting sqref="D9:F9">
    <cfRule type="expression" dxfId="131" priority="165">
      <formula>$L9&gt;0.15</formula>
    </cfRule>
    <cfRule type="expression" dxfId="130" priority="166">
      <formula>AND($L9&gt;0.08,$L9&lt;0.15)</formula>
    </cfRule>
  </conditionalFormatting>
  <conditionalFormatting sqref="D9:F9">
    <cfRule type="expression" dxfId="129" priority="163">
      <formula>$L9&gt;0.15</formula>
    </cfRule>
    <cfRule type="expression" dxfId="128" priority="164">
      <formula>AND($L9&gt;0.08,$L9&lt;0.15)</formula>
    </cfRule>
  </conditionalFormatting>
  <conditionalFormatting sqref="AB8">
    <cfRule type="expression" dxfId="127" priority="161">
      <formula>$L8&gt;0.15</formula>
    </cfRule>
    <cfRule type="expression" dxfId="126" priority="162">
      <formula>AND($L8&gt;0.08,$L8&lt;0.15)</formula>
    </cfRule>
  </conditionalFormatting>
  <conditionalFormatting sqref="AB7">
    <cfRule type="expression" dxfId="125" priority="159">
      <formula>$L7&gt;0.15</formula>
    </cfRule>
    <cfRule type="expression" dxfId="124" priority="160">
      <formula>AND($L7&gt;0.08,$L7&lt;0.15)</formula>
    </cfRule>
  </conditionalFormatting>
  <conditionalFormatting sqref="D8:F8">
    <cfRule type="expression" dxfId="123" priority="135">
      <formula>$L8&gt;0.15</formula>
    </cfRule>
    <cfRule type="expression" dxfId="122" priority="136">
      <formula>AND($L8&gt;0.08,$L8&lt;0.15)</formula>
    </cfRule>
  </conditionalFormatting>
  <conditionalFormatting sqref="D8:F8">
    <cfRule type="expression" dxfId="121" priority="133">
      <formula>$L8&gt;0.15</formula>
    </cfRule>
    <cfRule type="expression" dxfId="120" priority="134">
      <formula>AND($L8&gt;0.08,$L8&lt;0.15)</formula>
    </cfRule>
  </conditionalFormatting>
  <conditionalFormatting sqref="G8:H8">
    <cfRule type="expression" dxfId="119" priority="131">
      <formula>$L8&gt;0.15</formula>
    </cfRule>
    <cfRule type="expression" dxfId="118" priority="132">
      <formula>AND($L8&gt;0.08,$L8&lt;0.15)</formula>
    </cfRule>
  </conditionalFormatting>
  <conditionalFormatting sqref="AB49:AB54">
    <cfRule type="expression" dxfId="117" priority="129">
      <formula>$L49&gt;0.15</formula>
    </cfRule>
    <cfRule type="expression" dxfId="116" priority="130">
      <formula>AND($L49&gt;0.08,$L49&lt;0.15)</formula>
    </cfRule>
  </conditionalFormatting>
  <conditionalFormatting sqref="G10:H10">
    <cfRule type="expression" dxfId="115" priority="127">
      <formula>$L9&gt;0.15</formula>
    </cfRule>
    <cfRule type="expression" dxfId="114" priority="128">
      <formula>AND($L9&gt;0.08,$L9&lt;0.15)</formula>
    </cfRule>
  </conditionalFormatting>
  <conditionalFormatting sqref="D12:F12">
    <cfRule type="expression" dxfId="113" priority="125">
      <formula>$L12&gt;0.15</formula>
    </cfRule>
    <cfRule type="expression" dxfId="112" priority="126">
      <formula>AND($L12&gt;0.08,$L12&lt;0.15)</formula>
    </cfRule>
  </conditionalFormatting>
  <conditionalFormatting sqref="D12:F12">
    <cfRule type="expression" dxfId="111" priority="123">
      <formula>$L12&gt;0.15</formula>
    </cfRule>
    <cfRule type="expression" dxfId="110" priority="124">
      <formula>AND($L12&gt;0.08,$L12&lt;0.15)</formula>
    </cfRule>
  </conditionalFormatting>
  <conditionalFormatting sqref="G12:H12">
    <cfRule type="expression" dxfId="109" priority="121">
      <formula>$L12&gt;0.15</formula>
    </cfRule>
    <cfRule type="expression" dxfId="108" priority="122">
      <formula>AND($L12&gt;0.08,$L12&lt;0.15)</formula>
    </cfRule>
  </conditionalFormatting>
  <conditionalFormatting sqref="D12:F12">
    <cfRule type="expression" dxfId="107" priority="119">
      <formula>$L12&gt;0.15</formula>
    </cfRule>
    <cfRule type="expression" dxfId="106" priority="120">
      <formula>AND($L12&gt;0.08,$L12&lt;0.15)</formula>
    </cfRule>
  </conditionalFormatting>
  <conditionalFormatting sqref="D12:F12">
    <cfRule type="expression" dxfId="105" priority="117">
      <formula>$L12&gt;0.15</formula>
    </cfRule>
    <cfRule type="expression" dxfId="104" priority="118">
      <formula>AND($L12&gt;0.08,$L12&lt;0.15)</formula>
    </cfRule>
  </conditionalFormatting>
  <conditionalFormatting sqref="G12:H12">
    <cfRule type="expression" dxfId="103" priority="115">
      <formula>$L12&gt;0.15</formula>
    </cfRule>
    <cfRule type="expression" dxfId="102" priority="116">
      <formula>AND($L12&gt;0.08,$L12&lt;0.15)</formula>
    </cfRule>
  </conditionalFormatting>
  <conditionalFormatting sqref="D13:F13">
    <cfRule type="expression" dxfId="101" priority="113">
      <formula>$L13&gt;0.15</formula>
    </cfRule>
    <cfRule type="expression" dxfId="100" priority="114">
      <formula>AND($L13&gt;0.08,$L13&lt;0.15)</formula>
    </cfRule>
  </conditionalFormatting>
  <conditionalFormatting sqref="D13:F13">
    <cfRule type="expression" dxfId="99" priority="111">
      <formula>$L13&gt;0.15</formula>
    </cfRule>
    <cfRule type="expression" dxfId="98" priority="112">
      <formula>AND($L13&gt;0.08,$L13&lt;0.15)</formula>
    </cfRule>
  </conditionalFormatting>
  <conditionalFormatting sqref="G13:H13">
    <cfRule type="expression" dxfId="97" priority="109">
      <formula>$L13&gt;0.15</formula>
    </cfRule>
    <cfRule type="expression" dxfId="96" priority="110">
      <formula>AND($L13&gt;0.08,$L13&lt;0.15)</formula>
    </cfRule>
  </conditionalFormatting>
  <conditionalFormatting sqref="D13:F13">
    <cfRule type="expression" dxfId="95" priority="107">
      <formula>$L13&gt;0.15</formula>
    </cfRule>
    <cfRule type="expression" dxfId="94" priority="108">
      <formula>AND($L13&gt;0.08,$L13&lt;0.15)</formula>
    </cfRule>
  </conditionalFormatting>
  <conditionalFormatting sqref="D13:F13">
    <cfRule type="expression" dxfId="93" priority="105">
      <formula>$L13&gt;0.15</formula>
    </cfRule>
    <cfRule type="expression" dxfId="92" priority="106">
      <formula>AND($L13&gt;0.08,$L13&lt;0.15)</formula>
    </cfRule>
  </conditionalFormatting>
  <conditionalFormatting sqref="G13:H13">
    <cfRule type="expression" dxfId="91" priority="103">
      <formula>$L13&gt;0.15</formula>
    </cfRule>
    <cfRule type="expression" dxfId="90" priority="104">
      <formula>AND($L13&gt;0.08,$L13&lt;0.15)</formula>
    </cfRule>
  </conditionalFormatting>
  <conditionalFormatting sqref="D15:F15">
    <cfRule type="expression" dxfId="89" priority="101">
      <formula>$L15&gt;0.15</formula>
    </cfRule>
    <cfRule type="expression" dxfId="88" priority="102">
      <formula>AND($L15&gt;0.08,$L15&lt;0.15)</formula>
    </cfRule>
  </conditionalFormatting>
  <conditionalFormatting sqref="D15:F15">
    <cfRule type="expression" dxfId="87" priority="99">
      <formula>$L15&gt;0.15</formula>
    </cfRule>
    <cfRule type="expression" dxfId="86" priority="100">
      <formula>AND($L15&gt;0.08,$L15&lt;0.15)</formula>
    </cfRule>
  </conditionalFormatting>
  <conditionalFormatting sqref="G15:H15">
    <cfRule type="expression" dxfId="85" priority="97">
      <formula>$L15&gt;0.15</formula>
    </cfRule>
    <cfRule type="expression" dxfId="84" priority="98">
      <formula>AND($L15&gt;0.08,$L15&lt;0.15)</formula>
    </cfRule>
  </conditionalFormatting>
  <conditionalFormatting sqref="G16:H16">
    <cfRule type="expression" dxfId="83" priority="95">
      <formula>$L16&gt;0.15</formula>
    </cfRule>
    <cfRule type="expression" dxfId="82" priority="96">
      <formula>AND($L16&gt;0.08,$L16&lt;0.15)</formula>
    </cfRule>
  </conditionalFormatting>
  <conditionalFormatting sqref="E16">
    <cfRule type="expression" dxfId="81" priority="93">
      <formula>$L16&gt;0.15</formula>
    </cfRule>
    <cfRule type="expression" dxfId="80" priority="94">
      <formula>AND($L16&gt;0.08,$L16&lt;0.15)</formula>
    </cfRule>
  </conditionalFormatting>
  <conditionalFormatting sqref="E16">
    <cfRule type="expression" dxfId="79" priority="91">
      <formula>$L16&gt;0.15</formula>
    </cfRule>
    <cfRule type="expression" dxfId="78" priority="92">
      <formula>AND($L16&gt;0.08,$L16&lt;0.15)</formula>
    </cfRule>
  </conditionalFormatting>
  <conditionalFormatting sqref="F19">
    <cfRule type="expression" dxfId="77" priority="89">
      <formula>$L19&gt;0.15</formula>
    </cfRule>
    <cfRule type="expression" dxfId="76" priority="90">
      <formula>AND($L19&gt;0.08,$L19&lt;0.15)</formula>
    </cfRule>
  </conditionalFormatting>
  <conditionalFormatting sqref="F19">
    <cfRule type="expression" dxfId="75" priority="87">
      <formula>$L19&gt;0.15</formula>
    </cfRule>
    <cfRule type="expression" dxfId="74" priority="88">
      <formula>AND($L19&gt;0.08,$L19&lt;0.15)</formula>
    </cfRule>
  </conditionalFormatting>
  <conditionalFormatting sqref="D20:F20">
    <cfRule type="expression" dxfId="73" priority="85">
      <formula>$L20&gt;0.15</formula>
    </cfRule>
    <cfRule type="expression" dxfId="72" priority="86">
      <formula>AND($L20&gt;0.08,$L20&lt;0.15)</formula>
    </cfRule>
  </conditionalFormatting>
  <conditionalFormatting sqref="D20:F20">
    <cfRule type="expression" dxfId="71" priority="83">
      <formula>$L20&gt;0.15</formula>
    </cfRule>
    <cfRule type="expression" dxfId="70" priority="84">
      <formula>AND($L20&gt;0.08,$L20&lt;0.15)</formula>
    </cfRule>
  </conditionalFormatting>
  <conditionalFormatting sqref="G20:H20">
    <cfRule type="expression" dxfId="69" priority="81">
      <formula>$L20&gt;0.15</formula>
    </cfRule>
    <cfRule type="expression" dxfId="68" priority="82">
      <formula>AND($L20&gt;0.08,$L20&lt;0.15)</formula>
    </cfRule>
  </conditionalFormatting>
  <conditionalFormatting sqref="E20:H20">
    <cfRule type="expression" dxfId="67" priority="79">
      <formula>$L20&gt;0.15</formula>
    </cfRule>
    <cfRule type="expression" dxfId="66" priority="80">
      <formula>AND($L20&gt;0.08,$L20&lt;0.15)</formula>
    </cfRule>
  </conditionalFormatting>
  <conditionalFormatting sqref="D20">
    <cfRule type="expression" dxfId="65" priority="77">
      <formula>$L20&gt;0.15</formula>
    </cfRule>
    <cfRule type="expression" dxfId="64" priority="78">
      <formula>AND($L20&gt;0.08,$L20&lt;0.15)</formula>
    </cfRule>
  </conditionalFormatting>
  <conditionalFormatting sqref="D21:H21">
    <cfRule type="expression" dxfId="63" priority="75">
      <formula>$L20&gt;0.15</formula>
    </cfRule>
    <cfRule type="expression" dxfId="62" priority="76">
      <formula>AND($L20&gt;0.08,$L20&lt;0.15)</formula>
    </cfRule>
  </conditionalFormatting>
  <conditionalFormatting sqref="D21:F21">
    <cfRule type="expression" dxfId="61" priority="73">
      <formula>$L21&gt;0.15</formula>
    </cfRule>
    <cfRule type="expression" dxfId="60" priority="74">
      <formula>AND($L21&gt;0.08,$L21&lt;0.15)</formula>
    </cfRule>
  </conditionalFormatting>
  <conditionalFormatting sqref="D21:F21">
    <cfRule type="expression" dxfId="59" priority="71">
      <formula>$L21&gt;0.15</formula>
    </cfRule>
    <cfRule type="expression" dxfId="58" priority="72">
      <formula>AND($L21&gt;0.08,$L21&lt;0.15)</formula>
    </cfRule>
  </conditionalFormatting>
  <conditionalFormatting sqref="AB29">
    <cfRule type="expression" dxfId="57" priority="69">
      <formula>$L29&gt;0.15</formula>
    </cfRule>
    <cfRule type="expression" dxfId="56" priority="70">
      <formula>AND($L29&gt;0.08,$L29&lt;0.15)</formula>
    </cfRule>
  </conditionalFormatting>
  <conditionalFormatting sqref="D24:H24">
    <cfRule type="expression" dxfId="55" priority="67">
      <formula>$L24&gt;0.15</formula>
    </cfRule>
    <cfRule type="expression" dxfId="54" priority="68">
      <formula>AND($L24&gt;0.08,$L24&lt;0.15)</formula>
    </cfRule>
  </conditionalFormatting>
  <conditionalFormatting sqref="D27:F27">
    <cfRule type="expression" dxfId="53" priority="53">
      <formula>$L27&gt;0.15</formula>
    </cfRule>
    <cfRule type="expression" dxfId="52" priority="54">
      <formula>AND($L27&gt;0.08,$L27&lt;0.15)</formula>
    </cfRule>
  </conditionalFormatting>
  <conditionalFormatting sqref="D27:F27">
    <cfRule type="expression" dxfId="51" priority="51">
      <formula>$L27&gt;0.15</formula>
    </cfRule>
    <cfRule type="expression" dxfId="50" priority="52">
      <formula>AND($L27&gt;0.08,$L27&lt;0.15)</formula>
    </cfRule>
  </conditionalFormatting>
  <conditionalFormatting sqref="G27:H27">
    <cfRule type="expression" dxfId="49" priority="49">
      <formula>$L27&gt;0.15</formula>
    </cfRule>
    <cfRule type="expression" dxfId="48" priority="50">
      <formula>AND($L27&gt;0.08,$L27&lt;0.15)</formula>
    </cfRule>
  </conditionalFormatting>
  <conditionalFormatting sqref="D27:F27">
    <cfRule type="expression" dxfId="47" priority="47">
      <formula>$L27&gt;0.15</formula>
    </cfRule>
    <cfRule type="expression" dxfId="46" priority="48">
      <formula>AND($L27&gt;0.08,$L27&lt;0.15)</formula>
    </cfRule>
  </conditionalFormatting>
  <conditionalFormatting sqref="D27:F27">
    <cfRule type="expression" dxfId="45" priority="45">
      <formula>$L27&gt;0.15</formula>
    </cfRule>
    <cfRule type="expression" dxfId="44" priority="46">
      <formula>AND($L27&gt;0.08,$L27&lt;0.15)</formula>
    </cfRule>
  </conditionalFormatting>
  <conditionalFormatting sqref="G27:H27">
    <cfRule type="expression" dxfId="43" priority="43">
      <formula>$L27&gt;0.15</formula>
    </cfRule>
    <cfRule type="expression" dxfId="42" priority="44">
      <formula>AND($L27&gt;0.08,$L27&lt;0.15)</formula>
    </cfRule>
  </conditionalFormatting>
  <conditionalFormatting sqref="E22:H22">
    <cfRule type="expression" dxfId="41" priority="41">
      <formula>$L22&gt;0.15</formula>
    </cfRule>
    <cfRule type="expression" dxfId="40" priority="42">
      <formula>AND($L22&gt;0.08,$L22&lt;0.15)</formula>
    </cfRule>
  </conditionalFormatting>
  <conditionalFormatting sqref="D22">
    <cfRule type="expression" dxfId="39" priority="39">
      <formula>$L22&gt;0.15</formula>
    </cfRule>
    <cfRule type="expression" dxfId="38" priority="40">
      <formula>AND($L22&gt;0.08,$L22&lt;0.15)</formula>
    </cfRule>
  </conditionalFormatting>
  <conditionalFormatting sqref="D28:F28">
    <cfRule type="expression" dxfId="37" priority="37">
      <formula>$L28&gt;0.15</formula>
    </cfRule>
    <cfRule type="expression" dxfId="36" priority="38">
      <formula>AND($L28&gt;0.08,$L28&lt;0.15)</formula>
    </cfRule>
  </conditionalFormatting>
  <conditionalFormatting sqref="D28:F28">
    <cfRule type="expression" dxfId="35" priority="35">
      <formula>$L28&gt;0.15</formula>
    </cfRule>
    <cfRule type="expression" dxfId="34" priority="36">
      <formula>AND($L28&gt;0.08,$L28&lt;0.15)</formula>
    </cfRule>
  </conditionalFormatting>
  <conditionalFormatting sqref="G28:H28">
    <cfRule type="expression" dxfId="33" priority="33">
      <formula>$L28&gt;0.15</formula>
    </cfRule>
    <cfRule type="expression" dxfId="32" priority="34">
      <formula>AND($L28&gt;0.08,$L28&lt;0.15)</formula>
    </cfRule>
  </conditionalFormatting>
  <conditionalFormatting sqref="D28:F28">
    <cfRule type="expression" dxfId="31" priority="31">
      <formula>$L28&gt;0.15</formula>
    </cfRule>
    <cfRule type="expression" dxfId="30" priority="32">
      <formula>AND($L28&gt;0.08,$L28&lt;0.15)</formula>
    </cfRule>
  </conditionalFormatting>
  <conditionalFormatting sqref="D28:F28">
    <cfRule type="expression" dxfId="29" priority="29">
      <formula>$L28&gt;0.15</formula>
    </cfRule>
    <cfRule type="expression" dxfId="28" priority="30">
      <formula>AND($L28&gt;0.08,$L28&lt;0.15)</formula>
    </cfRule>
  </conditionalFormatting>
  <conditionalFormatting sqref="G28:H28">
    <cfRule type="expression" dxfId="27" priority="27">
      <formula>$L28&gt;0.15</formula>
    </cfRule>
    <cfRule type="expression" dxfId="26" priority="28">
      <formula>AND($L28&gt;0.08,$L28&lt;0.15)</formula>
    </cfRule>
  </conditionalFormatting>
  <conditionalFormatting sqref="D29:F29">
    <cfRule type="expression" dxfId="25" priority="25">
      <formula>$L29&gt;0.15</formula>
    </cfRule>
    <cfRule type="expression" dxfId="24" priority="26">
      <formula>AND($L29&gt;0.08,$L29&lt;0.15)</formula>
    </cfRule>
  </conditionalFormatting>
  <conditionalFormatting sqref="D29:F29">
    <cfRule type="expression" dxfId="23" priority="23">
      <formula>$L29&gt;0.15</formula>
    </cfRule>
    <cfRule type="expression" dxfId="22" priority="24">
      <formula>AND($L29&gt;0.08,$L29&lt;0.15)</formula>
    </cfRule>
  </conditionalFormatting>
  <conditionalFormatting sqref="G29:H29">
    <cfRule type="expression" dxfId="21" priority="21">
      <formula>$L29&gt;0.15</formula>
    </cfRule>
    <cfRule type="expression" dxfId="20" priority="22">
      <formula>AND($L29&gt;0.08,$L29&lt;0.15)</formula>
    </cfRule>
  </conditionalFormatting>
  <conditionalFormatting sqref="D29:F29">
    <cfRule type="expression" dxfId="19" priority="19">
      <formula>$L29&gt;0.15</formula>
    </cfRule>
    <cfRule type="expression" dxfId="18" priority="20">
      <formula>AND($L29&gt;0.08,$L29&lt;0.15)</formula>
    </cfRule>
  </conditionalFormatting>
  <conditionalFormatting sqref="D29:F29">
    <cfRule type="expression" dxfId="17" priority="17">
      <formula>$L29&gt;0.15</formula>
    </cfRule>
    <cfRule type="expression" dxfId="16" priority="18">
      <formula>AND($L29&gt;0.08,$L29&lt;0.15)</formula>
    </cfRule>
  </conditionalFormatting>
  <conditionalFormatting sqref="G29:H29">
    <cfRule type="expression" dxfId="15" priority="15">
      <formula>$L29&gt;0.15</formula>
    </cfRule>
    <cfRule type="expression" dxfId="14" priority="16">
      <formula>AND($L29&gt;0.08,$L29&lt;0.15)</formula>
    </cfRule>
  </conditionalFormatting>
  <conditionalFormatting sqref="D25:F25">
    <cfRule type="expression" dxfId="13" priority="13">
      <formula>$L25&gt;0.15</formula>
    </cfRule>
    <cfRule type="expression" dxfId="12" priority="14">
      <formula>AND($L25&gt;0.08,$L25&lt;0.15)</formula>
    </cfRule>
  </conditionalFormatting>
  <conditionalFormatting sqref="D25:F25">
    <cfRule type="expression" dxfId="11" priority="11">
      <formula>$L25&gt;0.15</formula>
    </cfRule>
    <cfRule type="expression" dxfId="10" priority="12">
      <formula>AND($L25&gt;0.08,$L25&lt;0.15)</formula>
    </cfRule>
  </conditionalFormatting>
  <conditionalFormatting sqref="G25:H25">
    <cfRule type="expression" dxfId="9" priority="9">
      <formula>$L25&gt;0.15</formula>
    </cfRule>
    <cfRule type="expression" dxfId="8" priority="10">
      <formula>AND($L25&gt;0.08,$L25&lt;0.15)</formula>
    </cfRule>
  </conditionalFormatting>
  <conditionalFormatting sqref="D25:H25">
    <cfRule type="expression" dxfId="7" priority="7">
      <formula>$L25&gt;0.15</formula>
    </cfRule>
    <cfRule type="expression" dxfId="6" priority="8">
      <formula>AND($L25&gt;0.08,$L25&lt;0.15)</formula>
    </cfRule>
  </conditionalFormatting>
  <conditionalFormatting sqref="D26:H26">
    <cfRule type="expression" dxfId="5" priority="5">
      <formula>$L25&gt;0.15</formula>
    </cfRule>
    <cfRule type="expression" dxfId="4" priority="6">
      <formula>AND($L25&gt;0.08,$L25&lt;0.15)</formula>
    </cfRule>
  </conditionalFormatting>
  <conditionalFormatting sqref="D26:F26">
    <cfRule type="expression" dxfId="3" priority="3">
      <formula>$L26&gt;0.15</formula>
    </cfRule>
    <cfRule type="expression" dxfId="2" priority="4">
      <formula>AND($L26&gt;0.08,$L26&lt;0.15)</formula>
    </cfRule>
  </conditionalFormatting>
  <conditionalFormatting sqref="D26:F26">
    <cfRule type="expression" dxfId="1" priority="1">
      <formula>$L26&gt;0.15</formula>
    </cfRule>
    <cfRule type="expression" dxfId="0" priority="2">
      <formula>AND($L26&gt;0.08,$L26&lt;0.15)</formula>
    </cfRule>
  </conditionalFormatting>
  <dataValidations count="3">
    <dataValidation allowBlank="1" showInputMessage="1" showErrorMessage="1" prompt="수식 계산_x000a_수치 입력 금지" sqref="K7:K46 K49:K63" xr:uid="{00000000-0002-0000-0400-000000000000}"/>
    <dataValidation type="whole" allowBlank="1" showInputMessage="1" showErrorMessage="1" errorTitle="입력값이 올바르지 않습니다." error="숫자만 쓰세요!" sqref="M49:X63 M7:X46" xr:uid="{00000000-0002-0000-0400-000001000000}">
      <formula1>0</formula1>
      <formula2>20000</formula2>
    </dataValidation>
    <dataValidation type="list" allowBlank="1" showInputMessage="1" showErrorMessage="1" sqref="AA49:AA63 AA9:AA25 AA30:AA46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20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3000000}">
          <x14:formula1>
            <xm:f>데이터!$B$4:$B$17</xm:f>
          </x14:formula1>
          <xm:sqref>D49:D63 D20:D22 D9 D7 D30:D46 D25:D26</xm:sqref>
        </x14:dataValidation>
        <x14:dataValidation type="list" allowBlank="1" showInputMessage="1" showErrorMessage="1" xr:uid="{00000000-0002-0000-0400-000004000000}">
          <x14:formula1>
            <xm:f>데이터!$C$4:$C$11</xm:f>
          </x14:formula1>
          <xm:sqref>AC7:AC17 AC39:AC46 AC49:AC55 AC58:AC63 AC30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4</vt:i4>
      </vt:variant>
    </vt:vector>
  </HeadingPairs>
  <TitlesOfParts>
    <vt:vector size="9" baseType="lpstr">
      <vt:lpstr>데이터</vt:lpstr>
      <vt:lpstr>12월1일</vt:lpstr>
      <vt:lpstr>12월2일</vt:lpstr>
      <vt:lpstr>12월3일</vt:lpstr>
      <vt:lpstr>12월4일</vt:lpstr>
      <vt:lpstr>'12월1일'!Print_Area</vt:lpstr>
      <vt:lpstr>'12월2일'!Print_Area</vt:lpstr>
      <vt:lpstr>'12월3일'!Print_Area</vt:lpstr>
      <vt:lpstr>'12월4일'!Print_Area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오태열</cp:lastModifiedBy>
  <dcterms:created xsi:type="dcterms:W3CDTF">2020-05-22T07:35:31Z</dcterms:created>
  <dcterms:modified xsi:type="dcterms:W3CDTF">2020-12-07T11:01:08Z</dcterms:modified>
</cp:coreProperties>
</file>